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1DC07FE9-E316-49BE-96AC-F94E3940CA73}" xr6:coauthVersionLast="47" xr6:coauthVersionMax="47" xr10:uidLastSave="{00000000-0000-0000-0000-000000000000}"/>
  <bookViews>
    <workbookView xWindow="-110" yWindow="-110" windowWidth="19420" windowHeight="10300" xr2:uid="{A8E8670F-22AE-4CD1-8F44-B86EB2C9B23B}"/>
  </bookViews>
  <sheets>
    <sheet name="VAT_tax_returns" sheetId="1" r:id="rId1"/>
    <sheet name="Effective_tax_rate" sheetId="2" r:id="rId2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purl.oclc.org/ooxml/spreadsheetml/main">
  <c r="P87" i="2" l="1"/>
  <c r="F87" i="2"/>
  <c r="K87" i="2" s="1"/>
  <c r="O87" i="2" s="1"/>
  <c r="P86" i="2"/>
  <c r="F86" i="2"/>
  <c r="K86" i="2" s="1"/>
  <c r="O86" i="2" s="1"/>
  <c r="P85" i="2"/>
  <c r="F85" i="2"/>
  <c r="K85" i="2" s="1"/>
  <c r="O85" i="2" s="1"/>
  <c r="P84" i="2"/>
  <c r="F84" i="2"/>
  <c r="K84" i="2" s="1"/>
  <c r="O84" i="2" s="1"/>
  <c r="P83" i="2"/>
  <c r="F83" i="2"/>
  <c r="K83" i="2" s="1"/>
  <c r="O83" i="2" s="1"/>
  <c r="P82" i="2"/>
  <c r="F82" i="2"/>
  <c r="K82" i="2" s="1"/>
  <c r="O82" i="2" s="1"/>
  <c r="P81" i="2"/>
  <c r="F81" i="2"/>
  <c r="K81" i="2" s="1"/>
  <c r="O81" i="2" s="1"/>
  <c r="P80" i="2"/>
  <c r="F80" i="2"/>
  <c r="K80" i="2" s="1"/>
  <c r="O80" i="2" s="1"/>
  <c r="P79" i="2"/>
  <c r="F79" i="2"/>
  <c r="K79" i="2" s="1"/>
  <c r="O79" i="2" s="1"/>
  <c r="P78" i="2"/>
  <c r="F78" i="2"/>
  <c r="K78" i="2" s="1"/>
  <c r="O78" i="2" s="1"/>
  <c r="P77" i="2"/>
  <c r="F77" i="2"/>
  <c r="K77" i="2" s="1"/>
  <c r="O77" i="2" s="1"/>
  <c r="P76" i="2"/>
  <c r="F76" i="2"/>
  <c r="K76" i="2" s="1"/>
  <c r="O76" i="2" s="1"/>
  <c r="P75" i="2"/>
  <c r="F75" i="2"/>
  <c r="K75" i="2" s="1"/>
  <c r="O75" i="2" s="1"/>
  <c r="P74" i="2"/>
  <c r="F74" i="2"/>
  <c r="K74" i="2" s="1"/>
  <c r="O74" i="2" s="1"/>
  <c r="P73" i="2"/>
  <c r="F73" i="2"/>
  <c r="K73" i="2" s="1"/>
  <c r="O73" i="2" s="1"/>
  <c r="P72" i="2"/>
  <c r="F72" i="2"/>
  <c r="K72" i="2" s="1"/>
  <c r="O72" i="2" s="1"/>
  <c r="P71" i="2"/>
  <c r="F71" i="2"/>
  <c r="K71" i="2" s="1"/>
  <c r="O71" i="2" s="1"/>
  <c r="P70" i="2"/>
  <c r="F70" i="2"/>
  <c r="K70" i="2" s="1"/>
  <c r="O70" i="2" s="1"/>
  <c r="P69" i="2"/>
  <c r="F69" i="2"/>
  <c r="K69" i="2" s="1"/>
  <c r="O69" i="2" s="1"/>
  <c r="P68" i="2"/>
  <c r="F68" i="2"/>
  <c r="K68" i="2" s="1"/>
  <c r="O68" i="2" s="1"/>
  <c r="P67" i="2"/>
  <c r="F67" i="2"/>
  <c r="K67" i="2" s="1"/>
  <c r="O67" i="2" s="1"/>
  <c r="P66" i="2"/>
  <c r="F66" i="2"/>
  <c r="K66" i="2" s="1"/>
  <c r="O66" i="2" s="1"/>
  <c r="P65" i="2"/>
  <c r="F65" i="2"/>
  <c r="K65" i="2" s="1"/>
  <c r="O65" i="2" s="1"/>
  <c r="P64" i="2"/>
  <c r="F64" i="2"/>
  <c r="K64" i="2" s="1"/>
  <c r="O64" i="2" s="1"/>
  <c r="P63" i="2"/>
  <c r="F63" i="2"/>
  <c r="K63" i="2" s="1"/>
  <c r="O63" i="2" s="1"/>
  <c r="P62" i="2"/>
  <c r="F62" i="2"/>
  <c r="K62" i="2" s="1"/>
  <c r="O62" i="2" s="1"/>
  <c r="P61" i="2"/>
  <c r="F61" i="2"/>
  <c r="K61" i="2" s="1"/>
  <c r="O61" i="2" s="1"/>
  <c r="P60" i="2"/>
  <c r="F60" i="2"/>
  <c r="K60" i="2" s="1"/>
  <c r="O60" i="2" s="1"/>
  <c r="P59" i="2"/>
  <c r="F59" i="2"/>
  <c r="K59" i="2" s="1"/>
  <c r="O59" i="2" s="1"/>
  <c r="P58" i="2"/>
  <c r="F58" i="2"/>
  <c r="K58" i="2" s="1"/>
  <c r="O58" i="2" s="1"/>
  <c r="P57" i="2"/>
  <c r="F57" i="2"/>
  <c r="K57" i="2" s="1"/>
  <c r="O57" i="2" s="1"/>
  <c r="P56" i="2"/>
  <c r="F56" i="2"/>
  <c r="K56" i="2" s="1"/>
  <c r="O56" i="2" s="1"/>
  <c r="P55" i="2"/>
  <c r="F55" i="2"/>
  <c r="K55" i="2" s="1"/>
  <c r="O55" i="2" s="1"/>
  <c r="P54" i="2"/>
  <c r="F54" i="2"/>
  <c r="K54" i="2" s="1"/>
  <c r="O54" i="2" s="1"/>
  <c r="P53" i="2"/>
  <c r="F53" i="2"/>
  <c r="K53" i="2" s="1"/>
  <c r="O53" i="2" s="1"/>
  <c r="P52" i="2"/>
  <c r="F52" i="2"/>
  <c r="K52" i="2" s="1"/>
  <c r="O52" i="2" s="1"/>
  <c r="P51" i="2"/>
  <c r="F51" i="2"/>
  <c r="K51" i="2" s="1"/>
  <c r="O51" i="2" s="1"/>
  <c r="P50" i="2"/>
  <c r="F50" i="2"/>
  <c r="K50" i="2" s="1"/>
  <c r="O50" i="2" s="1"/>
  <c r="P49" i="2"/>
  <c r="F49" i="2"/>
  <c r="K49" i="2" s="1"/>
  <c r="O49" i="2" s="1"/>
  <c r="P48" i="2"/>
  <c r="F48" i="2"/>
  <c r="K48" i="2" s="1"/>
  <c r="O48" i="2" s="1"/>
  <c r="P47" i="2"/>
  <c r="F47" i="2"/>
  <c r="K47" i="2" s="1"/>
  <c r="O47" i="2" s="1"/>
  <c r="P46" i="2"/>
  <c r="F46" i="2"/>
  <c r="K46" i="2" s="1"/>
  <c r="O46" i="2" s="1"/>
  <c r="P45" i="2"/>
  <c r="F45" i="2"/>
  <c r="K45" i="2" s="1"/>
  <c r="O45" i="2" s="1"/>
  <c r="P44" i="2"/>
  <c r="F44" i="2"/>
  <c r="K44" i="2" s="1"/>
  <c r="O44" i="2" s="1"/>
  <c r="P43" i="2"/>
  <c r="F43" i="2"/>
  <c r="K43" i="2" s="1"/>
  <c r="O43" i="2" s="1"/>
  <c r="P42" i="2"/>
  <c r="F42" i="2"/>
  <c r="K42" i="2" s="1"/>
  <c r="O42" i="2" s="1"/>
  <c r="P41" i="2"/>
  <c r="F41" i="2"/>
  <c r="K41" i="2" s="1"/>
  <c r="O41" i="2" s="1"/>
  <c r="P40" i="2"/>
  <c r="F40" i="2"/>
  <c r="K40" i="2" s="1"/>
  <c r="O40" i="2" s="1"/>
  <c r="P39" i="2"/>
  <c r="F39" i="2"/>
  <c r="K39" i="2" s="1"/>
  <c r="O39" i="2" s="1"/>
  <c r="P38" i="2"/>
  <c r="F38" i="2"/>
  <c r="K38" i="2" s="1"/>
  <c r="O38" i="2" s="1"/>
  <c r="P37" i="2"/>
  <c r="F37" i="2"/>
  <c r="K37" i="2" s="1"/>
  <c r="O37" i="2" s="1"/>
  <c r="P36" i="2"/>
  <c r="F36" i="2"/>
  <c r="K36" i="2" s="1"/>
  <c r="O36" i="2" s="1"/>
  <c r="P35" i="2"/>
  <c r="F35" i="2"/>
  <c r="K35" i="2" s="1"/>
  <c r="O35" i="2" s="1"/>
  <c r="P34" i="2"/>
  <c r="F34" i="2"/>
  <c r="K34" i="2" s="1"/>
  <c r="O34" i="2" s="1"/>
  <c r="P33" i="2"/>
  <c r="F33" i="2"/>
  <c r="K33" i="2" s="1"/>
  <c r="O33" i="2" s="1"/>
  <c r="P32" i="2"/>
  <c r="F32" i="2"/>
  <c r="K32" i="2" s="1"/>
  <c r="O32" i="2" s="1"/>
  <c r="P31" i="2"/>
  <c r="F31" i="2"/>
  <c r="K31" i="2" s="1"/>
  <c r="O31" i="2" s="1"/>
  <c r="P30" i="2"/>
  <c r="F30" i="2"/>
  <c r="K30" i="2" s="1"/>
  <c r="O30" i="2" s="1"/>
  <c r="P29" i="2"/>
  <c r="F29" i="2"/>
  <c r="K29" i="2" s="1"/>
  <c r="O29" i="2" s="1"/>
  <c r="P28" i="2"/>
  <c r="F28" i="2"/>
  <c r="K28" i="2" s="1"/>
  <c r="O28" i="2" s="1"/>
  <c r="P27" i="2"/>
  <c r="F27" i="2"/>
  <c r="K27" i="2" s="1"/>
  <c r="O27" i="2" s="1"/>
  <c r="P26" i="2"/>
  <c r="F26" i="2"/>
  <c r="K26" i="2" s="1"/>
  <c r="O26" i="2" s="1"/>
  <c r="P25" i="2"/>
  <c r="F25" i="2"/>
  <c r="K25" i="2" s="1"/>
  <c r="O25" i="2" s="1"/>
  <c r="P24" i="2"/>
  <c r="F24" i="2"/>
  <c r="K24" i="2" s="1"/>
  <c r="O24" i="2" s="1"/>
  <c r="P23" i="2"/>
  <c r="F23" i="2"/>
  <c r="K23" i="2" s="1"/>
  <c r="O23" i="2" s="1"/>
  <c r="P22" i="2"/>
  <c r="F22" i="2"/>
  <c r="K22" i="2" s="1"/>
  <c r="O22" i="2" s="1"/>
  <c r="P21" i="2"/>
  <c r="F21" i="2"/>
  <c r="K21" i="2" s="1"/>
  <c r="O21" i="2" s="1"/>
  <c r="P20" i="2"/>
  <c r="F20" i="2"/>
  <c r="K20" i="2" s="1"/>
  <c r="O20" i="2" s="1"/>
  <c r="P19" i="2"/>
  <c r="F19" i="2"/>
  <c r="K19" i="2" s="1"/>
  <c r="O19" i="2" s="1"/>
  <c r="P18" i="2"/>
  <c r="F18" i="2"/>
  <c r="K18" i="2" s="1"/>
  <c r="O18" i="2" s="1"/>
  <c r="P17" i="2"/>
  <c r="F17" i="2"/>
  <c r="K17" i="2" s="1"/>
  <c r="O17" i="2" s="1"/>
  <c r="P16" i="2"/>
  <c r="F16" i="2"/>
  <c r="K16" i="2" s="1"/>
  <c r="O16" i="2" s="1"/>
  <c r="P15" i="2"/>
  <c r="F15" i="2"/>
  <c r="K15" i="2" s="1"/>
  <c r="O15" i="2" s="1"/>
  <c r="P14" i="2"/>
  <c r="F14" i="2"/>
  <c r="K14" i="2" s="1"/>
  <c r="O14" i="2" s="1"/>
  <c r="P13" i="2"/>
  <c r="F13" i="2"/>
  <c r="K13" i="2" s="1"/>
  <c r="O13" i="2" s="1"/>
  <c r="P12" i="2"/>
  <c r="F12" i="2"/>
  <c r="K12" i="2" s="1"/>
  <c r="O12" i="2" s="1"/>
  <c r="P11" i="2"/>
  <c r="F11" i="2"/>
  <c r="K11" i="2" s="1"/>
  <c r="O11" i="2" s="1"/>
  <c r="P10" i="2"/>
  <c r="F10" i="2"/>
  <c r="K10" i="2" s="1"/>
  <c r="O10" i="2" s="1"/>
  <c r="P9" i="2"/>
  <c r="F9" i="2"/>
  <c r="K9" i="2" s="1"/>
  <c r="O9" i="2" s="1"/>
  <c r="P8" i="2"/>
  <c r="F8" i="2"/>
  <c r="K8" i="2" s="1"/>
  <c r="O8" i="2" s="1"/>
  <c r="P7" i="2"/>
  <c r="F7" i="2"/>
  <c r="K7" i="2" s="1"/>
  <c r="O7" i="2" s="1"/>
  <c r="P6" i="2"/>
  <c r="F6" i="2"/>
  <c r="K6" i="2" s="1"/>
  <c r="O6" i="2" s="1"/>
  <c r="P5" i="2"/>
  <c r="F5" i="2"/>
  <c r="K5" i="2" s="1"/>
  <c r="O5" i="2" s="1"/>
  <c r="P4" i="2"/>
  <c r="F4" i="2"/>
  <c r="K4" i="2" s="1"/>
  <c r="O4" i="2" s="1"/>
  <c r="P3" i="2"/>
  <c r="F3" i="2"/>
  <c r="K3" i="2" s="1"/>
  <c r="O3" i="2" s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L256" i="1" s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L248" i="1" s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K233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L222" i="1" s="1"/>
  <c r="J221" i="1"/>
  <c r="L221" i="1" s="1"/>
  <c r="J220" i="1"/>
  <c r="L220" i="1" s="1"/>
  <c r="J219" i="1"/>
  <c r="I219" i="1"/>
  <c r="J218" i="1"/>
  <c r="I218" i="1"/>
  <c r="L218" i="1" s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L194" i="1" s="1"/>
  <c r="J193" i="1"/>
  <c r="I193" i="1"/>
  <c r="J192" i="1"/>
  <c r="I192" i="1"/>
  <c r="J191" i="1"/>
  <c r="I191" i="1"/>
  <c r="L191" i="1" s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L183" i="1" s="1"/>
  <c r="J182" i="1"/>
  <c r="I182" i="1"/>
  <c r="J181" i="1"/>
  <c r="L181" i="1" s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L169" i="1" s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L145" i="1" s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L133" i="1"/>
  <c r="J133" i="1"/>
  <c r="I133" i="1"/>
  <c r="J132" i="1"/>
  <c r="I132" i="1"/>
  <c r="L132" i="1" s="1"/>
  <c r="J131" i="1"/>
  <c r="I131" i="1"/>
  <c r="J130" i="1"/>
  <c r="I130" i="1"/>
  <c r="J129" i="1"/>
  <c r="I129" i="1"/>
  <c r="L129" i="1" s="1"/>
  <c r="J128" i="1"/>
  <c r="I128" i="1"/>
  <c r="J127" i="1"/>
  <c r="I127" i="1"/>
  <c r="J126" i="1"/>
  <c r="I126" i="1"/>
  <c r="L126" i="1" s="1"/>
  <c r="J125" i="1"/>
  <c r="I125" i="1"/>
  <c r="L125" i="1" s="1"/>
  <c r="J124" i="1"/>
  <c r="I124" i="1"/>
  <c r="J123" i="1"/>
  <c r="I123" i="1"/>
  <c r="J122" i="1"/>
  <c r="I122" i="1"/>
  <c r="J121" i="1"/>
  <c r="I121" i="1"/>
  <c r="L121" i="1" s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L113" i="1" s="1"/>
  <c r="J112" i="1"/>
  <c r="I112" i="1"/>
  <c r="J111" i="1"/>
  <c r="I111" i="1"/>
  <c r="J110" i="1"/>
  <c r="I110" i="1"/>
  <c r="L110" i="1" s="1"/>
  <c r="J109" i="1"/>
  <c r="I109" i="1"/>
  <c r="L109" i="1" s="1"/>
  <c r="J108" i="1"/>
  <c r="I108" i="1"/>
  <c r="J107" i="1"/>
  <c r="I107" i="1"/>
  <c r="J106" i="1"/>
  <c r="I106" i="1"/>
  <c r="L106" i="1" s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L84" i="1" s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L76" i="1" s="1"/>
  <c r="J75" i="1"/>
  <c r="I75" i="1"/>
  <c r="J74" i="1"/>
  <c r="I74" i="1"/>
  <c r="J73" i="1"/>
  <c r="I73" i="1"/>
  <c r="J72" i="1"/>
  <c r="I72" i="1"/>
  <c r="J71" i="1"/>
  <c r="I71" i="1"/>
  <c r="L71" i="1" s="1"/>
  <c r="J70" i="1"/>
  <c r="I70" i="1"/>
  <c r="J69" i="1"/>
  <c r="I69" i="1"/>
  <c r="J68" i="1"/>
  <c r="I68" i="1"/>
  <c r="L68" i="1" s="1"/>
  <c r="J67" i="1"/>
  <c r="I67" i="1"/>
  <c r="J66" i="1"/>
  <c r="I66" i="1"/>
  <c r="J65" i="1"/>
  <c r="I65" i="1"/>
  <c r="J64" i="1"/>
  <c r="I64" i="1"/>
  <c r="J63" i="1"/>
  <c r="I63" i="1"/>
  <c r="L63" i="1" s="1"/>
  <c r="J62" i="1"/>
  <c r="I62" i="1"/>
  <c r="J61" i="1"/>
  <c r="I61" i="1"/>
  <c r="J60" i="1"/>
  <c r="I60" i="1"/>
  <c r="J59" i="1"/>
  <c r="I59" i="1"/>
  <c r="L59" i="1" s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L37" i="1" s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L17" i="1" s="1"/>
  <c r="I17" i="1"/>
  <c r="J16" i="1"/>
  <c r="I16" i="1"/>
  <c r="J15" i="1"/>
  <c r="I15" i="1"/>
  <c r="J14" i="1"/>
  <c r="I14" i="1"/>
  <c r="J13" i="1"/>
  <c r="I13" i="1"/>
  <c r="L13" i="1" s="1"/>
  <c r="J12" i="1"/>
  <c r="I12" i="1"/>
  <c r="J11" i="1"/>
  <c r="I11" i="1"/>
  <c r="J10" i="1"/>
  <c r="I10" i="1"/>
  <c r="J9" i="1"/>
  <c r="I9" i="1"/>
  <c r="I8" i="1"/>
  <c r="I7" i="1"/>
  <c r="I6" i="1"/>
  <c r="I5" i="1"/>
  <c r="L64" i="1" l="1"/>
  <c r="L49" i="1"/>
  <c r="L57" i="1"/>
  <c r="L61" i="1"/>
  <c r="L65" i="1"/>
  <c r="L69" i="1"/>
  <c r="L104" i="1"/>
  <c r="L108" i="1"/>
  <c r="L112" i="1"/>
  <c r="L188" i="1"/>
  <c r="L204" i="1"/>
  <c r="L241" i="1"/>
  <c r="L245" i="1"/>
  <c r="L249" i="1"/>
  <c r="L253" i="1"/>
  <c r="L257" i="1"/>
  <c r="L26" i="1"/>
  <c r="L34" i="1"/>
  <c r="L38" i="1"/>
  <c r="L42" i="1"/>
  <c r="L46" i="1"/>
  <c r="L101" i="1"/>
  <c r="L189" i="1"/>
  <c r="L234" i="1"/>
  <c r="L238" i="1"/>
  <c r="L242" i="1"/>
  <c r="L246" i="1"/>
  <c r="L12" i="1"/>
  <c r="L119" i="1"/>
  <c r="L146" i="1"/>
  <c r="L170" i="1"/>
  <c r="L227" i="1"/>
  <c r="L20" i="1"/>
  <c r="L99" i="1"/>
  <c r="L107" i="1"/>
  <c r="L40" i="1"/>
  <c r="L44" i="1"/>
  <c r="L135" i="1"/>
  <c r="L143" i="1"/>
  <c r="L167" i="1"/>
  <c r="L243" i="1"/>
  <c r="L251" i="1"/>
  <c r="L140" i="1"/>
  <c r="L148" i="1"/>
  <c r="L156" i="1"/>
  <c r="L164" i="1"/>
  <c r="L172" i="1"/>
  <c r="L180" i="1"/>
  <c r="L219" i="1"/>
  <c r="L225" i="1"/>
  <c r="L233" i="1"/>
  <c r="L77" i="1"/>
  <c r="L82" i="1"/>
  <c r="L141" i="1"/>
  <c r="L165" i="1"/>
  <c r="L173" i="1"/>
  <c r="L196" i="1"/>
  <c r="L15" i="1"/>
  <c r="L54" i="1"/>
  <c r="L73" i="1"/>
  <c r="L115" i="1"/>
  <c r="L31" i="1"/>
  <c r="L35" i="1"/>
  <c r="L43" i="1"/>
  <c r="L58" i="1"/>
  <c r="L62" i="1"/>
  <c r="L92" i="1"/>
  <c r="L100" i="1"/>
  <c r="L123" i="1"/>
  <c r="L127" i="1"/>
  <c r="L149" i="1"/>
  <c r="L153" i="1"/>
  <c r="L157" i="1"/>
  <c r="L193" i="1"/>
  <c r="L197" i="1"/>
  <c r="L201" i="1"/>
  <c r="L205" i="1"/>
  <c r="L209" i="1"/>
  <c r="L236" i="1"/>
  <c r="L240" i="1"/>
  <c r="L244" i="1"/>
  <c r="L9" i="1"/>
  <c r="L51" i="1"/>
  <c r="L55" i="1"/>
  <c r="L116" i="1"/>
  <c r="L28" i="1"/>
  <c r="L36" i="1"/>
  <c r="L81" i="1"/>
  <c r="L85" i="1"/>
  <c r="L89" i="1"/>
  <c r="L93" i="1"/>
  <c r="L97" i="1"/>
  <c r="L105" i="1"/>
  <c r="L120" i="1"/>
  <c r="L124" i="1"/>
  <c r="L154" i="1"/>
  <c r="L202" i="1"/>
  <c r="L210" i="1"/>
  <c r="L214" i="1"/>
  <c r="L230" i="1"/>
  <c r="L52" i="1"/>
  <c r="L117" i="1"/>
  <c r="L128" i="1"/>
  <c r="L21" i="1"/>
  <c r="L25" i="1"/>
  <c r="L29" i="1"/>
  <c r="L33" i="1"/>
  <c r="L41" i="1"/>
  <c r="L45" i="1"/>
  <c r="L56" i="1"/>
  <c r="L60" i="1"/>
  <c r="L90" i="1"/>
  <c r="L98" i="1"/>
  <c r="L102" i="1"/>
  <c r="L211" i="1"/>
  <c r="L223" i="1"/>
  <c r="L11" i="1"/>
  <c r="L14" i="1"/>
  <c r="L18" i="1"/>
  <c r="L53" i="1"/>
  <c r="L79" i="1"/>
  <c r="L118" i="1"/>
  <c r="L137" i="1"/>
  <c r="L185" i="1"/>
  <c r="L224" i="1"/>
  <c r="L228" i="1"/>
  <c r="L232" i="1"/>
  <c r="L239" i="1"/>
  <c r="L24" i="1"/>
  <c r="L19" i="1"/>
  <c r="L22" i="1"/>
  <c r="L32" i="1"/>
  <c r="L39" i="1"/>
  <c r="L66" i="1"/>
  <c r="L83" i="1"/>
  <c r="L86" i="1"/>
  <c r="L96" i="1"/>
  <c r="L103" i="1"/>
  <c r="L130" i="1"/>
  <c r="L147" i="1"/>
  <c r="L150" i="1"/>
  <c r="L160" i="1"/>
  <c r="L171" i="1"/>
  <c r="L174" i="1"/>
  <c r="L178" i="1"/>
  <c r="L195" i="1"/>
  <c r="L198" i="1"/>
  <c r="L208" i="1"/>
  <c r="L216" i="1"/>
  <c r="L231" i="1"/>
  <c r="L252" i="1"/>
  <c r="L259" i="1"/>
  <c r="L48" i="1"/>
  <c r="L16" i="1"/>
  <c r="L23" i="1"/>
  <c r="L50" i="1"/>
  <c r="L67" i="1"/>
  <c r="L70" i="1"/>
  <c r="L80" i="1"/>
  <c r="L87" i="1"/>
  <c r="L114" i="1"/>
  <c r="L131" i="1"/>
  <c r="L134" i="1"/>
  <c r="L144" i="1"/>
  <c r="L151" i="1"/>
  <c r="L161" i="1"/>
  <c r="L168" i="1"/>
  <c r="L175" i="1"/>
  <c r="L179" i="1"/>
  <c r="L182" i="1"/>
  <c r="L192" i="1"/>
  <c r="L199" i="1"/>
  <c r="L213" i="1"/>
  <c r="L217" i="1"/>
  <c r="L235" i="1"/>
  <c r="L260" i="1"/>
  <c r="L10" i="1"/>
  <c r="L27" i="1"/>
  <c r="L30" i="1"/>
  <c r="L47" i="1"/>
  <c r="L74" i="1"/>
  <c r="L91" i="1"/>
  <c r="L94" i="1"/>
  <c r="L111" i="1"/>
  <c r="L138" i="1"/>
  <c r="L155" i="1"/>
  <c r="L158" i="1"/>
  <c r="L162" i="1"/>
  <c r="L186" i="1"/>
  <c r="L203" i="1"/>
  <c r="L206" i="1"/>
  <c r="L226" i="1"/>
  <c r="L229" i="1"/>
  <c r="L247" i="1"/>
  <c r="L250" i="1"/>
  <c r="L254" i="1"/>
  <c r="L261" i="1"/>
  <c r="L75" i="1"/>
  <c r="L78" i="1"/>
  <c r="L88" i="1"/>
  <c r="L95" i="1"/>
  <c r="L122" i="1"/>
  <c r="L139" i="1"/>
  <c r="L142" i="1"/>
  <c r="L152" i="1"/>
  <c r="L159" i="1"/>
  <c r="L163" i="1"/>
  <c r="L166" i="1"/>
  <c r="L176" i="1"/>
  <c r="L187" i="1"/>
  <c r="L190" i="1"/>
  <c r="L200" i="1"/>
  <c r="L207" i="1"/>
  <c r="L237" i="1"/>
  <c r="L255" i="1"/>
  <c r="L258" i="1"/>
  <c r="L262" i="1"/>
  <c r="L72" i="1"/>
  <c r="L136" i="1"/>
  <c r="L177" i="1"/>
  <c r="L184" i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Fedurcova Eva</author>
  </authors>
  <commentList>
    <comment ref="K3" authorId="0" shapeId="1025" xr:uid="{34B27A7E-2A48-4628-B572-A70F91C38A5A}">
      <text>
        <r>
          <rPr>
            <b/>
            <sz val="9"/>
            <color indexed="81"/>
            <rFont val="Segoe UI"/>
            <family val="2"/>
            <charset val="238"/>
          </rPr>
          <t>Fedurcova Eva:</t>
        </r>
        <r>
          <rPr>
            <sz val="9"/>
            <color indexed="81"/>
            <rFont val="Segoe UI"/>
            <family val="2"/>
            <charset val="238"/>
          </rPr>
          <t xml:space="preserve">
NT (CU + sankcie)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11</xdr:col>
                <xdr:colOff>114300</xdr:colOff>
                <xdr:row>1</xdr:row>
                <xdr:rowOff>76200</xdr:rowOff>
              </from>
              <to>
                <xdr:col>12</xdr:col>
                <xdr:colOff>266700</xdr:colOff>
                <xdr:row>2</xdr:row>
                <xdr:rowOff>304800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tc={895E5198-88B8-4E95-B75A-B416CB75FD00}</author>
  </authors>
  <commentList>
    <comment ref="M2" authorId="0" shapeId="2049" xr:uid="{895E5198-88B8-4E95-B75A-B416CB75FD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Daňová báza je váženým súčtom konečnej spotreby domácností, medzispotreby verejnej správy a investícií verejnej správy. Báza je v časti investície a medzispotreba verejnej správy analyticky očisťovaná o dodatočné údaje poskytované ŠÚSR o tzv. preradených subjektoch a upravená o legislatívne vplyvy v časti konečná spotreba domácností z dôvodu zabezpečenia čo najlepšej možnej konzistentnosti časového radu.</t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13</xdr:col>
                <xdr:colOff>95250</xdr:colOff>
                <xdr:row>0</xdr:row>
                <xdr:rowOff>285750</xdr:rowOff>
              </from>
              <to>
                <xdr:col>14</xdr:col>
                <xdr:colOff>292100</xdr:colOff>
                <xdr:row>2</xdr:row>
                <xdr:rowOff>127000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<sst xmlns="http://purl.oclc.org/ooxml/spreadsheetml/main" count="120" uniqueCount="110">
  <si>
    <t>EUR</t>
  </si>
  <si>
    <t>ESA 2010</t>
  </si>
  <si>
    <t>o znizenu sadzbu (10%) a opravu základu dane</t>
  </si>
  <si>
    <t>1 Q 05</t>
  </si>
  <si>
    <t>2 Q 05</t>
  </si>
  <si>
    <t>3 Q 05</t>
  </si>
  <si>
    <t>4 Q 05</t>
  </si>
  <si>
    <t>1 Q 06</t>
  </si>
  <si>
    <t>2 Q 06</t>
  </si>
  <si>
    <t>3 Q 06</t>
  </si>
  <si>
    <t>4 Q 06</t>
  </si>
  <si>
    <t>1 Q 07</t>
  </si>
  <si>
    <t>2 Q 07</t>
  </si>
  <si>
    <t>3 Q 07</t>
  </si>
  <si>
    <t>4 Q 07</t>
  </si>
  <si>
    <t>1 Q 08</t>
  </si>
  <si>
    <t>2 Q 08</t>
  </si>
  <si>
    <t>3 Q 08</t>
  </si>
  <si>
    <t>4 Q 08</t>
  </si>
  <si>
    <t>1 Q 09</t>
  </si>
  <si>
    <t>2 Q 09</t>
  </si>
  <si>
    <t>3 Q 09</t>
  </si>
  <si>
    <t>4 Q 09</t>
  </si>
  <si>
    <t>1 Q 10</t>
  </si>
  <si>
    <t>2 Q 10</t>
  </si>
  <si>
    <t>3 Q 10</t>
  </si>
  <si>
    <t>4 Q 10</t>
  </si>
  <si>
    <t>1 Q 11</t>
  </si>
  <si>
    <t>2 Q 11</t>
  </si>
  <si>
    <t>3 Q 11</t>
  </si>
  <si>
    <t>4 Q 11</t>
  </si>
  <si>
    <t>1 Q 12</t>
  </si>
  <si>
    <t>2 Q 12</t>
  </si>
  <si>
    <t>3 Q 12</t>
  </si>
  <si>
    <t>4 Q 12</t>
  </si>
  <si>
    <t>1 Q 13</t>
  </si>
  <si>
    <t>2 Q 13</t>
  </si>
  <si>
    <t>3 Q 13</t>
  </si>
  <si>
    <t>4 Q 13</t>
  </si>
  <si>
    <t>1 Q 14</t>
  </si>
  <si>
    <t>2 Q 14</t>
  </si>
  <si>
    <t>3 Q 14</t>
  </si>
  <si>
    <t>4 Q 14</t>
  </si>
  <si>
    <t>1 Q 15</t>
  </si>
  <si>
    <t>2 Q 15</t>
  </si>
  <si>
    <t>3 Q 15</t>
  </si>
  <si>
    <t>4 Q 15</t>
  </si>
  <si>
    <t>1 Q 16</t>
  </si>
  <si>
    <t>2 Q 16</t>
  </si>
  <si>
    <t>3 Q 16</t>
  </si>
  <si>
    <t>4 Q 16</t>
  </si>
  <si>
    <t>1 Q 17</t>
  </si>
  <si>
    <t>2 Q 17</t>
  </si>
  <si>
    <t>3 Q 17</t>
  </si>
  <si>
    <t>4 Q 17</t>
  </si>
  <si>
    <t>1 Q 18</t>
  </si>
  <si>
    <t>2 Q 18</t>
  </si>
  <si>
    <t>3 Q 18</t>
  </si>
  <si>
    <t>4 Q 18</t>
  </si>
  <si>
    <t>1 Q 19</t>
  </si>
  <si>
    <t>2 Q 19</t>
  </si>
  <si>
    <t>3 Q 19</t>
  </si>
  <si>
    <t>4 Q 19</t>
  </si>
  <si>
    <t>1 Q 20</t>
  </si>
  <si>
    <t>2 Q 20</t>
  </si>
  <si>
    <t>3 Q 20</t>
  </si>
  <si>
    <t>4 Q 20</t>
  </si>
  <si>
    <t>1 Q 21</t>
  </si>
  <si>
    <t>2 Q 21</t>
  </si>
  <si>
    <t>3 Q 21</t>
  </si>
  <si>
    <t>4 Q 21</t>
  </si>
  <si>
    <t>1 Q 22</t>
  </si>
  <si>
    <t>2 Q 22</t>
  </si>
  <si>
    <t>3 Q 22</t>
  </si>
  <si>
    <t>4 Q 22</t>
  </si>
  <si>
    <t>1 Q 23</t>
  </si>
  <si>
    <t>2 Q 23</t>
  </si>
  <si>
    <t>3 Q 23</t>
  </si>
  <si>
    <t>4 Q 23</t>
  </si>
  <si>
    <t>1 Q 24</t>
  </si>
  <si>
    <t>2 Q 24</t>
  </si>
  <si>
    <t>3 Q 24</t>
  </si>
  <si>
    <t>4 Q 24</t>
  </si>
  <si>
    <t>1 Q 25</t>
  </si>
  <si>
    <t>2 Q 25</t>
  </si>
  <si>
    <t>3 Q 25</t>
  </si>
  <si>
    <t>4 Q 25</t>
  </si>
  <si>
    <t>1 Q 26</t>
  </si>
  <si>
    <t>Poznámky</t>
  </si>
  <si>
    <t>Benchmarková revízia národných účtov zmenila štruktúru konečnej spotreby podliehajúcej DPH a koeficienty WAR tabuliek upravujúce objem trhových služieb podliehajúcich DPH. Tieto zmeny spôsobili "level shift" EDS v porovnaní s predchádzajúcimi verziami EDS publikovanými pred septembrom 2020.</t>
  </si>
  <si>
    <t>VAT tax returns</t>
  </si>
  <si>
    <t>Estimate of VAT cash revenues in particular months based on tax returns</t>
  </si>
  <si>
    <t>monthly tax payers</t>
  </si>
  <si>
    <t>quarterly tax payers</t>
  </si>
  <si>
    <t>VAT payments</t>
  </si>
  <si>
    <t>VAT refunds</t>
  </si>
  <si>
    <t>refunds deducted from VAT due</t>
  </si>
  <si>
    <t>refunds paid  within shorter period</t>
  </si>
  <si>
    <t>VAT on customs</t>
  </si>
  <si>
    <t>VAT cash revenues</t>
  </si>
  <si>
    <t>VAT according to tax returns</t>
  </si>
  <si>
    <t>VAT (VAT from OSS regime adjustments)</t>
  </si>
  <si>
    <t>One-off adjustments</t>
  </si>
  <si>
    <t>Legislation adjustments</t>
  </si>
  <si>
    <t>VAT with legislative and PPP adjustments, not seasonally adjusted</t>
  </si>
  <si>
    <t>VAT seasonally adjusted</t>
  </si>
  <si>
    <t>Tax base, not seasonally adjusted</t>
  </si>
  <si>
    <t>Tax base, seasonally adjusted</t>
  </si>
  <si>
    <t>ETR, not seasonally adjusted</t>
  </si>
  <si>
    <t>ETR, seasonally adjusted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</si>
</sst>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  <font>
      <b/>
      <sz val="9"/>
      <color indexed="8"/>
      <name val="Calibri Light"/>
      <family val="2"/>
      <charset val="238"/>
      <scheme val="major"/>
    </font>
    <font>
      <sz val="10"/>
      <color rgb="FF9C6500"/>
      <name val="Arial Narrow"/>
      <family val="2"/>
      <charset val="238"/>
    </font>
    <font>
      <sz val="10"/>
      <color rgb="FF9C6500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10"/>
      <color indexed="49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indexed="8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2CC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36">
    <border>
      <start/>
      <end/>
      <top/>
      <bottom/>
      <diagonal/>
    </border>
    <border>
      <start style="medium">
        <color auto="1"/>
      </start>
      <end/>
      <top style="medium">
        <color auto="1"/>
      </top>
      <bottom style="medium">
        <color auto="1"/>
      </bottom>
      <diagonal/>
    </border>
    <border>
      <start/>
      <end/>
      <top style="medium">
        <color auto="1"/>
      </top>
      <bottom style="medium">
        <color auto="1"/>
      </bottom>
      <diagonal/>
    </border>
    <border>
      <start/>
      <end style="medium">
        <color auto="1"/>
      </end>
      <top style="medium">
        <color auto="1"/>
      </top>
      <bottom style="medium">
        <color auto="1"/>
      </bottom>
      <diagonal/>
    </border>
    <border>
      <start style="medium">
        <color auto="1"/>
      </start>
      <end/>
      <top style="medium">
        <color auto="1"/>
      </top>
      <bottom/>
      <diagonal/>
    </border>
    <border>
      <start/>
      <end/>
      <top style="medium">
        <color auto="1"/>
      </top>
      <bottom/>
      <diagonal/>
    </border>
    <border>
      <start/>
      <end style="medium">
        <color auto="1"/>
      </end>
      <top style="medium">
        <color auto="1"/>
      </top>
      <bottom/>
      <diagonal/>
    </border>
    <border>
      <start style="medium">
        <color auto="1"/>
      </start>
      <end style="medium">
        <color auto="1"/>
      </end>
      <top style="medium">
        <color auto="1"/>
      </top>
      <bottom/>
      <diagonal/>
    </border>
    <border>
      <start style="medium">
        <color auto="1"/>
      </start>
      <end/>
      <top/>
      <bottom/>
      <diagonal/>
    </border>
    <border>
      <start/>
      <end style="medium">
        <color auto="1"/>
      </end>
      <top/>
      <bottom/>
      <diagonal/>
    </border>
    <border>
      <start style="medium">
        <color auto="1"/>
      </start>
      <end/>
      <top/>
      <bottom style="medium">
        <color auto="1"/>
      </bottom>
      <diagonal/>
    </border>
    <border>
      <start/>
      <end/>
      <top/>
      <bottom style="medium">
        <color auto="1"/>
      </bottom>
      <diagonal/>
    </border>
    <border>
      <start/>
      <end style="medium">
        <color auto="1"/>
      </end>
      <top/>
      <bottom style="medium">
        <color auto="1"/>
      </bottom>
      <diagonal/>
    </border>
    <border>
      <start style="medium">
        <color auto="1"/>
      </start>
      <end style="medium">
        <color auto="1"/>
      </end>
      <top/>
      <bottom style="medium">
        <color auto="1"/>
      </bottom>
      <diagonal/>
    </border>
    <border>
      <start/>
      <end/>
      <top/>
      <bottom style="thin">
        <color auto="1"/>
      </bottom>
      <diagonal/>
    </border>
    <border>
      <start style="medium">
        <color auto="1"/>
      </start>
      <end/>
      <top/>
      <bottom style="thin">
        <color auto="1"/>
      </bottom>
      <diagonal/>
    </border>
    <border>
      <start/>
      <end style="medium">
        <color auto="1"/>
      </end>
      <top/>
      <bottom style="thin">
        <color auto="1"/>
      </bottom>
      <diagonal/>
    </border>
    <border>
      <start style="medium">
        <color auto="1"/>
      </start>
      <end style="medium">
        <color auto="1"/>
      </end>
      <top style="thin">
        <color auto="1"/>
      </top>
      <bottom/>
      <diagonal/>
    </border>
    <border>
      <start style="medium">
        <color auto="1"/>
      </start>
      <end/>
      <top style="thin">
        <color auto="1"/>
      </top>
      <bottom/>
      <diagonal/>
    </border>
    <border>
      <start/>
      <end/>
      <top style="thin">
        <color auto="1"/>
      </top>
      <bottom/>
      <diagonal/>
    </border>
    <border>
      <start/>
      <end style="medium">
        <color auto="1"/>
      </end>
      <top style="thin">
        <color auto="1"/>
      </top>
      <bottom/>
      <diagonal/>
    </border>
    <border>
      <start style="medium">
        <color auto="1"/>
      </start>
      <end style="medium">
        <color auto="1"/>
      </end>
      <top/>
      <bottom/>
      <diagonal/>
    </border>
    <border>
      <start style="medium">
        <color auto="1"/>
      </start>
      <end style="medium">
        <color auto="1"/>
      </end>
      <top/>
      <bottom style="thin">
        <color auto="1"/>
      </bottom>
      <diagonal/>
    </border>
    <border>
      <start style="thin">
        <color auto="1"/>
      </start>
      <end/>
      <top style="thin">
        <color auto="1"/>
      </top>
      <bottom/>
      <diagonal/>
    </border>
    <border>
      <start style="thin">
        <color auto="1"/>
      </start>
      <end/>
      <top/>
      <bottom/>
      <diagonal/>
    </border>
    <border>
      <start style="thin">
        <color auto="1"/>
      </start>
      <end/>
      <top/>
      <bottom style="thin">
        <color auto="1"/>
      </bottom>
      <diagonal/>
    </border>
    <border>
      <start style="medium">
        <color auto="1"/>
      </start>
      <end style="medium">
        <color auto="1"/>
      </end>
      <top style="medium">
        <color auto="1"/>
      </top>
      <bottom style="medium">
        <color auto="1"/>
      </bottom>
      <diagonal/>
    </border>
    <border>
      <start style="medium">
        <color auto="1"/>
      </start>
      <end style="thin">
        <color auto="1"/>
      </end>
      <top/>
      <bottom/>
      <diagonal/>
    </border>
    <border>
      <start style="thin">
        <color auto="1"/>
      </start>
      <end style="medium">
        <color auto="1"/>
      </end>
      <top style="medium">
        <color auto="1"/>
      </top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 style="medium">
        <color auto="1"/>
      </end>
      <top/>
      <bottom/>
      <diagonal/>
    </border>
    <border>
      <start style="medium">
        <color auto="1"/>
      </start>
      <end style="thin">
        <color auto="1"/>
      </end>
      <top/>
      <bottom style="thin">
        <color indexed="64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 style="thin">
        <color auto="1"/>
      </top>
      <bottom/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  <border>
      <start/>
      <end style="thin">
        <color auto="1"/>
      </end>
      <top style="thin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121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6" fillId="0" borderId="0" xfId="2" applyNumberFormat="1" applyFont="1" applyFill="1"/>
    <xf numFmtId="0" fontId="2" fillId="0" borderId="7" xfId="0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17" fontId="7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/>
    <xf numFmtId="3" fontId="8" fillId="0" borderId="0" xfId="0" applyNumberFormat="1" applyFont="1"/>
    <xf numFmtId="17" fontId="7" fillId="0" borderId="14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wrapText="1"/>
    </xf>
    <xf numFmtId="3" fontId="10" fillId="0" borderId="8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9" xfId="0" applyNumberFormat="1" applyFont="1" applyBorder="1" applyAlignment="1">
      <alignment horizontal="center"/>
    </xf>
    <xf numFmtId="17" fontId="7" fillId="0" borderId="17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17" fontId="7" fillId="0" borderId="21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17" fontId="7" fillId="0" borderId="22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1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3" fontId="12" fillId="0" borderId="9" xfId="0" applyNumberFormat="1" applyFont="1" applyBorder="1" applyAlignment="1">
      <alignment horizontal="center"/>
    </xf>
    <xf numFmtId="4" fontId="8" fillId="0" borderId="0" xfId="0" applyNumberFormat="1" applyFont="1"/>
    <xf numFmtId="3" fontId="10" fillId="0" borderId="23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center"/>
    </xf>
    <xf numFmtId="17" fontId="7" fillId="0" borderId="16" xfId="0" applyNumberFormat="1" applyFont="1" applyBorder="1" applyAlignment="1">
      <alignment horizontal="center" vertical="center"/>
    </xf>
    <xf numFmtId="3" fontId="10" fillId="0" borderId="25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16" fillId="0" borderId="0" xfId="0" applyFont="1"/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16" fillId="0" borderId="0" xfId="0" applyNumberFormat="1" applyFont="1"/>
    <xf numFmtId="0" fontId="16" fillId="0" borderId="0" xfId="0" applyFont="1" applyAlignment="1">
      <alignment horizontal="center"/>
    </xf>
    <xf numFmtId="3" fontId="16" fillId="0" borderId="0" xfId="0" applyNumberFormat="1" applyFont="1"/>
    <xf numFmtId="3" fontId="10" fillId="0" borderId="4" xfId="0" applyNumberFormat="1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3" fontId="11" fillId="0" borderId="27" xfId="0" applyNumberFormat="1" applyFont="1" applyBorder="1" applyAlignment="1">
      <alignment horizontal="center"/>
    </xf>
    <xf numFmtId="3" fontId="10" fillId="0" borderId="28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3" fontId="10" fillId="0" borderId="29" xfId="0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 vertical="center" wrapText="1"/>
    </xf>
    <xf numFmtId="10" fontId="10" fillId="0" borderId="21" xfId="1" applyNumberFormat="1" applyFont="1" applyBorder="1" applyAlignment="1">
      <alignment horizontal="center" vertical="center" wrapText="1"/>
    </xf>
    <xf numFmtId="1" fontId="8" fillId="0" borderId="0" xfId="0" applyNumberFormat="1" applyFont="1"/>
    <xf numFmtId="3" fontId="10" fillId="0" borderId="3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3" fontId="11" fillId="0" borderId="3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10" fontId="10" fillId="0" borderId="14" xfId="1" applyNumberFormat="1" applyFont="1" applyBorder="1" applyAlignment="1">
      <alignment horizontal="center" vertical="center" wrapText="1"/>
    </xf>
    <xf numFmtId="10" fontId="10" fillId="0" borderId="22" xfId="1" applyNumberFormat="1" applyFont="1" applyBorder="1" applyAlignment="1">
      <alignment horizontal="center" vertical="center" wrapText="1"/>
    </xf>
    <xf numFmtId="3" fontId="10" fillId="0" borderId="33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34" xfId="0" applyNumberFormat="1" applyFont="1" applyBorder="1" applyAlignment="1">
      <alignment horizontal="center"/>
    </xf>
    <xf numFmtId="10" fontId="10" fillId="0" borderId="16" xfId="1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10" fontId="10" fillId="0" borderId="19" xfId="1" applyNumberFormat="1" applyFont="1" applyBorder="1" applyAlignment="1">
      <alignment horizontal="center" vertical="center" wrapText="1"/>
    </xf>
    <xf numFmtId="10" fontId="10" fillId="0" borderId="17" xfId="1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3" fontId="11" fillId="0" borderId="29" xfId="0" applyNumberFormat="1" applyFont="1" applyBorder="1" applyAlignment="1">
      <alignment horizontal="center"/>
    </xf>
    <xf numFmtId="3" fontId="11" fillId="0" borderId="32" xfId="0" applyNumberFormat="1" applyFont="1" applyBorder="1" applyAlignment="1">
      <alignment horizontal="center"/>
    </xf>
    <xf numFmtId="3" fontId="10" fillId="0" borderId="35" xfId="0" applyNumberFormat="1" applyFont="1" applyBorder="1" applyAlignment="1">
      <alignment horizontal="center"/>
    </xf>
    <xf numFmtId="0" fontId="11" fillId="0" borderId="0" xfId="0" applyFont="1"/>
    <xf numFmtId="10" fontId="10" fillId="0" borderId="9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0" fontId="8" fillId="0" borderId="0" xfId="0" applyNumberFormat="1" applyFont="1"/>
    <xf numFmtId="14" fontId="8" fillId="0" borderId="0" xfId="0" applyNumberFormat="1" applyFont="1"/>
    <xf numFmtId="10" fontId="10" fillId="0" borderId="34" xfId="1" applyNumberFormat="1" applyFont="1" applyBorder="1" applyAlignment="1">
      <alignment horizontal="center" vertical="center" wrapText="1"/>
    </xf>
    <xf numFmtId="0" fontId="7" fillId="8" borderId="0" xfId="0" applyFont="1" applyFill="1"/>
    <xf numFmtId="0" fontId="8" fillId="8" borderId="0" xfId="0" applyFont="1" applyFill="1" applyAlignment="1">
      <alignment horizontal="left" wrapText="1"/>
    </xf>
  </cellXfs>
  <cellStyles count="3">
    <cellStyle name="Neutrálna" xfId="2" builtinId="28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schemas.microsoft.com/office/2017/10/relationships/person" Target="persons/perso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11</xdr:col>
          <xdr:colOff>114300</xdr:colOff>
          <xdr:row>1</xdr:row>
          <xdr:rowOff>76200</xdr:rowOff>
        </xdr:from>
        <xdr:to>
          <xdr:col>12</xdr:col>
          <xdr:colOff>266700</xdr:colOff>
          <xdr:row>2</xdr:row>
          <xdr:rowOff>304800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C6AA33B5-2E51-F010-8732-122BAD20744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576050" y="292100"/>
              <a:ext cx="1257300" cy="4064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41148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Fedurcova Eva:</a:t>
              </a: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NT (CU + sankcie)</a:t>
              </a: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13</xdr:col>
          <xdr:colOff>95250</xdr:colOff>
          <xdr:row>0</xdr:row>
          <xdr:rowOff>285750</xdr:rowOff>
        </xdr:from>
        <xdr:to>
          <xdr:col>14</xdr:col>
          <xdr:colOff>292100</xdr:colOff>
          <xdr:row>2</xdr:row>
          <xdr:rowOff>127000</xdr:rowOff>
        </xdr:to>
        <xdr:sp macro="" textlink="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FB73B288-42AA-DB0E-CE21-0003EAA132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868400" y="285750"/>
              <a:ext cx="1314450" cy="9779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</xdr:sp>
        <xdr:clientData/>
      </xdr:twoCellAnchor>
    </mc:Fallback>
  </mc:AlternateContent>
</xdr:wsDr>
</file>

<file path=xl/persons/person.xml><?xml version="1.0" encoding="utf-8"?>
<personList xmlns="http://schemas.microsoft.com/office/spreadsheetml/2018/threadedcomments" xmlns:x="http://purl.oclc.org/ooxml/spreadsheetml/main">
  <person displayName="Fedurcová Eva" id="{6329591F-096C-4654-AF45-0540790E262E}" userId="S::eva.fedurcova@mfsr.sk::d1f06fe5-5713-4fee-803f-bf5c3336dcb8" providerId="AD"/>
</personList>
</file>

<file path=xl/theme/theme1.xml><?xml version="1.0" encoding="utf-8"?>
<a:theme xmlns:a="http://purl.oclc.org/ooxml/drawingml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purl.oclc.org/ooxml/spreadsheetml/main">
  <threadedComment ref="M2" dT="2026-06-12T07:23:32.96" personId="{6329591F-096C-4654-AF45-0540790E262E}" id="{895E5198-88B8-4E95-B75A-B416CB75FD00}">
    <text>Daňová báza je váženým súčtom konečnej spotreby domácností, medzispotreby verejnej správy a investícií verejnej správy. Báza je v časti investície a medzispotreba verejnej správy analyticky očisťovaná o dodatočné údaje poskytované ŠÚSR o tzv. preradených subjektoch a upravená o legislatívne vplyvy v časti konečná spotreba domácností z dôvodu zabezpečenia čo najlepšej možnej konzistentnosti časového radu.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1.bin"/><Relationship Id="rId5" Type="http://schemas.microsoft.com/office/2017/10/relationships/threadedComment" Target="../threadedComments/threadedComment1.xml"/><Relationship Id="rId4" Type="http://purl.oclc.org/ooxml/officeDocument/relationships/comments" Target="../comments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7823-720B-42DA-87A7-E9897C6D3FA4}">
  <sheetPr codeName="Hárok4"/>
  <dimension ref="A1:AA268"/>
  <sheetViews>
    <sheetView showGridLines="0" tabSelected="1" workbookViewId="0">
      <pane xSplit="1" ySplit="3" topLeftCell="B258" activePane="bottomRight" state="frozen"/>
      <selection activeCell="A25" sqref="A25"/>
      <selection pane="topRight" activeCell="A25" sqref="A25"/>
      <selection pane="bottomLeft" activeCell="A25" sqref="A25"/>
      <selection pane="bottomRight" activeCell="C269" sqref="C269"/>
    </sheetView>
  </sheetViews>
  <sheetFormatPr defaultColWidth="9.1796875" defaultRowHeight="13.5" customHeight="1" x14ac:dyDescent="0.3"/>
  <cols>
    <col min="1" max="1" width="9.1796875" style="7"/>
    <col min="2" max="5" width="14" style="7" customWidth="1"/>
    <col min="6" max="7" width="15.81640625" style="7" customWidth="1"/>
    <col min="8" max="8" width="19.81640625" style="7" customWidth="1"/>
    <col min="9" max="12" width="15.81640625" style="7" customWidth="1"/>
    <col min="13" max="13" width="12.1796875" style="7" bestFit="1" customWidth="1"/>
    <col min="14" max="14" width="10.81640625" style="7" bestFit="1" customWidth="1"/>
    <col min="15" max="15" width="14.81640625" style="7" bestFit="1" customWidth="1"/>
    <col min="16" max="16" width="12.1796875" style="7" bestFit="1" customWidth="1"/>
    <col min="17" max="19" width="3.453125" style="7" customWidth="1"/>
    <col min="20" max="21" width="5.453125" style="7" customWidth="1"/>
    <col min="22" max="22" width="8.81640625" style="7" customWidth="1"/>
    <col min="23" max="23" width="8.1796875" style="7" customWidth="1"/>
    <col min="24" max="24" width="12.54296875" style="7" customWidth="1"/>
    <col min="25" max="25" width="2.453125" style="7" customWidth="1"/>
    <col min="26" max="27" width="9.453125" style="7" bestFit="1" customWidth="1"/>
    <col min="28" max="16384" width="9.1796875" style="7"/>
  </cols>
  <sheetData>
    <row r="1" spans="1:25" ht="17.25" customHeight="1" thickBot="1" x14ac:dyDescent="0.4">
      <c r="A1" s="1" t="s">
        <v>90</v>
      </c>
      <c r="B1" s="2"/>
      <c r="C1" s="2"/>
      <c r="D1" s="2"/>
      <c r="E1" s="2"/>
      <c r="F1" s="2"/>
      <c r="G1" s="2"/>
      <c r="H1" s="3"/>
      <c r="I1" s="4" t="s">
        <v>91</v>
      </c>
      <c r="J1" s="5"/>
      <c r="K1" s="5"/>
      <c r="L1" s="6"/>
      <c r="N1" s="8"/>
      <c r="O1" s="9"/>
    </row>
    <row r="2" spans="1:25" ht="14.25" customHeight="1" thickBot="1" x14ac:dyDescent="0.4">
      <c r="A2" s="10" t="s">
        <v>0</v>
      </c>
      <c r="B2" s="11" t="s">
        <v>92</v>
      </c>
      <c r="C2" s="12"/>
      <c r="D2" s="12"/>
      <c r="E2" s="13"/>
      <c r="F2" s="14" t="s">
        <v>93</v>
      </c>
      <c r="G2" s="15"/>
      <c r="H2" s="16"/>
      <c r="I2" s="17"/>
      <c r="J2" s="18"/>
      <c r="K2" s="18"/>
      <c r="L2" s="19"/>
    </row>
    <row r="3" spans="1:25" ht="29.15" customHeight="1" thickBot="1" x14ac:dyDescent="0.4">
      <c r="A3" s="20"/>
      <c r="B3" s="21" t="s">
        <v>94</v>
      </c>
      <c r="C3" s="22" t="s">
        <v>95</v>
      </c>
      <c r="D3" s="22" t="s">
        <v>96</v>
      </c>
      <c r="E3" s="23" t="s">
        <v>97</v>
      </c>
      <c r="F3" s="24" t="s">
        <v>94</v>
      </c>
      <c r="G3" s="25" t="s">
        <v>95</v>
      </c>
      <c r="H3" s="26" t="s">
        <v>96</v>
      </c>
      <c r="I3" s="27" t="s">
        <v>94</v>
      </c>
      <c r="J3" s="28" t="s">
        <v>95</v>
      </c>
      <c r="K3" s="28" t="s">
        <v>98</v>
      </c>
      <c r="L3" s="29" t="s">
        <v>99</v>
      </c>
    </row>
    <row r="4" spans="1:25" s="34" customFormat="1" ht="14.25" customHeight="1" x14ac:dyDescent="0.3">
      <c r="A4" s="30" t="d">
        <v>2005-01-01</v>
      </c>
      <c r="B4" s="31">
        <v>391127967.93467432</v>
      </c>
      <c r="C4" s="32">
        <v>221424745.03750911</v>
      </c>
      <c r="D4" s="32">
        <v>21924259.012148973</v>
      </c>
      <c r="E4" s="33">
        <v>0</v>
      </c>
      <c r="G4" s="32"/>
      <c r="H4" s="35"/>
      <c r="I4" s="31"/>
      <c r="K4" s="32">
        <v>109386975.64263426</v>
      </c>
      <c r="L4" s="36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s="34" customFormat="1" ht="14.25" customHeight="1" x14ac:dyDescent="0.3">
      <c r="A5" s="30" t="d">
        <v>2005-02-01</v>
      </c>
      <c r="B5" s="31">
        <v>385285286.03199893</v>
      </c>
      <c r="C5" s="32">
        <v>240758197.93533823</v>
      </c>
      <c r="D5" s="32">
        <v>14729759.941578703</v>
      </c>
      <c r="E5" s="33">
        <v>0</v>
      </c>
      <c r="G5" s="32"/>
      <c r="H5" s="35"/>
      <c r="I5" s="31">
        <f t="shared" ref="I5:I68" si="0">B4+F4</f>
        <v>391127967.93467432</v>
      </c>
      <c r="J5" s="32"/>
      <c r="K5" s="32">
        <v>79823283.8302463</v>
      </c>
      <c r="L5" s="36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5" s="34" customFormat="1" ht="14.25" customHeight="1" x14ac:dyDescent="0.3">
      <c r="A6" s="30" t="d">
        <v>2005-03-01</v>
      </c>
      <c r="B6" s="31">
        <v>428415457.87691694</v>
      </c>
      <c r="C6" s="32">
        <v>264025018.35623711</v>
      </c>
      <c r="D6" s="32">
        <v>12155634.700922791</v>
      </c>
      <c r="E6" s="33">
        <v>0</v>
      </c>
      <c r="F6" s="31">
        <v>99693624.609971449</v>
      </c>
      <c r="G6" s="32">
        <v>38800782.181504346</v>
      </c>
      <c r="H6" s="35">
        <v>5807172.7743477393</v>
      </c>
      <c r="I6" s="31">
        <f t="shared" si="0"/>
        <v>385285286.03199893</v>
      </c>
      <c r="J6" s="32"/>
      <c r="K6" s="32">
        <v>119114428.71904665</v>
      </c>
      <c r="L6" s="3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5" s="34" customFormat="1" ht="14.25" customHeight="1" x14ac:dyDescent="0.3">
      <c r="A7" s="30" t="d">
        <v>2005-04-01</v>
      </c>
      <c r="B7" s="31">
        <v>426024060.94403505</v>
      </c>
      <c r="C7" s="32">
        <v>282358079.00152689</v>
      </c>
      <c r="D7" s="32">
        <v>12620294.562836088</v>
      </c>
      <c r="E7" s="33">
        <v>0</v>
      </c>
      <c r="I7" s="31">
        <f t="shared" si="0"/>
        <v>528109082.48688841</v>
      </c>
      <c r="J7" s="32"/>
      <c r="K7" s="32">
        <v>110649655.24696276</v>
      </c>
      <c r="L7" s="35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5" s="34" customFormat="1" ht="14.25" customHeight="1" x14ac:dyDescent="0.3">
      <c r="A8" s="30" t="d">
        <v>2005-05-01</v>
      </c>
      <c r="B8" s="31">
        <v>432924884.21961093</v>
      </c>
      <c r="C8" s="32">
        <v>275421047.10217088</v>
      </c>
      <c r="D8" s="32">
        <v>11458125.373431588</v>
      </c>
      <c r="E8" s="33">
        <v>0</v>
      </c>
      <c r="I8" s="31">
        <f t="shared" si="0"/>
        <v>426024060.94403505</v>
      </c>
      <c r="J8" s="32"/>
      <c r="K8" s="32">
        <v>117055513.17566223</v>
      </c>
      <c r="L8" s="35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5" s="34" customFormat="1" ht="14.25" customHeight="1" x14ac:dyDescent="0.3">
      <c r="A9" s="30" t="d">
        <v>2005-06-01</v>
      </c>
      <c r="B9" s="31">
        <v>464368004.71353644</v>
      </c>
      <c r="C9" s="32">
        <v>276403313.28420633</v>
      </c>
      <c r="D9" s="32">
        <v>12600034.48848171</v>
      </c>
      <c r="E9" s="33">
        <v>0</v>
      </c>
      <c r="F9" s="31">
        <v>130154782.71260704</v>
      </c>
      <c r="G9" s="32">
        <v>50930472.382659495</v>
      </c>
      <c r="H9" s="35">
        <v>7699163.9447653191</v>
      </c>
      <c r="I9" s="31">
        <f t="shared" si="0"/>
        <v>432924884.21961093</v>
      </c>
      <c r="J9" s="32">
        <f t="shared" ref="J9:J72" si="1">C6-E6-D7+G4-H7+E7</f>
        <v>251404723.79340103</v>
      </c>
      <c r="K9" s="32">
        <v>105426875.59217951</v>
      </c>
      <c r="L9" s="35">
        <f t="shared" ref="L9:L72" si="2">I9-J9+K9</f>
        <v>286947036.0183894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5" s="34" customFormat="1" ht="14.25" customHeight="1" x14ac:dyDescent="0.3">
      <c r="A10" s="30" t="d">
        <v>2005-07-01</v>
      </c>
      <c r="B10" s="31">
        <v>415565795.1603266</v>
      </c>
      <c r="C10" s="32">
        <v>304373875.82154948</v>
      </c>
      <c r="D10" s="32">
        <v>15522405.36413729</v>
      </c>
      <c r="E10" s="33">
        <v>0</v>
      </c>
      <c r="I10" s="31">
        <f t="shared" si="0"/>
        <v>594522787.42614353</v>
      </c>
      <c r="J10" s="32">
        <f t="shared" si="1"/>
        <v>270899953.62809533</v>
      </c>
      <c r="K10" s="32">
        <v>119032461.85786363</v>
      </c>
      <c r="L10" s="35">
        <f t="shared" si="2"/>
        <v>442655295.6559118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5" s="34" customFormat="1" ht="14.25" customHeight="1" x14ac:dyDescent="0.3">
      <c r="A11" s="30" t="d">
        <v>2005-08-01</v>
      </c>
      <c r="B11" s="31">
        <v>442374272.48888004</v>
      </c>
      <c r="C11" s="32">
        <v>254536255.95830843</v>
      </c>
      <c r="D11" s="32">
        <v>11241195.313018655</v>
      </c>
      <c r="E11" s="33">
        <v>0</v>
      </c>
      <c r="I11" s="31">
        <f t="shared" si="0"/>
        <v>415565795.1603266</v>
      </c>
      <c r="J11" s="32">
        <f t="shared" si="1"/>
        <v>293922630.85042822</v>
      </c>
      <c r="K11" s="32">
        <v>101996763.91588661</v>
      </c>
      <c r="L11" s="35">
        <f t="shared" si="2"/>
        <v>223639928.22578499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5" s="34" customFormat="1" ht="14.25" customHeight="1" x14ac:dyDescent="0.3">
      <c r="A12" s="30" t="d">
        <v>2005-09-01</v>
      </c>
      <c r="B12" s="31">
        <v>473633643.76286262</v>
      </c>
      <c r="C12" s="32">
        <v>300636077.74015796</v>
      </c>
      <c r="D12" s="32">
        <v>12246681.637124078</v>
      </c>
      <c r="E12" s="33">
        <v>0</v>
      </c>
      <c r="F12" s="31">
        <v>137503463.32071963</v>
      </c>
      <c r="G12" s="32">
        <v>52526302.66215229</v>
      </c>
      <c r="H12" s="35">
        <v>7026885.3813981274</v>
      </c>
      <c r="I12" s="31">
        <f t="shared" si="0"/>
        <v>442374272.48888004</v>
      </c>
      <c r="J12" s="32">
        <f t="shared" si="1"/>
        <v>260880907.92006904</v>
      </c>
      <c r="K12" s="32">
        <v>113104017.68704773</v>
      </c>
      <c r="L12" s="35">
        <f t="shared" si="2"/>
        <v>294597382.25585872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5" s="34" customFormat="1" ht="14.25" customHeight="1" x14ac:dyDescent="0.3">
      <c r="A13" s="30" t="d">
        <v>2005-10-01</v>
      </c>
      <c r="B13" s="31">
        <v>464970153.12354773</v>
      </c>
      <c r="C13" s="32">
        <v>304749038.04023099</v>
      </c>
      <c r="D13" s="32">
        <v>12196375.489610303</v>
      </c>
      <c r="E13" s="33">
        <v>0</v>
      </c>
      <c r="I13" s="31">
        <f t="shared" si="0"/>
        <v>611137107.08358228</v>
      </c>
      <c r="J13" s="32">
        <f t="shared" si="1"/>
        <v>293132680.5085308</v>
      </c>
      <c r="K13" s="32">
        <v>129976626.47215028</v>
      </c>
      <c r="L13" s="35">
        <f t="shared" si="2"/>
        <v>447981053.04720175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5" s="34" customFormat="1" ht="14.25" customHeight="1" x14ac:dyDescent="0.3">
      <c r="A14" s="30" t="d">
        <v>2005-11-01</v>
      </c>
      <c r="B14" s="31">
        <v>506715126.23647344</v>
      </c>
      <c r="C14" s="32">
        <v>348958646.88309103</v>
      </c>
      <c r="D14" s="32">
        <v>15398763.095000995</v>
      </c>
      <c r="E14" s="33">
        <v>0</v>
      </c>
      <c r="F14" s="31"/>
      <c r="G14" s="32"/>
      <c r="H14" s="35"/>
      <c r="I14" s="31">
        <f t="shared" si="0"/>
        <v>464970153.12354773</v>
      </c>
      <c r="J14" s="32">
        <f t="shared" si="1"/>
        <v>286193161.32244569</v>
      </c>
      <c r="K14" s="32">
        <v>137376940.13841864</v>
      </c>
      <c r="L14" s="35">
        <f t="shared" si="2"/>
        <v>316153931.93952072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5" s="34" customFormat="1" ht="14.25" customHeight="1" x14ac:dyDescent="0.3">
      <c r="A15" s="38" t="d">
        <v>2005-12-01</v>
      </c>
      <c r="B15" s="39">
        <v>589037579.83137488</v>
      </c>
      <c r="C15" s="40">
        <v>468822543.35125804</v>
      </c>
      <c r="D15" s="40">
        <v>17568921.264024429</v>
      </c>
      <c r="E15" s="41">
        <v>0</v>
      </c>
      <c r="F15" s="39">
        <v>172781736.90499899</v>
      </c>
      <c r="G15" s="40">
        <v>65047045.143729664</v>
      </c>
      <c r="H15" s="42">
        <v>9890761.9996016733</v>
      </c>
      <c r="I15" s="39">
        <f t="shared" si="0"/>
        <v>506715126.23647344</v>
      </c>
      <c r="J15" s="40">
        <f t="shared" si="1"/>
        <v>288439702.25054765</v>
      </c>
      <c r="K15" s="40">
        <v>146261797.41552147</v>
      </c>
      <c r="L15" s="42">
        <f t="shared" si="2"/>
        <v>364537221.4014473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5" s="34" customFormat="1" ht="14.25" customHeight="1" x14ac:dyDescent="0.3">
      <c r="A16" s="30" t="d">
        <v>2006-01-01</v>
      </c>
      <c r="B16" s="31">
        <v>427797911.10668522</v>
      </c>
      <c r="C16" s="32">
        <v>304433345.61508328</v>
      </c>
      <c r="D16" s="32">
        <v>28141273.019982737</v>
      </c>
      <c r="E16" s="33">
        <v>0</v>
      </c>
      <c r="F16" s="31"/>
      <c r="G16" s="32"/>
      <c r="H16" s="35"/>
      <c r="I16" s="31">
        <f t="shared" si="0"/>
        <v>761819316.7363739</v>
      </c>
      <c r="J16" s="32">
        <f t="shared" si="1"/>
        <v>289350274.94523001</v>
      </c>
      <c r="K16" s="32">
        <v>146431381.93985263</v>
      </c>
      <c r="L16" s="35">
        <f t="shared" si="2"/>
        <v>618900423.73099649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s="34" customFormat="1" ht="14.25" customHeight="1" x14ac:dyDescent="0.3">
      <c r="A17" s="30" t="d">
        <v>2006-02-01</v>
      </c>
      <c r="B17" s="31">
        <v>405428564.03106952</v>
      </c>
      <c r="C17" s="32">
        <v>310072257.21967733</v>
      </c>
      <c r="D17" s="32">
        <v>14623062.603730995</v>
      </c>
      <c r="E17" s="33">
        <v>0</v>
      </c>
      <c r="F17" s="31"/>
      <c r="G17" s="32"/>
      <c r="H17" s="35"/>
      <c r="I17" s="31">
        <f t="shared" si="0"/>
        <v>427797911.10668522</v>
      </c>
      <c r="J17" s="32">
        <f t="shared" si="1"/>
        <v>374025266.28161722</v>
      </c>
      <c r="K17" s="32">
        <v>136514226.65006971</v>
      </c>
      <c r="L17" s="35">
        <f t="shared" si="2"/>
        <v>190286871.47513771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s="34" customFormat="1" ht="14.25" customHeight="1" x14ac:dyDescent="0.3">
      <c r="A18" s="30" t="d">
        <v>2006-03-01</v>
      </c>
      <c r="B18" s="31">
        <v>511589900.8165704</v>
      </c>
      <c r="C18" s="32">
        <v>342141672.34282678</v>
      </c>
      <c r="D18" s="32">
        <v>16419023.534488481</v>
      </c>
      <c r="E18" s="33">
        <v>0</v>
      </c>
      <c r="F18" s="31">
        <v>108212963.88501626</v>
      </c>
      <c r="G18" s="32">
        <v>45942117.572860651</v>
      </c>
      <c r="H18" s="35">
        <v>5745129.0247626631</v>
      </c>
      <c r="I18" s="31">
        <f t="shared" si="0"/>
        <v>405428564.03106952</v>
      </c>
      <c r="J18" s="32">
        <f t="shared" si="1"/>
        <v>440681270.33127528</v>
      </c>
      <c r="K18" s="32">
        <v>135769447.84339109</v>
      </c>
      <c r="L18" s="35">
        <f t="shared" si="2"/>
        <v>100516741.54318532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s="34" customFormat="1" ht="14.25" customHeight="1" x14ac:dyDescent="0.3">
      <c r="A19" s="30" t="d">
        <v>2006-04-01</v>
      </c>
      <c r="B19" s="31">
        <v>496430632.41054237</v>
      </c>
      <c r="C19" s="32">
        <v>352761557.19312221</v>
      </c>
      <c r="D19" s="32">
        <v>17560467.038438559</v>
      </c>
      <c r="E19" s="33">
        <v>0</v>
      </c>
      <c r="I19" s="31">
        <f t="shared" si="0"/>
        <v>619802864.70158672</v>
      </c>
      <c r="J19" s="32">
        <f t="shared" si="1"/>
        <v>289810283.0113523</v>
      </c>
      <c r="K19" s="32">
        <v>132640217.50912832</v>
      </c>
      <c r="L19" s="35">
        <f t="shared" si="2"/>
        <v>462632799.19936275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s="34" customFormat="1" ht="14.25" customHeight="1" x14ac:dyDescent="0.3">
      <c r="A20" s="30" t="d">
        <v>2006-05-01</v>
      </c>
      <c r="B20" s="31">
        <v>514286126.83396399</v>
      </c>
      <c r="C20" s="32">
        <v>379937852.88455153</v>
      </c>
      <c r="D20" s="32">
        <v>15129626.734382261</v>
      </c>
      <c r="E20" s="33">
        <v>0</v>
      </c>
      <c r="I20" s="31">
        <f t="shared" si="0"/>
        <v>496430632.41054237</v>
      </c>
      <c r="J20" s="32">
        <f t="shared" si="1"/>
        <v>352955149.80415583</v>
      </c>
      <c r="K20" s="32">
        <v>149162244.6076479</v>
      </c>
      <c r="L20" s="35">
        <f t="shared" si="2"/>
        <v>292637727.21403444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s="34" customFormat="1" ht="14.25" customHeight="1" x14ac:dyDescent="0.3">
      <c r="A21" s="30" t="d">
        <v>2006-06-01</v>
      </c>
      <c r="B21" s="31">
        <v>535562219.47819155</v>
      </c>
      <c r="C21" s="32">
        <v>358675523.06977361</v>
      </c>
      <c r="D21" s="32">
        <v>15314511.385514174</v>
      </c>
      <c r="E21" s="33">
        <v>0</v>
      </c>
      <c r="F21" s="31">
        <v>147478794.13131514</v>
      </c>
      <c r="G21" s="32">
        <v>58975144.791874126</v>
      </c>
      <c r="H21" s="35">
        <v>6384021.5760472678</v>
      </c>
      <c r="I21" s="31">
        <f t="shared" si="0"/>
        <v>514286126.83396399</v>
      </c>
      <c r="J21" s="32">
        <f t="shared" si="1"/>
        <v>324581205.30438823</v>
      </c>
      <c r="K21" s="32">
        <v>156695334.31288588</v>
      </c>
      <c r="L21" s="35">
        <f t="shared" si="2"/>
        <v>346400255.84246165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s="34" customFormat="1" ht="14.25" customHeight="1" x14ac:dyDescent="0.3">
      <c r="A22" s="30" t="d">
        <v>2006-07-01</v>
      </c>
      <c r="B22" s="31">
        <v>509503948.35026222</v>
      </c>
      <c r="C22" s="32">
        <v>349101958.44121355</v>
      </c>
      <c r="D22" s="32">
        <v>14623318.36287592</v>
      </c>
      <c r="E22" s="33">
        <v>0</v>
      </c>
      <c r="I22" s="31">
        <f t="shared" si="0"/>
        <v>683041013.60950673</v>
      </c>
      <c r="J22" s="32">
        <f t="shared" si="1"/>
        <v>337631930.45873994</v>
      </c>
      <c r="K22" s="32">
        <v>135969239.11870146</v>
      </c>
      <c r="L22" s="35">
        <f t="shared" si="2"/>
        <v>481378322.26946825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s="34" customFormat="1" ht="14.25" customHeight="1" x14ac:dyDescent="0.3">
      <c r="A23" s="30" t="d">
        <v>2006-08-01</v>
      </c>
      <c r="B23" s="31">
        <v>519084668.09400517</v>
      </c>
      <c r="C23" s="32">
        <v>359038454.19239193</v>
      </c>
      <c r="D23" s="32">
        <v>20087528.248024963</v>
      </c>
      <c r="E23" s="33">
        <v>0</v>
      </c>
      <c r="I23" s="31">
        <f t="shared" si="0"/>
        <v>509503948.35026222</v>
      </c>
      <c r="J23" s="32">
        <f t="shared" si="1"/>
        <v>404181437.49585074</v>
      </c>
      <c r="K23" s="32">
        <v>137366935.83615479</v>
      </c>
      <c r="L23" s="35">
        <f t="shared" si="2"/>
        <v>242689446.69056627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s="34" customFormat="1" ht="14.25" customHeight="1" x14ac:dyDescent="0.3">
      <c r="A24" s="30" t="d">
        <v>2006-09-01</v>
      </c>
      <c r="B24" s="31">
        <v>528018414.82440412</v>
      </c>
      <c r="C24" s="32">
        <v>420920776.9700591</v>
      </c>
      <c r="D24" s="32">
        <v>13601271.260705039</v>
      </c>
      <c r="E24" s="33">
        <v>0</v>
      </c>
      <c r="F24" s="31">
        <v>152947646.21921262</v>
      </c>
      <c r="G24" s="32">
        <v>59678865.929761663</v>
      </c>
      <c r="H24" s="35">
        <v>7465556.2968864106</v>
      </c>
      <c r="I24" s="31">
        <f t="shared" si="0"/>
        <v>519084668.09400517</v>
      </c>
      <c r="J24" s="32">
        <f t="shared" si="1"/>
        <v>344052204.70689768</v>
      </c>
      <c r="K24" s="32">
        <v>173791310.68080726</v>
      </c>
      <c r="L24" s="35">
        <f t="shared" si="2"/>
        <v>348823774.06791472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s="34" customFormat="1" ht="14.25" customHeight="1" x14ac:dyDescent="0.3">
      <c r="A25" s="30" t="d">
        <v>2006-10-01</v>
      </c>
      <c r="B25" s="31">
        <v>575953192.25917804</v>
      </c>
      <c r="C25" s="32">
        <v>457970754.33180642</v>
      </c>
      <c r="D25" s="32">
        <v>13930938.093341298</v>
      </c>
      <c r="E25" s="33">
        <v>0</v>
      </c>
      <c r="I25" s="31">
        <f t="shared" si="0"/>
        <v>680966061.04361677</v>
      </c>
      <c r="J25" s="32">
        <f t="shared" si="1"/>
        <v>329014430.19318861</v>
      </c>
      <c r="K25" s="32">
        <v>191817956.26269668</v>
      </c>
      <c r="L25" s="35">
        <f t="shared" si="2"/>
        <v>543769587.11312485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s="34" customFormat="1" ht="14.25" customHeight="1" x14ac:dyDescent="0.3">
      <c r="A26" s="30" t="d">
        <v>2006-11-01</v>
      </c>
      <c r="B26" s="31">
        <v>563313804.62059343</v>
      </c>
      <c r="C26" s="32">
        <v>430171121.39016128</v>
      </c>
      <c r="D26" s="32">
        <v>24261556.761601273</v>
      </c>
      <c r="E26" s="33">
        <v>0</v>
      </c>
      <c r="F26" s="31"/>
      <c r="G26" s="32"/>
      <c r="H26" s="35"/>
      <c r="I26" s="31">
        <f t="shared" si="0"/>
        <v>575953192.25917804</v>
      </c>
      <c r="J26" s="32">
        <f t="shared" si="1"/>
        <v>396946771.4266746</v>
      </c>
      <c r="K26" s="32">
        <v>162924218.1517626</v>
      </c>
      <c r="L26" s="35">
        <f t="shared" si="2"/>
        <v>341930638.98426604</v>
      </c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s="34" customFormat="1" ht="14.25" customHeight="1" x14ac:dyDescent="0.3">
      <c r="A27" s="38" t="d">
        <v>2006-12-01</v>
      </c>
      <c r="B27" s="39">
        <v>672457124.47719574</v>
      </c>
      <c r="C27" s="40">
        <v>500019568.94376945</v>
      </c>
      <c r="D27" s="40">
        <v>19403613.954723492</v>
      </c>
      <c r="E27" s="41">
        <v>0</v>
      </c>
      <c r="F27" s="39">
        <v>201488117.24092147</v>
      </c>
      <c r="G27" s="40">
        <v>79580736.307508469</v>
      </c>
      <c r="H27" s="42">
        <v>9686121.3901613224</v>
      </c>
      <c r="I27" s="39">
        <f t="shared" si="0"/>
        <v>563313804.62059343</v>
      </c>
      <c r="J27" s="40">
        <f t="shared" si="1"/>
        <v>406989838.87671781</v>
      </c>
      <c r="K27" s="40">
        <v>169612043.20686451</v>
      </c>
      <c r="L27" s="42">
        <f t="shared" si="2"/>
        <v>325936008.9507401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s="34" customFormat="1" ht="14.25" customHeight="1" x14ac:dyDescent="0.3">
      <c r="A28" s="30" t="d">
        <v>2007-01-01</v>
      </c>
      <c r="B28" s="31">
        <v>474671792.8367523</v>
      </c>
      <c r="C28" s="32">
        <v>365672334.66109008</v>
      </c>
      <c r="D28" s="32">
        <v>44524379.240523137</v>
      </c>
      <c r="E28" s="33">
        <v>0</v>
      </c>
      <c r="F28" s="31"/>
      <c r="G28" s="32"/>
      <c r="H28" s="35"/>
      <c r="I28" s="31">
        <f t="shared" si="0"/>
        <v>873945241.71811724</v>
      </c>
      <c r="J28" s="32">
        <f t="shared" si="1"/>
        <v>433709197.57020515</v>
      </c>
      <c r="K28" s="32">
        <v>125153746.93089025</v>
      </c>
      <c r="L28" s="35">
        <f t="shared" si="2"/>
        <v>565389791.07880235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s="34" customFormat="1" ht="14.25" customHeight="1" x14ac:dyDescent="0.3">
      <c r="A29" s="30" t="d">
        <v>2007-02-01</v>
      </c>
      <c r="B29" s="31">
        <v>489609117.53966671</v>
      </c>
      <c r="C29" s="32">
        <v>380372529.67536348</v>
      </c>
      <c r="D29" s="32">
        <v>15773288.986257717</v>
      </c>
      <c r="E29" s="33">
        <v>0</v>
      </c>
      <c r="F29" s="31"/>
      <c r="G29" s="32"/>
      <c r="H29" s="35"/>
      <c r="I29" s="31">
        <f t="shared" si="0"/>
        <v>474671792.8367523</v>
      </c>
      <c r="J29" s="32">
        <f t="shared" si="1"/>
        <v>460760251.97503811</v>
      </c>
      <c r="K29" s="32">
        <v>148089503.36851886</v>
      </c>
      <c r="L29" s="35">
        <f t="shared" si="2"/>
        <v>162001044.23023304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s="34" customFormat="1" ht="14.25" customHeight="1" x14ac:dyDescent="0.3">
      <c r="A30" s="30" t="d">
        <v>2007-03-01</v>
      </c>
      <c r="B30" s="31">
        <v>566842893.21516299</v>
      </c>
      <c r="C30" s="32">
        <v>408314089.09247822</v>
      </c>
      <c r="D30" s="32">
        <v>16478730.697736174</v>
      </c>
      <c r="E30" s="33">
        <v>0</v>
      </c>
      <c r="F30" s="31">
        <v>118946658.83290181</v>
      </c>
      <c r="G30" s="32">
        <v>59450155.812255189</v>
      </c>
      <c r="H30" s="35">
        <v>6395645.0242315605</v>
      </c>
      <c r="I30" s="31">
        <f t="shared" si="0"/>
        <v>489609117.53966671</v>
      </c>
      <c r="J30" s="32">
        <f t="shared" si="1"/>
        <v>455495189.7032463</v>
      </c>
      <c r="K30" s="32">
        <v>155850757.36340699</v>
      </c>
      <c r="L30" s="35">
        <f t="shared" si="2"/>
        <v>189964685.1998274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s="34" customFormat="1" ht="14.25" customHeight="1" x14ac:dyDescent="0.3">
      <c r="A31" s="30" t="d">
        <v>2007-04-01</v>
      </c>
      <c r="B31" s="31">
        <v>511597828.95173603</v>
      </c>
      <c r="C31" s="32">
        <v>394619674.36765581</v>
      </c>
      <c r="D31" s="32">
        <v>15242061.707495186</v>
      </c>
      <c r="E31" s="33">
        <v>0</v>
      </c>
      <c r="I31" s="31">
        <f t="shared" si="0"/>
        <v>685789552.04806483</v>
      </c>
      <c r="J31" s="32">
        <f t="shared" si="1"/>
        <v>349899045.67483234</v>
      </c>
      <c r="K31" s="32">
        <v>165509852.36838606</v>
      </c>
      <c r="L31" s="35">
        <f t="shared" si="2"/>
        <v>501400358.74161851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s="34" customFormat="1" ht="14.25" customHeight="1" x14ac:dyDescent="0.3">
      <c r="A32" s="30" t="d">
        <v>2007-05-01</v>
      </c>
      <c r="B32" s="31">
        <v>567434890.29409814</v>
      </c>
      <c r="C32" s="32">
        <v>446642167.52970856</v>
      </c>
      <c r="D32" s="32">
        <v>15848268.040894907</v>
      </c>
      <c r="E32" s="33">
        <v>0</v>
      </c>
      <c r="I32" s="31">
        <f t="shared" si="0"/>
        <v>511597828.95173603</v>
      </c>
      <c r="J32" s="32">
        <f t="shared" si="1"/>
        <v>437078890.26090419</v>
      </c>
      <c r="K32" s="32">
        <v>182012181.64608645</v>
      </c>
      <c r="L32" s="35">
        <f t="shared" si="2"/>
        <v>256531120.33691829</v>
      </c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s="34" customFormat="1" ht="14.25" customHeight="1" x14ac:dyDescent="0.3">
      <c r="A33" s="30" t="d">
        <v>2007-06-01</v>
      </c>
      <c r="B33" s="31">
        <v>579468204.50773418</v>
      </c>
      <c r="C33" s="32">
        <v>429633231.82632941</v>
      </c>
      <c r="D33" s="32">
        <v>14911687.21370245</v>
      </c>
      <c r="E33" s="33">
        <v>0</v>
      </c>
      <c r="F33" s="31">
        <v>156443903.00736904</v>
      </c>
      <c r="G33" s="32">
        <v>74918044.546239123</v>
      </c>
      <c r="H33" s="35">
        <v>9835360.3199893776</v>
      </c>
      <c r="I33" s="31">
        <f t="shared" si="0"/>
        <v>567434890.29409814</v>
      </c>
      <c r="J33" s="32">
        <f t="shared" si="1"/>
        <v>393072027.384983</v>
      </c>
      <c r="K33" s="32">
        <v>175355689.66208595</v>
      </c>
      <c r="L33" s="35">
        <f t="shared" si="2"/>
        <v>349718552.57120109</v>
      </c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s="34" customFormat="1" ht="14.25" customHeight="1" x14ac:dyDescent="0.3">
      <c r="A34" s="30" t="d">
        <v>2007-07-01</v>
      </c>
      <c r="B34" s="31">
        <v>541459018.52220666</v>
      </c>
      <c r="C34" s="32">
        <v>435497342.09652787</v>
      </c>
      <c r="D34" s="32">
        <v>16656716.68990241</v>
      </c>
      <c r="E34" s="33">
        <v>0</v>
      </c>
      <c r="I34" s="31">
        <f t="shared" si="0"/>
        <v>735912107.51510322</v>
      </c>
      <c r="J34" s="32">
        <f t="shared" si="1"/>
        <v>378771406.32676089</v>
      </c>
      <c r="K34" s="32">
        <v>174788355.06506002</v>
      </c>
      <c r="L34" s="35">
        <f t="shared" si="2"/>
        <v>531929056.25340235</v>
      </c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s="34" customFormat="1" ht="14.25" customHeight="1" x14ac:dyDescent="0.3">
      <c r="A35" s="30" t="d">
        <v>2007-08-01</v>
      </c>
      <c r="B35" s="31">
        <v>555182776.60492599</v>
      </c>
      <c r="C35" s="32">
        <v>424833252.83808005</v>
      </c>
      <c r="D35" s="32">
        <v>20641512.148974307</v>
      </c>
      <c r="E35" s="33">
        <v>0</v>
      </c>
      <c r="F35" s="31"/>
      <c r="G35" s="32"/>
      <c r="H35" s="35"/>
      <c r="I35" s="31">
        <f t="shared" si="0"/>
        <v>541459018.52220666</v>
      </c>
      <c r="J35" s="32">
        <f t="shared" si="1"/>
        <v>481345275.80827194</v>
      </c>
      <c r="K35" s="32">
        <v>172659577.02449706</v>
      </c>
      <c r="L35" s="35">
        <f t="shared" si="2"/>
        <v>232773319.73843178</v>
      </c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s="34" customFormat="1" ht="14.25" customHeight="1" x14ac:dyDescent="0.3">
      <c r="A36" s="30" t="d">
        <v>2007-09-01</v>
      </c>
      <c r="B36" s="31">
        <v>575357201.91860855</v>
      </c>
      <c r="C36" s="32">
        <v>464946532.26448911</v>
      </c>
      <c r="D36" s="32">
        <v>18185699.727809865</v>
      </c>
      <c r="E36" s="33">
        <v>0</v>
      </c>
      <c r="F36" s="31">
        <v>162461207.09685984</v>
      </c>
      <c r="G36" s="32">
        <v>68740865.962955579</v>
      </c>
      <c r="H36" s="35">
        <v>8926688.3091017716</v>
      </c>
      <c r="I36" s="31">
        <f t="shared" si="0"/>
        <v>555182776.60492599</v>
      </c>
      <c r="J36" s="32">
        <f t="shared" si="1"/>
        <v>412976515.13642699</v>
      </c>
      <c r="K36" s="32">
        <v>186362934.23919538</v>
      </c>
      <c r="L36" s="35">
        <f t="shared" si="2"/>
        <v>328569195.70769441</v>
      </c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s="34" customFormat="1" ht="14.25" customHeight="1" x14ac:dyDescent="0.3">
      <c r="A37" s="30" t="d">
        <v>2007-10-01</v>
      </c>
      <c r="B37" s="31">
        <v>650928265.11983001</v>
      </c>
      <c r="C37" s="32">
        <v>531452104.32848698</v>
      </c>
      <c r="D37" s="32">
        <v>24011302.230631348</v>
      </c>
      <c r="E37" s="33">
        <v>0</v>
      </c>
      <c r="F37" s="31"/>
      <c r="G37" s="32"/>
      <c r="H37" s="35"/>
      <c r="I37" s="31">
        <f t="shared" si="0"/>
        <v>737818409.01546836</v>
      </c>
      <c r="J37" s="32">
        <f t="shared" si="1"/>
        <v>414855829.94755358</v>
      </c>
      <c r="K37" s="32">
        <v>220705473.96766913</v>
      </c>
      <c r="L37" s="35">
        <f t="shared" si="2"/>
        <v>543668053.03558397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s="34" customFormat="1" ht="14.25" customHeight="1" x14ac:dyDescent="0.3">
      <c r="A38" s="30" t="d">
        <v>2007-11-01</v>
      </c>
      <c r="B38" s="31">
        <v>643321626.66799438</v>
      </c>
      <c r="C38" s="32">
        <v>553177700.39168823</v>
      </c>
      <c r="D38" s="32">
        <v>24254761.534886807</v>
      </c>
      <c r="E38" s="33">
        <v>0</v>
      </c>
      <c r="F38" s="31"/>
      <c r="G38" s="32"/>
      <c r="H38" s="35"/>
      <c r="I38" s="31">
        <f t="shared" si="0"/>
        <v>650928265.11983001</v>
      </c>
      <c r="J38" s="32">
        <f t="shared" si="1"/>
        <v>472638909.34740758</v>
      </c>
      <c r="K38" s="32">
        <v>227193775.81623837</v>
      </c>
      <c r="L38" s="35">
        <f t="shared" si="2"/>
        <v>405483131.58866084</v>
      </c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s="34" customFormat="1" ht="14.25" customHeight="1" x14ac:dyDescent="0.3">
      <c r="A39" s="38" t="d">
        <v>2007-12-01</v>
      </c>
      <c r="B39" s="39">
        <v>678285840.43683195</v>
      </c>
      <c r="C39" s="40">
        <v>588451361.88010359</v>
      </c>
      <c r="D39" s="40">
        <v>34797962.490871668</v>
      </c>
      <c r="E39" s="41">
        <v>0</v>
      </c>
      <c r="F39" s="39">
        <v>205395804.58739957</v>
      </c>
      <c r="G39" s="40">
        <v>90733417.745469034</v>
      </c>
      <c r="H39" s="42">
        <v>9732589.0592843387</v>
      </c>
      <c r="I39" s="39">
        <f t="shared" si="0"/>
        <v>643321626.66799438</v>
      </c>
      <c r="J39" s="40">
        <f t="shared" si="1"/>
        <v>440935230.03385776</v>
      </c>
      <c r="K39" s="40">
        <v>236218804.06824672</v>
      </c>
      <c r="L39" s="42">
        <f t="shared" si="2"/>
        <v>438605200.70238334</v>
      </c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s="34" customFormat="1" ht="13.5" customHeight="1" x14ac:dyDescent="0.3">
      <c r="A40" s="30" t="d">
        <v>2008-01-01</v>
      </c>
      <c r="B40" s="31">
        <v>557627139.97875583</v>
      </c>
      <c r="C40" s="32">
        <v>440487923.12288386</v>
      </c>
      <c r="D40" s="32">
        <v>49838530.936732389</v>
      </c>
      <c r="E40" s="33">
        <v>0</v>
      </c>
      <c r="F40" s="43"/>
      <c r="H40" s="36"/>
      <c r="I40" s="31">
        <f t="shared" si="0"/>
        <v>883681645.02423155</v>
      </c>
      <c r="J40" s="32">
        <f t="shared" si="1"/>
        <v>507197342.7936002</v>
      </c>
      <c r="K40" s="32">
        <v>152779825.35019583</v>
      </c>
      <c r="L40" s="35">
        <f t="shared" si="2"/>
        <v>529264127.58082718</v>
      </c>
      <c r="M40" s="44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s="34" customFormat="1" ht="13.5" customHeight="1" x14ac:dyDescent="0.3">
      <c r="A41" s="30" t="d">
        <v>2008-02-01</v>
      </c>
      <c r="B41" s="31">
        <v>571914209.35404634</v>
      </c>
      <c r="C41" s="32">
        <v>477783951.33771491</v>
      </c>
      <c r="D41" s="32">
        <v>23539500</v>
      </c>
      <c r="E41" s="33">
        <v>0</v>
      </c>
      <c r="F41" s="43"/>
      <c r="H41" s="36"/>
      <c r="I41" s="31">
        <f t="shared" si="0"/>
        <v>557627139.97875583</v>
      </c>
      <c r="J41" s="32">
        <f t="shared" si="1"/>
        <v>577388014.80448782</v>
      </c>
      <c r="K41" s="32">
        <v>208550080.55666199</v>
      </c>
      <c r="L41" s="35">
        <f t="shared" si="2"/>
        <v>188789205.73093</v>
      </c>
      <c r="M41" s="44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s="34" customFormat="1" ht="13.5" customHeight="1" x14ac:dyDescent="0.3">
      <c r="A42" s="30" t="d">
        <v>2008-03-01</v>
      </c>
      <c r="B42" s="31">
        <v>582533175.03153419</v>
      </c>
      <c r="C42" s="32">
        <v>481779472.34946555</v>
      </c>
      <c r="D42" s="32">
        <v>17627522.206731725</v>
      </c>
      <c r="E42" s="33">
        <v>0</v>
      </c>
      <c r="F42" s="31">
        <v>139332441.47912103</v>
      </c>
      <c r="G42" s="32">
        <v>76087070.304720178</v>
      </c>
      <c r="H42" s="35">
        <v>7672535.6502688704</v>
      </c>
      <c r="I42" s="31">
        <f t="shared" si="0"/>
        <v>571914209.35404634</v>
      </c>
      <c r="J42" s="32">
        <f t="shared" si="1"/>
        <v>538612830.94337118</v>
      </c>
      <c r="K42" s="32">
        <v>196167079.55453759</v>
      </c>
      <c r="L42" s="35">
        <f t="shared" si="2"/>
        <v>229468457.96521276</v>
      </c>
      <c r="M42" s="44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s="34" customFormat="1" ht="13.5" customHeight="1" x14ac:dyDescent="0.3">
      <c r="A43" s="30" t="d">
        <v>2008-04-01</v>
      </c>
      <c r="B43" s="31">
        <v>615052713.90161324</v>
      </c>
      <c r="C43" s="32">
        <v>524539568.4126668</v>
      </c>
      <c r="D43" s="32">
        <v>21996436.234481841</v>
      </c>
      <c r="E43" s="33">
        <v>0</v>
      </c>
      <c r="F43" s="43"/>
      <c r="H43" s="36"/>
      <c r="I43" s="31">
        <f t="shared" si="0"/>
        <v>721865616.51065516</v>
      </c>
      <c r="J43" s="32">
        <f t="shared" si="1"/>
        <v>416948423.12288386</v>
      </c>
      <c r="K43" s="32">
        <v>217739802.98712075</v>
      </c>
      <c r="L43" s="35">
        <f t="shared" si="2"/>
        <v>522656996.37489206</v>
      </c>
      <c r="M43" s="44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s="34" customFormat="1" ht="13.5" customHeight="1" x14ac:dyDescent="0.3">
      <c r="A44" s="30" t="d">
        <v>2008-05-01</v>
      </c>
      <c r="B44" s="31">
        <v>597025815.64097452</v>
      </c>
      <c r="C44" s="32">
        <v>466498734.68100643</v>
      </c>
      <c r="D44" s="32">
        <v>19377547.865631014</v>
      </c>
      <c r="E44" s="33">
        <v>0</v>
      </c>
      <c r="F44" s="43"/>
      <c r="H44" s="36"/>
      <c r="I44" s="31">
        <f t="shared" si="0"/>
        <v>615052713.90161324</v>
      </c>
      <c r="J44" s="32">
        <f t="shared" si="1"/>
        <v>543217311.2261833</v>
      </c>
      <c r="K44" s="32">
        <v>182239060.93806016</v>
      </c>
      <c r="L44" s="35">
        <f t="shared" si="2"/>
        <v>254074463.6134901</v>
      </c>
      <c r="M44" s="44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s="34" customFormat="1" ht="13.5" customHeight="1" x14ac:dyDescent="0.3">
      <c r="A45" s="30" t="d">
        <v>2008-06-01</v>
      </c>
      <c r="B45" s="31">
        <v>628898437.09752369</v>
      </c>
      <c r="C45" s="32">
        <v>473524099.81411403</v>
      </c>
      <c r="D45" s="32">
        <v>20125666.932218015</v>
      </c>
      <c r="E45" s="33">
        <v>0</v>
      </c>
      <c r="F45" s="31">
        <v>168798572.89384583</v>
      </c>
      <c r="G45" s="32">
        <v>89477683.031268671</v>
      </c>
      <c r="H45" s="35">
        <v>8270597.590121489</v>
      </c>
      <c r="I45" s="31">
        <f t="shared" si="0"/>
        <v>597025815.64097452</v>
      </c>
      <c r="J45" s="32">
        <f t="shared" si="1"/>
        <v>459783036.11498368</v>
      </c>
      <c r="K45" s="32">
        <v>188590146.95246628</v>
      </c>
      <c r="L45" s="35">
        <f t="shared" si="2"/>
        <v>325832926.47845709</v>
      </c>
      <c r="M45" s="44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s="34" customFormat="1" ht="13.5" customHeight="1" x14ac:dyDescent="0.3">
      <c r="A46" s="30" t="d">
        <v>2008-07-01</v>
      </c>
      <c r="B46" s="31">
        <v>628179868.75124478</v>
      </c>
      <c r="C46" s="32">
        <v>482503971.78516895</v>
      </c>
      <c r="D46" s="32">
        <v>26236874.161853548</v>
      </c>
      <c r="E46" s="33">
        <v>0</v>
      </c>
      <c r="F46" s="43"/>
      <c r="H46" s="36"/>
      <c r="I46" s="31">
        <f t="shared" si="0"/>
        <v>797697009.99136949</v>
      </c>
      <c r="J46" s="32">
        <f t="shared" si="1"/>
        <v>505162020.54703581</v>
      </c>
      <c r="K46" s="32">
        <v>195622477.76306179</v>
      </c>
      <c r="L46" s="35">
        <f t="shared" si="2"/>
        <v>488157467.20739543</v>
      </c>
      <c r="M46" s="44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s="34" customFormat="1" ht="13.5" customHeight="1" x14ac:dyDescent="0.3">
      <c r="A47" s="30" t="d">
        <v>2008-08-01</v>
      </c>
      <c r="B47" s="31">
        <v>581224805.7823807</v>
      </c>
      <c r="C47" s="32">
        <v>459195857.96322113</v>
      </c>
      <c r="D47" s="32">
        <v>26639616.809400517</v>
      </c>
      <c r="E47" s="33">
        <v>0</v>
      </c>
      <c r="F47" s="43"/>
      <c r="H47" s="36"/>
      <c r="I47" s="31">
        <f t="shared" si="0"/>
        <v>628179868.75124478</v>
      </c>
      <c r="J47" s="32">
        <f t="shared" si="1"/>
        <v>514189540.46338707</v>
      </c>
      <c r="K47" s="32">
        <v>176157297.31859523</v>
      </c>
      <c r="L47" s="35">
        <f t="shared" si="2"/>
        <v>290147625.60645294</v>
      </c>
      <c r="M47" s="44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s="34" customFormat="1" ht="13.5" customHeight="1" x14ac:dyDescent="0.3">
      <c r="A48" s="30" t="d">
        <v>2008-09-01</v>
      </c>
      <c r="B48" s="31">
        <v>653577454.75668859</v>
      </c>
      <c r="C48" s="32">
        <v>533813130.95000994</v>
      </c>
      <c r="D48" s="32">
        <v>22568935.039500762</v>
      </c>
      <c r="E48" s="33">
        <v>0</v>
      </c>
      <c r="F48" s="31">
        <v>175974068.11392152</v>
      </c>
      <c r="G48" s="32">
        <v>79573272.55526787</v>
      </c>
      <c r="H48" s="35">
        <v>10276239.892451702</v>
      </c>
      <c r="I48" s="31">
        <f t="shared" si="0"/>
        <v>581224805.7823807</v>
      </c>
      <c r="J48" s="32">
        <f t="shared" si="1"/>
        <v>447287225.65226048</v>
      </c>
      <c r="K48" s="32">
        <v>214906052.60339907</v>
      </c>
      <c r="L48" s="35">
        <f t="shared" si="2"/>
        <v>348843632.73351932</v>
      </c>
      <c r="M48" s="44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s="34" customFormat="1" ht="13.5" customHeight="1" x14ac:dyDescent="0.3">
      <c r="A49" s="30" t="d">
        <v>2008-10-01</v>
      </c>
      <c r="B49" s="31">
        <v>685358166.63347268</v>
      </c>
      <c r="C49" s="32">
        <v>553835074.15521479</v>
      </c>
      <c r="D49" s="32">
        <v>20418661.953130186</v>
      </c>
      <c r="E49" s="33">
        <v>0</v>
      </c>
      <c r="F49" s="43"/>
      <c r="H49" s="36"/>
      <c r="I49" s="31">
        <f t="shared" si="0"/>
        <v>829551522.87061012</v>
      </c>
      <c r="J49" s="32">
        <f t="shared" si="1"/>
        <v>455864354.97576845</v>
      </c>
      <c r="K49" s="32">
        <v>229630985.36314145</v>
      </c>
      <c r="L49" s="35">
        <f t="shared" si="2"/>
        <v>603318153.25798309</v>
      </c>
      <c r="M49" s="44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s="34" customFormat="1" ht="13.5" customHeight="1" x14ac:dyDescent="0.3">
      <c r="A50" s="30" t="d">
        <v>2008-11-01</v>
      </c>
      <c r="B50" s="31">
        <v>635360243.77614021</v>
      </c>
      <c r="C50" s="32">
        <v>498058679.71187675</v>
      </c>
      <c r="D50" s="32">
        <v>23478572.993427604</v>
      </c>
      <c r="E50" s="33">
        <v>0</v>
      </c>
      <c r="F50" s="43"/>
      <c r="H50" s="36"/>
      <c r="I50" s="31">
        <f t="shared" si="0"/>
        <v>685358166.63347268</v>
      </c>
      <c r="J50" s="32">
        <f t="shared" si="1"/>
        <v>515828366.06253731</v>
      </c>
      <c r="K50" s="32">
        <v>207162458.4153223</v>
      </c>
      <c r="L50" s="35">
        <f t="shared" si="2"/>
        <v>376692258.98625767</v>
      </c>
      <c r="M50" s="44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s="34" customFormat="1" ht="13.5" customHeight="1" x14ac:dyDescent="0.3">
      <c r="A51" s="38" t="d">
        <v>2008-12-01</v>
      </c>
      <c r="B51" s="39">
        <v>679197071.56608903</v>
      </c>
      <c r="C51" s="40">
        <v>515575193.18860781</v>
      </c>
      <c r="D51" s="40">
        <v>27584055.99814114</v>
      </c>
      <c r="E51" s="41">
        <v>0</v>
      </c>
      <c r="F51" s="39">
        <v>206940395.67151296</v>
      </c>
      <c r="G51" s="40">
        <v>93196097.556927562</v>
      </c>
      <c r="H51" s="42">
        <v>11148045.608444532</v>
      </c>
      <c r="I51" s="39">
        <f t="shared" si="0"/>
        <v>635360243.77614021</v>
      </c>
      <c r="J51" s="40">
        <f t="shared" si="1"/>
        <v>513394468.99687976</v>
      </c>
      <c r="K51" s="40">
        <v>194616211.64907423</v>
      </c>
      <c r="L51" s="42">
        <f t="shared" si="2"/>
        <v>316581986.42833471</v>
      </c>
      <c r="M51" s="44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s="34" customFormat="1" ht="13.5" customHeight="1" x14ac:dyDescent="0.3">
      <c r="A52" s="30" t="d">
        <v>2009-01-01</v>
      </c>
      <c r="B52" s="31">
        <v>477429290.63999999</v>
      </c>
      <c r="C52" s="32">
        <v>311128154.07999998</v>
      </c>
      <c r="D52" s="32">
        <v>51201017.310000002</v>
      </c>
      <c r="E52" s="33">
        <v>0</v>
      </c>
      <c r="F52" s="43"/>
      <c r="H52" s="36"/>
      <c r="I52" s="31">
        <f t="shared" si="0"/>
        <v>886137467.237602</v>
      </c>
      <c r="J52" s="32">
        <f t="shared" si="1"/>
        <v>530356501.16178715</v>
      </c>
      <c r="K52" s="32">
        <v>92440861</v>
      </c>
      <c r="L52" s="35">
        <f t="shared" si="2"/>
        <v>448221827.07581484</v>
      </c>
      <c r="M52" s="44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s="34" customFormat="1" ht="13.5" customHeight="1" x14ac:dyDescent="0.3">
      <c r="A53" s="30" t="d">
        <v>2009-02-01</v>
      </c>
      <c r="B53" s="31">
        <v>480071224.02999997</v>
      </c>
      <c r="C53" s="32">
        <v>328728780.42999995</v>
      </c>
      <c r="D53" s="32">
        <v>20894718.02</v>
      </c>
      <c r="E53" s="33">
        <v>0</v>
      </c>
      <c r="F53" s="43"/>
      <c r="H53" s="36"/>
      <c r="I53" s="31">
        <f t="shared" si="0"/>
        <v>477429290.63999999</v>
      </c>
      <c r="J53" s="32">
        <f t="shared" si="1"/>
        <v>538899850.66055882</v>
      </c>
      <c r="K53" s="32">
        <v>114653968.49000001</v>
      </c>
      <c r="L53" s="35">
        <f t="shared" si="2"/>
        <v>53183408.469441175</v>
      </c>
      <c r="M53" s="44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s="34" customFormat="1" ht="13.5" customHeight="1" x14ac:dyDescent="0.3">
      <c r="A54" s="30" t="d">
        <v>2009-03-01</v>
      </c>
      <c r="B54" s="31">
        <v>563039583.01000011</v>
      </c>
      <c r="C54" s="32">
        <v>381485257.22999996</v>
      </c>
      <c r="D54" s="32">
        <v>18397222.460000001</v>
      </c>
      <c r="E54" s="33">
        <v>0</v>
      </c>
      <c r="F54" s="31">
        <v>108195930.09999998</v>
      </c>
      <c r="G54" s="32">
        <v>53790756.720000006</v>
      </c>
      <c r="H54" s="35">
        <v>8174967.2200000016</v>
      </c>
      <c r="I54" s="31">
        <f t="shared" si="0"/>
        <v>480071224.02999997</v>
      </c>
      <c r="J54" s="32">
        <f t="shared" si="1"/>
        <v>464374175.87860781</v>
      </c>
      <c r="K54" s="32">
        <v>145880460.93000004</v>
      </c>
      <c r="L54" s="35">
        <f t="shared" si="2"/>
        <v>161577509.0813922</v>
      </c>
      <c r="M54" s="44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s="34" customFormat="1" ht="13.5" customHeight="1" x14ac:dyDescent="0.3">
      <c r="A55" s="30" t="d">
        <v>2009-04-01</v>
      </c>
      <c r="B55" s="31">
        <v>521610483.32999998</v>
      </c>
      <c r="C55" s="32">
        <v>358778340.98000002</v>
      </c>
      <c r="D55" s="32">
        <v>17772421.100000001</v>
      </c>
      <c r="E55" s="35">
        <v>77309683.203999996</v>
      </c>
      <c r="F55" s="31"/>
      <c r="G55" s="32"/>
      <c r="H55" s="35"/>
      <c r="I55" s="31">
        <f t="shared" si="0"/>
        <v>671235513.11000013</v>
      </c>
      <c r="J55" s="32">
        <f t="shared" si="1"/>
        <v>290233436.06</v>
      </c>
      <c r="K55" s="32">
        <v>136289173.63</v>
      </c>
      <c r="L55" s="35">
        <f t="shared" si="2"/>
        <v>517291250.68000013</v>
      </c>
      <c r="M55" s="44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s="34" customFormat="1" ht="13.5" customHeight="1" x14ac:dyDescent="0.3">
      <c r="A56" s="30" t="d">
        <v>2009-05-01</v>
      </c>
      <c r="B56" s="31">
        <v>529653665.18000001</v>
      </c>
      <c r="C56" s="32">
        <v>349980585.31999999</v>
      </c>
      <c r="D56" s="32">
        <v>14354842.449999997</v>
      </c>
      <c r="E56" s="35">
        <v>92939535.008000001</v>
      </c>
      <c r="F56" s="31"/>
      <c r="G56" s="32"/>
      <c r="H56" s="35"/>
      <c r="I56" s="31">
        <f t="shared" si="0"/>
        <v>521610483.32999998</v>
      </c>
      <c r="J56" s="32">
        <f t="shared" si="1"/>
        <v>395352688.3069275</v>
      </c>
      <c r="K56" s="32">
        <v>113323646.28000003</v>
      </c>
      <c r="L56" s="35">
        <f t="shared" si="2"/>
        <v>239581441.30307251</v>
      </c>
      <c r="M56" s="44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s="34" customFormat="1" ht="13.5" customHeight="1" x14ac:dyDescent="0.3">
      <c r="A57" s="30" t="d">
        <v>2009-06-01</v>
      </c>
      <c r="B57" s="31">
        <v>560125496.43000007</v>
      </c>
      <c r="C57" s="32">
        <v>354623871.23000008</v>
      </c>
      <c r="D57" s="32">
        <v>13466390.950000003</v>
      </c>
      <c r="E57" s="35">
        <v>85168544.321999997</v>
      </c>
      <c r="F57" s="31">
        <v>135265572.05999997</v>
      </c>
      <c r="G57" s="32">
        <v>58082043.620000005</v>
      </c>
      <c r="H57" s="35">
        <v>8306429.8600000003</v>
      </c>
      <c r="I57" s="31">
        <f t="shared" si="0"/>
        <v>529653665.18000001</v>
      </c>
      <c r="J57" s="32">
        <f t="shared" si="1"/>
        <v>441022519.33399993</v>
      </c>
      <c r="K57" s="32">
        <v>144262709.55999994</v>
      </c>
      <c r="L57" s="35">
        <f t="shared" si="2"/>
        <v>232893855.40600002</v>
      </c>
      <c r="M57" s="44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s="34" customFormat="1" ht="13.5" customHeight="1" x14ac:dyDescent="0.3">
      <c r="A58" s="30" t="d">
        <v>2009-07-01</v>
      </c>
      <c r="B58" s="31">
        <v>542600791.86999989</v>
      </c>
      <c r="C58" s="32">
        <v>354799299.27000016</v>
      </c>
      <c r="D58" s="32">
        <v>13292380.32</v>
      </c>
      <c r="E58" s="35">
        <v>90167773.555999994</v>
      </c>
      <c r="F58" s="31"/>
      <c r="G58" s="32"/>
      <c r="H58" s="35"/>
      <c r="I58" s="31">
        <f t="shared" si="0"/>
        <v>695391068.49000001</v>
      </c>
      <c r="J58" s="32">
        <f t="shared" si="1"/>
        <v>360053350.33400005</v>
      </c>
      <c r="K58" s="32">
        <v>123979545.61000001</v>
      </c>
      <c r="L58" s="35">
        <f t="shared" si="2"/>
        <v>459317263.76599997</v>
      </c>
      <c r="M58" s="44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s="34" customFormat="1" ht="13.5" customHeight="1" x14ac:dyDescent="0.3">
      <c r="A59" s="30" t="d">
        <v>2009-08-01</v>
      </c>
      <c r="B59" s="31">
        <v>567427892.68999982</v>
      </c>
      <c r="C59" s="32">
        <v>376209125.27999991</v>
      </c>
      <c r="D59" s="32">
        <v>13730662.410000002</v>
      </c>
      <c r="E59" s="35">
        <v>56448193.327</v>
      </c>
      <c r="F59" s="31"/>
      <c r="G59" s="32"/>
      <c r="H59" s="35"/>
      <c r="I59" s="31">
        <f t="shared" si="0"/>
        <v>542600791.86999989</v>
      </c>
      <c r="J59" s="32">
        <f t="shared" si="1"/>
        <v>374227530.54400003</v>
      </c>
      <c r="K59" s="32">
        <v>116329965.54999995</v>
      </c>
      <c r="L59" s="35">
        <f t="shared" si="2"/>
        <v>284703226.87599981</v>
      </c>
      <c r="M59" s="44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s="34" customFormat="1" ht="13.5" customHeight="1" x14ac:dyDescent="0.3">
      <c r="A60" s="30" t="d">
        <v>2009-09-01</v>
      </c>
      <c r="B60" s="31">
        <v>581249273.48000002</v>
      </c>
      <c r="C60" s="32">
        <v>410805000.2899999</v>
      </c>
      <c r="D60" s="32">
        <v>15002864.939999998</v>
      </c>
      <c r="E60" s="35">
        <v>53323502.528999999</v>
      </c>
      <c r="F60" s="31">
        <v>140007736.43000001</v>
      </c>
      <c r="G60" s="32">
        <v>51620847.890000001</v>
      </c>
      <c r="H60" s="35">
        <v>7838815.3399999989</v>
      </c>
      <c r="I60" s="31">
        <f t="shared" si="0"/>
        <v>567427892.68999982</v>
      </c>
      <c r="J60" s="32">
        <f t="shared" si="1"/>
        <v>346330720.14400011</v>
      </c>
      <c r="K60" s="32">
        <v>152082962.81999996</v>
      </c>
      <c r="L60" s="35">
        <f t="shared" si="2"/>
        <v>373180135.3659997</v>
      </c>
      <c r="M60" s="44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s="34" customFormat="1" ht="13.5" customHeight="1" x14ac:dyDescent="0.3">
      <c r="A61" s="30" t="d">
        <v>2009-10-01</v>
      </c>
      <c r="B61" s="31">
        <v>605481843.05000007</v>
      </c>
      <c r="C61" s="32">
        <v>416345042.98999989</v>
      </c>
      <c r="D61" s="32">
        <v>15756278.340000002</v>
      </c>
      <c r="E61" s="35">
        <v>93120533.672999993</v>
      </c>
      <c r="F61" s="31"/>
      <c r="G61" s="32"/>
      <c r="H61" s="35"/>
      <c r="I61" s="31">
        <f t="shared" si="0"/>
        <v>721257009.91000009</v>
      </c>
      <c r="J61" s="32">
        <f t="shared" si="1"/>
        <v>307349056.63100016</v>
      </c>
      <c r="K61" s="32">
        <v>142316435.12000012</v>
      </c>
      <c r="L61" s="35">
        <f t="shared" si="2"/>
        <v>556224388.39900005</v>
      </c>
      <c r="M61" s="44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s="34" customFormat="1" ht="13.5" customHeight="1" x14ac:dyDescent="0.3">
      <c r="A62" s="30" t="d">
        <v>2009-11-01</v>
      </c>
      <c r="B62" s="31">
        <v>583930368.64999998</v>
      </c>
      <c r="C62" s="32">
        <v>448480917.64999992</v>
      </c>
      <c r="D62" s="32">
        <v>15051396.09</v>
      </c>
      <c r="E62" s="35">
        <v>103474097.8</v>
      </c>
      <c r="F62" s="31"/>
      <c r="G62" s="32"/>
      <c r="H62" s="35"/>
      <c r="I62" s="31">
        <f t="shared" si="0"/>
        <v>605481843.05000007</v>
      </c>
      <c r="J62" s="32">
        <f t="shared" si="1"/>
        <v>408324797.82199991</v>
      </c>
      <c r="K62" s="32">
        <v>160437012.27000001</v>
      </c>
      <c r="L62" s="35">
        <f t="shared" si="2"/>
        <v>357594057.49800014</v>
      </c>
      <c r="M62" s="44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s="34" customFormat="1" ht="13.5" customHeight="1" x14ac:dyDescent="0.3">
      <c r="A63" s="38" t="d">
        <v>2009-12-01</v>
      </c>
      <c r="B63" s="39">
        <v>676376561.92999971</v>
      </c>
      <c r="C63" s="40">
        <v>532741064.90999991</v>
      </c>
      <c r="D63" s="40">
        <v>16984573.16</v>
      </c>
      <c r="E63" s="42">
        <v>166517192.65000001</v>
      </c>
      <c r="F63" s="39">
        <v>171598960.23000002</v>
      </c>
      <c r="G63" s="40">
        <v>72204467.030000001</v>
      </c>
      <c r="H63" s="42">
        <v>7889941.080000001</v>
      </c>
      <c r="I63" s="39">
        <f t="shared" si="0"/>
        <v>583930368.64999998</v>
      </c>
      <c r="J63" s="40">
        <f t="shared" si="1"/>
        <v>434845753.09399992</v>
      </c>
      <c r="K63" s="40">
        <v>168795565.72000003</v>
      </c>
      <c r="L63" s="42">
        <f t="shared" si="2"/>
        <v>317880181.27600008</v>
      </c>
      <c r="M63" s="44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s="34" customFormat="1" ht="13.5" customHeight="1" x14ac:dyDescent="0.3">
      <c r="A64" s="30" t="d">
        <v>2010-01-01</v>
      </c>
      <c r="B64" s="31">
        <v>472794518.63999993</v>
      </c>
      <c r="C64" s="32">
        <v>342757533.30999994</v>
      </c>
      <c r="D64" s="32">
        <v>47530379.399999999</v>
      </c>
      <c r="E64" s="35">
        <v>69418887.150000006</v>
      </c>
      <c r="F64" s="43"/>
      <c r="H64" s="36"/>
      <c r="I64" s="31">
        <f t="shared" si="0"/>
        <v>847975522.15999973</v>
      </c>
      <c r="J64" s="32">
        <f t="shared" si="1"/>
        <v>411647211.02699995</v>
      </c>
      <c r="K64" s="32">
        <v>106554694.42</v>
      </c>
      <c r="L64" s="35">
        <f t="shared" si="2"/>
        <v>542883005.55299973</v>
      </c>
      <c r="M64" s="44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s="34" customFormat="1" ht="13.5" customHeight="1" x14ac:dyDescent="0.3">
      <c r="A65" s="30" t="d">
        <v>2010-02-01</v>
      </c>
      <c r="B65" s="31">
        <v>486255011.38000005</v>
      </c>
      <c r="C65" s="32">
        <v>363242544.19999999</v>
      </c>
      <c r="D65" s="32">
        <v>11791340.48</v>
      </c>
      <c r="E65" s="35">
        <v>87305878.400000006</v>
      </c>
      <c r="F65" s="43"/>
      <c r="H65" s="36"/>
      <c r="I65" s="31">
        <f t="shared" si="0"/>
        <v>472794518.63999993</v>
      </c>
      <c r="J65" s="32">
        <f t="shared" si="1"/>
        <v>538270346.14999986</v>
      </c>
      <c r="K65" s="32">
        <v>150757901.19</v>
      </c>
      <c r="L65" s="35">
        <f t="shared" si="2"/>
        <v>85282073.680000067</v>
      </c>
      <c r="M65" s="44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s="34" customFormat="1" ht="13.5" customHeight="1" x14ac:dyDescent="0.3">
      <c r="A66" s="30" t="d">
        <v>2010-03-01</v>
      </c>
      <c r="B66" s="31">
        <v>572563686.80000019</v>
      </c>
      <c r="C66" s="32">
        <v>394955446.5999999</v>
      </c>
      <c r="D66" s="32">
        <v>17710233.340000004</v>
      </c>
      <c r="E66" s="35">
        <v>107902538.8</v>
      </c>
      <c r="F66" s="31">
        <v>113756216.11</v>
      </c>
      <c r="G66" s="32">
        <v>46305034.269999996</v>
      </c>
      <c r="H66" s="35">
        <v>7120512.1299999999</v>
      </c>
      <c r="I66" s="31">
        <f t="shared" si="0"/>
        <v>486255011.38000005</v>
      </c>
      <c r="J66" s="32">
        <f t="shared" si="1"/>
        <v>388112380.00999987</v>
      </c>
      <c r="K66" s="32">
        <v>154675801.94</v>
      </c>
      <c r="L66" s="35">
        <f t="shared" si="2"/>
        <v>252818433.31000018</v>
      </c>
      <c r="M66" s="44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s="34" customFormat="1" ht="13.5" customHeight="1" x14ac:dyDescent="0.3">
      <c r="A67" s="30" t="d">
        <v>2010-04-01</v>
      </c>
      <c r="B67" s="31">
        <v>530905743.78000003</v>
      </c>
      <c r="C67" s="32">
        <v>403401546.06</v>
      </c>
      <c r="D67" s="32">
        <v>13989054.310000001</v>
      </c>
      <c r="E67" s="35">
        <v>116014143.45</v>
      </c>
      <c r="F67" s="31"/>
      <c r="G67" s="32"/>
      <c r="H67" s="35"/>
      <c r="I67" s="31">
        <f t="shared" si="0"/>
        <v>686319902.91000021</v>
      </c>
      <c r="J67" s="32">
        <f t="shared" si="1"/>
        <v>348853184.07999998</v>
      </c>
      <c r="K67" s="32">
        <v>174575448.16</v>
      </c>
      <c r="L67" s="35">
        <f t="shared" si="2"/>
        <v>512042166.99000025</v>
      </c>
      <c r="M67" s="44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s="34" customFormat="1" ht="13.5" customHeight="1" x14ac:dyDescent="0.3">
      <c r="A68" s="30" t="d">
        <v>2010-05-01</v>
      </c>
      <c r="B68" s="31">
        <v>552499760.56000006</v>
      </c>
      <c r="C68" s="32">
        <v>427913682.38999993</v>
      </c>
      <c r="D68" s="32">
        <v>16863652.850000001</v>
      </c>
      <c r="E68" s="35">
        <v>117934007.16</v>
      </c>
      <c r="F68" s="31"/>
      <c r="G68" s="32"/>
      <c r="H68" s="35"/>
      <c r="I68" s="31">
        <f t="shared" si="0"/>
        <v>530905743.78000003</v>
      </c>
      <c r="J68" s="32">
        <f t="shared" si="1"/>
        <v>431212926.15999997</v>
      </c>
      <c r="K68" s="32">
        <v>182263579.88</v>
      </c>
      <c r="L68" s="35">
        <f t="shared" si="2"/>
        <v>281956397.50000006</v>
      </c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s="34" customFormat="1" ht="13.5" customHeight="1" x14ac:dyDescent="0.3">
      <c r="A69" s="30" t="d">
        <v>2010-06-01</v>
      </c>
      <c r="B69" s="31">
        <v>624093002.30999994</v>
      </c>
      <c r="C69" s="32">
        <v>448923647.20999986</v>
      </c>
      <c r="D69" s="32">
        <v>22868850.289999999</v>
      </c>
      <c r="E69" s="35">
        <v>136561410.12</v>
      </c>
      <c r="F69" s="31">
        <v>143029458.56</v>
      </c>
      <c r="G69" s="32">
        <v>58798699.389999993</v>
      </c>
      <c r="H69" s="35">
        <v>7220115.29</v>
      </c>
      <c r="I69" s="31">
        <f t="shared" ref="I69:I132" si="3">B68+F68</f>
        <v>552499760.56000006</v>
      </c>
      <c r="J69" s="32">
        <f t="shared" si="1"/>
        <v>389077996.93999988</v>
      </c>
      <c r="K69" s="32">
        <v>172680002.55000001</v>
      </c>
      <c r="L69" s="35">
        <f t="shared" si="2"/>
        <v>336101766.1700002</v>
      </c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s="34" customFormat="1" ht="13.5" customHeight="1" x14ac:dyDescent="0.3">
      <c r="A70" s="30" t="d">
        <v>2010-07-01</v>
      </c>
      <c r="B70" s="31">
        <v>547607188.12999988</v>
      </c>
      <c r="C70" s="32">
        <v>474483488.95000005</v>
      </c>
      <c r="D70" s="32">
        <v>17484575.300000001</v>
      </c>
      <c r="E70" s="35">
        <v>128194519.7</v>
      </c>
      <c r="F70" s="31"/>
      <c r="G70" s="32"/>
      <c r="H70" s="35"/>
      <c r="I70" s="31">
        <f t="shared" si="3"/>
        <v>767122460.86999989</v>
      </c>
      <c r="J70" s="32">
        <f t="shared" si="1"/>
        <v>388457756.91999996</v>
      </c>
      <c r="K70" s="32">
        <v>219450480.08000001</v>
      </c>
      <c r="L70" s="35">
        <f t="shared" si="2"/>
        <v>598115184.02999997</v>
      </c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s="34" customFormat="1" ht="13.5" customHeight="1" x14ac:dyDescent="0.3">
      <c r="A71" s="30" t="d">
        <v>2010-08-01</v>
      </c>
      <c r="B71" s="31">
        <v>552395664.3599999</v>
      </c>
      <c r="C71" s="32">
        <v>418998198.65999997</v>
      </c>
      <c r="D71" s="32">
        <v>15619524.939999999</v>
      </c>
      <c r="E71" s="35">
        <v>119311764.93000001</v>
      </c>
      <c r="F71" s="31"/>
      <c r="G71" s="32"/>
      <c r="H71" s="35"/>
      <c r="I71" s="31">
        <f t="shared" si="3"/>
        <v>547607188.12999988</v>
      </c>
      <c r="J71" s="32">
        <f t="shared" si="1"/>
        <v>462757154.03999984</v>
      </c>
      <c r="K71" s="32">
        <v>181217083.35999998</v>
      </c>
      <c r="L71" s="35">
        <f t="shared" si="2"/>
        <v>266067117.45000002</v>
      </c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s="34" customFormat="1" ht="13.5" customHeight="1" x14ac:dyDescent="0.3">
      <c r="A72" s="30" t="d">
        <v>2010-09-01</v>
      </c>
      <c r="B72" s="31">
        <v>591514378.54999995</v>
      </c>
      <c r="C72" s="32">
        <v>473983467.37</v>
      </c>
      <c r="D72" s="32">
        <v>16326892.719999999</v>
      </c>
      <c r="E72" s="35">
        <v>131878421.65000001</v>
      </c>
      <c r="F72" s="31">
        <v>149175078</v>
      </c>
      <c r="G72" s="32">
        <v>58284680.870000005</v>
      </c>
      <c r="H72" s="35">
        <v>7966476.8400000008</v>
      </c>
      <c r="I72" s="31">
        <f t="shared" si="3"/>
        <v>552395664.3599999</v>
      </c>
      <c r="J72" s="32">
        <f t="shared" si="1"/>
        <v>423072181.48999983</v>
      </c>
      <c r="K72" s="32">
        <v>211939379.09</v>
      </c>
      <c r="L72" s="35">
        <f t="shared" si="2"/>
        <v>341262861.96000004</v>
      </c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s="34" customFormat="1" ht="13.5" customHeight="1" x14ac:dyDescent="0.3">
      <c r="A73" s="30" t="d">
        <v>2010-10-01</v>
      </c>
      <c r="B73" s="31">
        <v>599284908.95999992</v>
      </c>
      <c r="C73" s="32">
        <v>506270448.77000004</v>
      </c>
      <c r="D73" s="32">
        <v>18270510.059999999</v>
      </c>
      <c r="E73" s="35">
        <v>130311892.58</v>
      </c>
      <c r="F73" s="31"/>
      <c r="G73" s="32"/>
      <c r="H73" s="35"/>
      <c r="I73" s="31">
        <f t="shared" si="3"/>
        <v>740689456.54999995</v>
      </c>
      <c r="J73" s="32">
        <f t="shared" ref="J73:J136" si="4">C70-E70-D71+G68-H71+E71</f>
        <v>449981209.24000007</v>
      </c>
      <c r="K73" s="32">
        <v>199309785.56999999</v>
      </c>
      <c r="L73" s="35">
        <f t="shared" ref="L73:L136" si="5">I73-J73+K73</f>
        <v>490018032.87999988</v>
      </c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s="34" customFormat="1" ht="13.5" customHeight="1" x14ac:dyDescent="0.3">
      <c r="A74" s="30" t="d">
        <v>2010-11-01</v>
      </c>
      <c r="B74" s="31">
        <v>632007739.52999997</v>
      </c>
      <c r="C74" s="32">
        <v>537900158.61000001</v>
      </c>
      <c r="D74" s="32">
        <v>21959170.920000002</v>
      </c>
      <c r="E74" s="35">
        <v>145873723.78999999</v>
      </c>
      <c r="F74" s="31"/>
      <c r="G74" s="32"/>
      <c r="H74" s="35"/>
      <c r="I74" s="31">
        <f t="shared" si="3"/>
        <v>599284908.95999992</v>
      </c>
      <c r="J74" s="32">
        <f t="shared" si="4"/>
        <v>466070185.21000004</v>
      </c>
      <c r="K74" s="32">
        <v>228692817.14999998</v>
      </c>
      <c r="L74" s="35">
        <f t="shared" si="5"/>
        <v>361907540.89999986</v>
      </c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s="34" customFormat="1" ht="13.5" customHeight="1" x14ac:dyDescent="0.3">
      <c r="A75" s="38" t="d">
        <v>2010-12-01</v>
      </c>
      <c r="B75" s="39">
        <v>657554262.01999986</v>
      </c>
      <c r="C75" s="40">
        <v>635251538.54999995</v>
      </c>
      <c r="D75" s="40">
        <v>24391314.870000001</v>
      </c>
      <c r="E75" s="42">
        <v>145439588.56999999</v>
      </c>
      <c r="F75" s="39">
        <v>181385531.62999997</v>
      </c>
      <c r="G75" s="40">
        <v>76930862.649999991</v>
      </c>
      <c r="H75" s="42">
        <v>7994363.2000000002</v>
      </c>
      <c r="I75" s="39">
        <f t="shared" si="3"/>
        <v>632007739.52999997</v>
      </c>
      <c r="J75" s="40">
        <f t="shared" si="4"/>
        <v>454146428.24000001</v>
      </c>
      <c r="K75" s="40">
        <v>205765292.87</v>
      </c>
      <c r="L75" s="42">
        <f t="shared" si="5"/>
        <v>383626604.15999997</v>
      </c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s="34" customFormat="1" ht="13.5" customHeight="1" x14ac:dyDescent="0.3">
      <c r="A76" s="30" t="d">
        <v>2011-01-01</v>
      </c>
      <c r="B76" s="31">
        <v>562271864.86000001</v>
      </c>
      <c r="C76" s="32">
        <v>408426786.38999999</v>
      </c>
      <c r="D76" s="32">
        <v>68616140.549999997</v>
      </c>
      <c r="E76" s="35">
        <v>95772207.159999996</v>
      </c>
      <c r="F76" s="43"/>
      <c r="H76" s="36"/>
      <c r="I76" s="31">
        <f t="shared" si="3"/>
        <v>838939793.64999986</v>
      </c>
      <c r="J76" s="32">
        <f t="shared" si="4"/>
        <v>499873109.06000006</v>
      </c>
      <c r="K76" s="32">
        <v>158009645.63000003</v>
      </c>
      <c r="L76" s="35">
        <f t="shared" si="5"/>
        <v>497076330.21999979</v>
      </c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s="34" customFormat="1" ht="13.5" customHeight="1" x14ac:dyDescent="0.3">
      <c r="A77" s="30" t="d">
        <v>2011-02-01</v>
      </c>
      <c r="B77" s="31">
        <v>540403931.27999997</v>
      </c>
      <c r="C77" s="32">
        <v>450178955.80000001</v>
      </c>
      <c r="D77" s="32">
        <v>13900117.880000001</v>
      </c>
      <c r="E77" s="35">
        <v>91494326.510000005</v>
      </c>
      <c r="F77" s="43"/>
      <c r="H77" s="36"/>
      <c r="I77" s="31">
        <f t="shared" si="3"/>
        <v>562271864.86000001</v>
      </c>
      <c r="J77" s="32">
        <f t="shared" si="4"/>
        <v>563365026.19000006</v>
      </c>
      <c r="K77" s="32">
        <v>193410018.5</v>
      </c>
      <c r="L77" s="35">
        <f t="shared" si="5"/>
        <v>192316857.16999996</v>
      </c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s="34" customFormat="1" ht="13.5" customHeight="1" x14ac:dyDescent="0.3">
      <c r="A78" s="30" t="d">
        <v>2011-03-01</v>
      </c>
      <c r="B78" s="31">
        <v>635850494.15999997</v>
      </c>
      <c r="C78" s="32">
        <v>506366782.61000001</v>
      </c>
      <c r="D78" s="32">
        <v>18570190.84</v>
      </c>
      <c r="E78" s="35">
        <v>104010671.29000001</v>
      </c>
      <c r="F78" s="31">
        <v>118129083.04000001</v>
      </c>
      <c r="G78" s="32">
        <v>54861264.520000003</v>
      </c>
      <c r="H78" s="35">
        <v>8501122.9600000009</v>
      </c>
      <c r="I78" s="31">
        <f t="shared" si="3"/>
        <v>540403931.27999997</v>
      </c>
      <c r="J78" s="32">
        <f t="shared" si="4"/>
        <v>516968016.58999991</v>
      </c>
      <c r="K78" s="32">
        <v>206574166.44000006</v>
      </c>
      <c r="L78" s="35">
        <f t="shared" si="5"/>
        <v>230010081.13000011</v>
      </c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s="34" customFormat="1" ht="13.5" customHeight="1" x14ac:dyDescent="0.3">
      <c r="A79" s="30" t="d">
        <v>2011-04-01</v>
      </c>
      <c r="B79" s="31">
        <v>582220337.28999996</v>
      </c>
      <c r="C79" s="32">
        <v>505098876.99000001</v>
      </c>
      <c r="D79" s="32">
        <v>18358038.100000001</v>
      </c>
      <c r="E79" s="35">
        <v>106998840.87</v>
      </c>
      <c r="F79" s="31"/>
      <c r="G79" s="32"/>
      <c r="H79" s="35"/>
      <c r="I79" s="31">
        <f t="shared" si="3"/>
        <v>753979577.19999993</v>
      </c>
      <c r="J79" s="32">
        <f t="shared" si="4"/>
        <v>390248787.86000001</v>
      </c>
      <c r="K79" s="32">
        <v>219413228.30999994</v>
      </c>
      <c r="L79" s="35">
        <f t="shared" si="5"/>
        <v>583144017.64999986</v>
      </c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s="34" customFormat="1" ht="13.5" customHeight="1" x14ac:dyDescent="0.3">
      <c r="A80" s="30" t="d">
        <v>2011-05-01</v>
      </c>
      <c r="B80" s="31">
        <v>630327831.77999997</v>
      </c>
      <c r="C80" s="32">
        <v>541814903.69000006</v>
      </c>
      <c r="D80" s="32">
        <v>15921899.699999999</v>
      </c>
      <c r="E80" s="35">
        <v>106711262.79000001</v>
      </c>
      <c r="F80" s="31"/>
      <c r="G80" s="32"/>
      <c r="H80" s="35"/>
      <c r="I80" s="31">
        <f t="shared" si="3"/>
        <v>582220337.28999996</v>
      </c>
      <c r="J80" s="32">
        <f t="shared" si="4"/>
        <v>512554849.43000007</v>
      </c>
      <c r="K80" s="32">
        <v>228922230.27999997</v>
      </c>
      <c r="L80" s="35">
        <f t="shared" si="5"/>
        <v>298587718.13999987</v>
      </c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7" s="34" customFormat="1" ht="13.5" customHeight="1" x14ac:dyDescent="0.3">
      <c r="A81" s="30" t="d">
        <v>2011-06-01</v>
      </c>
      <c r="B81" s="31">
        <v>632178363.80999994</v>
      </c>
      <c r="C81" s="32">
        <v>524519170.75999999</v>
      </c>
      <c r="D81" s="32">
        <v>17555131.390000001</v>
      </c>
      <c r="E81" s="35">
        <v>60238817.079999998</v>
      </c>
      <c r="F81" s="31">
        <v>148261792.56</v>
      </c>
      <c r="G81" s="32">
        <v>64757286.049999997</v>
      </c>
      <c r="H81" s="35">
        <v>7709490.2000000002</v>
      </c>
      <c r="I81" s="31">
        <f t="shared" si="3"/>
        <v>630327831.77999997</v>
      </c>
      <c r="J81" s="32">
        <f t="shared" si="4"/>
        <v>490996914.08999997</v>
      </c>
      <c r="K81" s="32">
        <v>224605712.94999993</v>
      </c>
      <c r="L81" s="35">
        <f t="shared" si="5"/>
        <v>363936630.63999993</v>
      </c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7" s="34" customFormat="1" ht="13.5" customHeight="1" x14ac:dyDescent="0.3">
      <c r="A82" s="30" t="d">
        <v>2011-07-01</v>
      </c>
      <c r="B82" s="31">
        <v>559694456.47000003</v>
      </c>
      <c r="C82" s="32">
        <v>488677269.14999998</v>
      </c>
      <c r="D82" s="32">
        <v>24175029.039999999</v>
      </c>
      <c r="E82" s="35">
        <v>60095893.219999999</v>
      </c>
      <c r="F82" s="31"/>
      <c r="G82" s="32"/>
      <c r="H82" s="35"/>
      <c r="I82" s="31">
        <f t="shared" si="3"/>
        <v>780440156.36999989</v>
      </c>
      <c r="J82" s="32">
        <f t="shared" si="4"/>
        <v>488889399.21000004</v>
      </c>
      <c r="K82" s="32">
        <v>200290275.2900002</v>
      </c>
      <c r="L82" s="35">
        <f t="shared" si="5"/>
        <v>491841032.45000005</v>
      </c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7" s="34" customFormat="1" ht="13.5" customHeight="1" x14ac:dyDescent="0.3">
      <c r="A83" s="30" t="d">
        <v>2011-08-01</v>
      </c>
      <c r="B83" s="31">
        <v>634135727.46000004</v>
      </c>
      <c r="C83" s="32">
        <v>475790575.80000001</v>
      </c>
      <c r="D83" s="32">
        <v>23066764.449999999</v>
      </c>
      <c r="E83" s="35">
        <v>78935562.760000005</v>
      </c>
      <c r="F83" s="31"/>
      <c r="G83" s="32"/>
      <c r="H83" s="35"/>
      <c r="I83" s="31">
        <f t="shared" si="3"/>
        <v>559694456.47000003</v>
      </c>
      <c r="J83" s="32">
        <f t="shared" si="4"/>
        <v>524939100.91000003</v>
      </c>
      <c r="K83" s="32">
        <v>185510666.93999985</v>
      </c>
      <c r="L83" s="35">
        <f t="shared" si="5"/>
        <v>220266022.49999985</v>
      </c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7" s="34" customFormat="1" ht="13.5" customHeight="1" x14ac:dyDescent="0.3">
      <c r="A84" s="30" t="d">
        <v>2011-09-01</v>
      </c>
      <c r="B84" s="31">
        <v>636925875.79999995</v>
      </c>
      <c r="C84" s="32">
        <v>534460533.32999998</v>
      </c>
      <c r="D84" s="32">
        <v>16123305.279999999</v>
      </c>
      <c r="E84" s="35">
        <v>76482028.709999993</v>
      </c>
      <c r="F84" s="31">
        <v>149103209.77000001</v>
      </c>
      <c r="G84" s="32">
        <v>58283840.259999998</v>
      </c>
      <c r="H84" s="35">
        <v>9570586.0999999996</v>
      </c>
      <c r="I84" s="31">
        <f t="shared" si="3"/>
        <v>634135727.46000004</v>
      </c>
      <c r="J84" s="32">
        <f t="shared" si="4"/>
        <v>500201217.86000001</v>
      </c>
      <c r="K84" s="32">
        <v>211640345.52999997</v>
      </c>
      <c r="L84" s="35">
        <f t="shared" si="5"/>
        <v>345574855.13</v>
      </c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7" s="34" customFormat="1" ht="13.5" customHeight="1" x14ac:dyDescent="0.3">
      <c r="A85" s="30" t="d">
        <v>2011-10-01</v>
      </c>
      <c r="B85" s="31">
        <v>677397741.72000003</v>
      </c>
      <c r="C85" s="32">
        <v>546247149.35000002</v>
      </c>
      <c r="D85" s="32">
        <v>28536837</v>
      </c>
      <c r="E85" s="35">
        <v>89101649.939999998</v>
      </c>
      <c r="F85" s="31"/>
      <c r="G85" s="32"/>
      <c r="H85" s="35"/>
      <c r="I85" s="31">
        <f t="shared" si="3"/>
        <v>786029085.56999993</v>
      </c>
      <c r="J85" s="32">
        <f t="shared" si="4"/>
        <v>484450174.23999995</v>
      </c>
      <c r="K85" s="32">
        <v>232729596.15000013</v>
      </c>
      <c r="L85" s="35">
        <f t="shared" si="5"/>
        <v>534308507.48000014</v>
      </c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45"/>
      <c r="Z85" s="45"/>
      <c r="AA85" s="45"/>
    </row>
    <row r="86" spans="1:27" s="34" customFormat="1" ht="13.5" customHeight="1" x14ac:dyDescent="0.3">
      <c r="A86" s="30" t="d">
        <v>2011-11-01</v>
      </c>
      <c r="B86" s="31">
        <v>795740142.48000002</v>
      </c>
      <c r="C86" s="32">
        <v>615051167.38</v>
      </c>
      <c r="D86" s="32">
        <v>18762738.289999999</v>
      </c>
      <c r="E86" s="35">
        <v>72978933.390000001</v>
      </c>
      <c r="F86" s="31"/>
      <c r="G86" s="32"/>
      <c r="H86" s="35"/>
      <c r="I86" s="31">
        <f t="shared" si="3"/>
        <v>677397741.72000003</v>
      </c>
      <c r="J86" s="32">
        <f t="shared" si="4"/>
        <v>512400436.42000002</v>
      </c>
      <c r="K86" s="32">
        <v>246066927.72999999</v>
      </c>
      <c r="L86" s="35">
        <f t="shared" si="5"/>
        <v>411064233.02999997</v>
      </c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44"/>
      <c r="Z86" s="44"/>
      <c r="AA86" s="44"/>
    </row>
    <row r="87" spans="1:27" s="34" customFormat="1" ht="13.5" customHeight="1" x14ac:dyDescent="0.3">
      <c r="A87" s="38" t="d">
        <v>2011-12-01</v>
      </c>
      <c r="B87" s="39">
        <v>683217099.82000005</v>
      </c>
      <c r="C87" s="40">
        <v>673277833.27999997</v>
      </c>
      <c r="D87" s="40">
        <v>30475185.84</v>
      </c>
      <c r="E87" s="42">
        <v>81144656.640000001</v>
      </c>
      <c r="F87" s="39">
        <v>176911584.06999999</v>
      </c>
      <c r="G87" s="40">
        <v>74559730.709999993</v>
      </c>
      <c r="H87" s="42">
        <v>8643692.3599999994</v>
      </c>
      <c r="I87" s="39">
        <f t="shared" si="3"/>
        <v>795740142.48000002</v>
      </c>
      <c r="J87" s="40">
        <f t="shared" si="4"/>
        <v>518543317.56</v>
      </c>
      <c r="K87" s="40">
        <v>246337415.94999981</v>
      </c>
      <c r="L87" s="42">
        <f t="shared" si="5"/>
        <v>523534240.86999983</v>
      </c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2"/>
      <c r="Z87" s="32"/>
      <c r="AA87" s="32"/>
    </row>
    <row r="88" spans="1:27" s="34" customFormat="1" ht="13.5" customHeight="1" x14ac:dyDescent="0.3">
      <c r="A88" s="30" t="d">
        <v>2012-01-01</v>
      </c>
      <c r="B88" s="31">
        <v>547471978.76999998</v>
      </c>
      <c r="C88" s="32">
        <v>415789703.35000002</v>
      </c>
      <c r="D88" s="32">
        <v>51449920.530000001</v>
      </c>
      <c r="E88" s="35">
        <v>66586732.740000002</v>
      </c>
      <c r="F88" s="43"/>
      <c r="H88" s="36"/>
      <c r="I88" s="31">
        <f t="shared" si="3"/>
        <v>860128683.8900001</v>
      </c>
      <c r="J88" s="32">
        <f t="shared" si="4"/>
        <v>511361694.50999999</v>
      </c>
      <c r="K88" s="32">
        <v>183612624.54000002</v>
      </c>
      <c r="L88" s="35">
        <f t="shared" si="5"/>
        <v>532379613.92000014</v>
      </c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2"/>
      <c r="Z88" s="32"/>
      <c r="AA88" s="32"/>
    </row>
    <row r="89" spans="1:27" s="34" customFormat="1" ht="13.5" customHeight="1" x14ac:dyDescent="0.3">
      <c r="A89" s="30" t="d">
        <v>2012-02-01</v>
      </c>
      <c r="B89" s="31">
        <v>579201683.75999999</v>
      </c>
      <c r="C89" s="32">
        <v>486542520.75</v>
      </c>
      <c r="D89" s="32">
        <v>12027460.33</v>
      </c>
      <c r="E89" s="35">
        <v>66227141.469999999</v>
      </c>
      <c r="F89" s="43"/>
      <c r="H89" s="36"/>
      <c r="I89" s="31">
        <f t="shared" si="3"/>
        <v>547471978.76999998</v>
      </c>
      <c r="J89" s="32">
        <f t="shared" si="4"/>
        <v>642381852.69000006</v>
      </c>
      <c r="K89" s="32">
        <v>201000720.47</v>
      </c>
      <c r="L89" s="35">
        <f t="shared" si="5"/>
        <v>106090846.54999992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2"/>
      <c r="Z89" s="32"/>
      <c r="AA89" s="32"/>
    </row>
    <row r="90" spans="1:27" s="34" customFormat="1" ht="13.5" customHeight="1" x14ac:dyDescent="0.3">
      <c r="A90" s="30" t="d">
        <v>2012-03-01</v>
      </c>
      <c r="B90" s="31">
        <v>644161061.66999996</v>
      </c>
      <c r="C90" s="32">
        <v>534854026.69</v>
      </c>
      <c r="D90" s="32">
        <v>17948479.460000001</v>
      </c>
      <c r="E90" s="35">
        <v>83935974.959999993</v>
      </c>
      <c r="F90" s="31">
        <v>120876181.42</v>
      </c>
      <c r="G90" s="32">
        <v>61065425.229999997</v>
      </c>
      <c r="H90" s="35">
        <v>9131866.7100000009</v>
      </c>
      <c r="I90" s="31">
        <f t="shared" si="3"/>
        <v>579201683.75999999</v>
      </c>
      <c r="J90" s="32">
        <f t="shared" si="4"/>
        <v>607269988.85000002</v>
      </c>
      <c r="K90" s="32">
        <v>241947858.82000002</v>
      </c>
      <c r="L90" s="35">
        <f t="shared" si="5"/>
        <v>213879553.72999999</v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7" s="34" customFormat="1" ht="13.5" customHeight="1" x14ac:dyDescent="0.3">
      <c r="A91" s="30" t="d">
        <v>2012-04-01</v>
      </c>
      <c r="B91" s="31">
        <v>581388786.88999999</v>
      </c>
      <c r="C91" s="32">
        <v>511400493.23000002</v>
      </c>
      <c r="D91" s="32">
        <v>21884325.579999998</v>
      </c>
      <c r="E91" s="35">
        <v>63940854.710000001</v>
      </c>
      <c r="F91" s="31"/>
      <c r="G91" s="32"/>
      <c r="H91" s="35"/>
      <c r="I91" s="31">
        <f t="shared" si="3"/>
        <v>765037243.08999991</v>
      </c>
      <c r="J91" s="32">
        <f t="shared" si="4"/>
        <v>403402651.75</v>
      </c>
      <c r="K91" s="32">
        <v>219915613.19</v>
      </c>
      <c r="L91" s="35">
        <f t="shared" si="5"/>
        <v>581550204.52999997</v>
      </c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7" s="34" customFormat="1" ht="13.5" customHeight="1" x14ac:dyDescent="0.3">
      <c r="A92" s="30" t="d">
        <v>2012-05-01</v>
      </c>
      <c r="B92" s="31">
        <v>604054426.17999995</v>
      </c>
      <c r="C92" s="32">
        <v>500233640.66000003</v>
      </c>
      <c r="D92" s="32">
        <v>14745680.17</v>
      </c>
      <c r="E92" s="35">
        <v>67699467.540000007</v>
      </c>
      <c r="F92" s="31"/>
      <c r="G92" s="32"/>
      <c r="H92" s="35"/>
      <c r="I92" s="31">
        <f t="shared" si="3"/>
        <v>581388786.88999999</v>
      </c>
      <c r="J92" s="32">
        <f t="shared" si="4"/>
        <v>551730738.77999997</v>
      </c>
      <c r="K92" s="32">
        <v>216516172.95000011</v>
      </c>
      <c r="L92" s="35">
        <f t="shared" si="5"/>
        <v>246174221.06000012</v>
      </c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7" s="34" customFormat="1" ht="13.5" customHeight="1" x14ac:dyDescent="0.3">
      <c r="A93" s="30" t="d">
        <v>2012-06-01</v>
      </c>
      <c r="B93" s="31">
        <v>618282014.27999997</v>
      </c>
      <c r="C93" s="32">
        <v>511291111.38999999</v>
      </c>
      <c r="D93" s="32">
        <v>13081668.75</v>
      </c>
      <c r="E93" s="35">
        <v>70626895.659999996</v>
      </c>
      <c r="F93" s="31">
        <v>135531752.28</v>
      </c>
      <c r="G93" s="32">
        <v>56258237.32</v>
      </c>
      <c r="H93" s="35">
        <v>9883738.2100000009</v>
      </c>
      <c r="I93" s="31">
        <f t="shared" si="3"/>
        <v>604054426.17999995</v>
      </c>
      <c r="J93" s="32">
        <f t="shared" si="4"/>
        <v>492974580.86000001</v>
      </c>
      <c r="K93" s="32">
        <v>216429448.54000008</v>
      </c>
      <c r="L93" s="35">
        <f t="shared" si="5"/>
        <v>327509293.86000001</v>
      </c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7" s="34" customFormat="1" ht="13.5" customHeight="1" x14ac:dyDescent="0.3">
      <c r="A94" s="30" t="d">
        <v>2012-07-01</v>
      </c>
      <c r="B94" s="31">
        <v>605043626.70000005</v>
      </c>
      <c r="C94" s="32">
        <v>470319419.77999997</v>
      </c>
      <c r="D94" s="32">
        <v>19044003.960000001</v>
      </c>
      <c r="E94" s="35">
        <v>74705822.189999998</v>
      </c>
      <c r="F94" s="31"/>
      <c r="G94" s="32"/>
      <c r="H94" s="35"/>
      <c r="I94" s="31">
        <f t="shared" si="3"/>
        <v>753813766.55999994</v>
      </c>
      <c r="J94" s="32">
        <f t="shared" si="4"/>
        <v>500413425.89000005</v>
      </c>
      <c r="K94" s="32">
        <v>197562448.84000003</v>
      </c>
      <c r="L94" s="35">
        <f t="shared" si="5"/>
        <v>450962789.50999993</v>
      </c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7" s="34" customFormat="1" ht="13.5" customHeight="1" x14ac:dyDescent="0.3">
      <c r="A95" s="30" t="d">
        <v>2012-08-01</v>
      </c>
      <c r="B95" s="31">
        <v>564315016.89999998</v>
      </c>
      <c r="C95" s="32">
        <v>495742033.38999999</v>
      </c>
      <c r="D95" s="32">
        <v>19530165.84</v>
      </c>
      <c r="E95" s="35">
        <v>79808483.530000001</v>
      </c>
      <c r="F95" s="31"/>
      <c r="G95" s="32"/>
      <c r="H95" s="35"/>
      <c r="I95" s="31">
        <f t="shared" si="3"/>
        <v>605043626.70000005</v>
      </c>
      <c r="J95" s="32">
        <f t="shared" si="4"/>
        <v>541261087.05000007</v>
      </c>
      <c r="K95" s="32">
        <v>221650720.17000017</v>
      </c>
      <c r="L95" s="35">
        <f t="shared" si="5"/>
        <v>285433259.82000017</v>
      </c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7" s="34" customFormat="1" ht="13.5" customHeight="1" x14ac:dyDescent="0.3">
      <c r="A96" s="30" t="d">
        <v>2012-09-01</v>
      </c>
      <c r="B96" s="31">
        <v>601391877.22000003</v>
      </c>
      <c r="C96" s="32">
        <v>525162428.93000001</v>
      </c>
      <c r="D96" s="32">
        <v>18165518.34</v>
      </c>
      <c r="E96" s="35">
        <v>84840966.390000001</v>
      </c>
      <c r="F96" s="31">
        <v>140333564.15000001</v>
      </c>
      <c r="G96" s="32">
        <v>51458377.259999998</v>
      </c>
      <c r="H96" s="35">
        <v>9198316.4700000007</v>
      </c>
      <c r="I96" s="31">
        <f t="shared" si="3"/>
        <v>564315016.89999998</v>
      </c>
      <c r="J96" s="32">
        <f t="shared" si="4"/>
        <v>496326033.96000004</v>
      </c>
      <c r="K96" s="32">
        <v>241074753.98999995</v>
      </c>
      <c r="L96" s="35">
        <f t="shared" si="5"/>
        <v>309063736.92999989</v>
      </c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s="34" customFormat="1" ht="13.5" customHeight="1" x14ac:dyDescent="0.3">
      <c r="A97" s="30" t="d">
        <v>2012-10-01</v>
      </c>
      <c r="B97" s="31">
        <v>619673543.83000004</v>
      </c>
      <c r="C97" s="32">
        <v>534539276.66000003</v>
      </c>
      <c r="D97" s="32">
        <v>15482206.16</v>
      </c>
      <c r="E97" s="35">
        <v>87882125.239999995</v>
      </c>
      <c r="F97" s="31"/>
      <c r="G97" s="32"/>
      <c r="H97" s="35"/>
      <c r="I97" s="31">
        <f t="shared" si="3"/>
        <v>741725441.37</v>
      </c>
      <c r="J97" s="32">
        <f t="shared" si="4"/>
        <v>455891915.27999997</v>
      </c>
      <c r="K97" s="32">
        <v>252381841.49000031</v>
      </c>
      <c r="L97" s="35">
        <f t="shared" si="5"/>
        <v>538215367.5800004</v>
      </c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s="34" customFormat="1" ht="13.5" customHeight="1" x14ac:dyDescent="0.3">
      <c r="A98" s="30" t="d">
        <v>2012-11-01</v>
      </c>
      <c r="B98" s="31">
        <v>602985920.05999994</v>
      </c>
      <c r="C98" s="32">
        <v>585794583.69000006</v>
      </c>
      <c r="D98" s="32">
        <v>16618351.25</v>
      </c>
      <c r="E98" s="35">
        <v>73352641.730000004</v>
      </c>
      <c r="F98" s="31"/>
      <c r="G98" s="32"/>
      <c r="H98" s="35"/>
      <c r="I98" s="31">
        <f t="shared" si="3"/>
        <v>619673543.83000004</v>
      </c>
      <c r="J98" s="32">
        <f t="shared" si="4"/>
        <v>529668918.75999999</v>
      </c>
      <c r="K98" s="32">
        <v>281415795.99999946</v>
      </c>
      <c r="L98" s="35">
        <f t="shared" si="5"/>
        <v>371420421.06999952</v>
      </c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s="34" customFormat="1" ht="13.5" customHeight="1" x14ac:dyDescent="0.3">
      <c r="A99" s="38" t="d">
        <v>2012-12-01</v>
      </c>
      <c r="B99" s="39">
        <v>628989031.71000004</v>
      </c>
      <c r="C99" s="40">
        <v>575142161.21000004</v>
      </c>
      <c r="D99" s="40">
        <v>23985322.219999999</v>
      </c>
      <c r="E99" s="42">
        <v>65974603.210000001</v>
      </c>
      <c r="F99" s="39">
        <v>157954162.97</v>
      </c>
      <c r="G99" s="40">
        <v>60009372.270000003</v>
      </c>
      <c r="H99" s="42">
        <v>8362860.5</v>
      </c>
      <c r="I99" s="39">
        <f t="shared" si="3"/>
        <v>602985920.05999994</v>
      </c>
      <c r="J99" s="40">
        <f t="shared" si="4"/>
        <v>512721381.62</v>
      </c>
      <c r="K99" s="40">
        <v>221838515.77999973</v>
      </c>
      <c r="L99" s="42">
        <f t="shared" si="5"/>
        <v>312103054.21999967</v>
      </c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s="34" customFormat="1" ht="13.5" customHeight="1" x14ac:dyDescent="0.3">
      <c r="A100" s="30" t="d">
        <v>2013-01-01</v>
      </c>
      <c r="B100" s="31">
        <v>556365618.34000003</v>
      </c>
      <c r="C100" s="32">
        <v>395912335.70999998</v>
      </c>
      <c r="D100" s="32">
        <v>53870641.810000002</v>
      </c>
      <c r="E100" s="35">
        <v>55290142.979999997</v>
      </c>
      <c r="F100" s="43"/>
      <c r="H100" s="36"/>
      <c r="I100" s="31">
        <f t="shared" si="3"/>
        <v>786943194.68000007</v>
      </c>
      <c r="J100" s="32">
        <f t="shared" si="4"/>
        <v>503391441.90000004</v>
      </c>
      <c r="K100" s="32">
        <v>184500003</v>
      </c>
      <c r="L100" s="35">
        <f t="shared" si="5"/>
        <v>468051755.78000003</v>
      </c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s="34" customFormat="1" ht="13.5" customHeight="1" x14ac:dyDescent="0.3">
      <c r="A101" s="30" t="d">
        <v>2013-02-01</v>
      </c>
      <c r="B101" s="31">
        <v>542670590.63</v>
      </c>
      <c r="C101" s="32">
        <v>459025839.39999998</v>
      </c>
      <c r="D101" s="32">
        <v>12957310.92</v>
      </c>
      <c r="E101" s="35">
        <v>57278270.030000001</v>
      </c>
      <c r="F101" s="43"/>
      <c r="H101" s="36"/>
      <c r="I101" s="31">
        <f t="shared" si="3"/>
        <v>556365618.34000003</v>
      </c>
      <c r="J101" s="32">
        <f t="shared" si="4"/>
        <v>597526739.71000004</v>
      </c>
      <c r="K101" s="32">
        <v>202669613.69</v>
      </c>
      <c r="L101" s="35">
        <f t="shared" si="5"/>
        <v>161508492.31999999</v>
      </c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1:24" s="34" customFormat="1" ht="13.5" customHeight="1" x14ac:dyDescent="0.3">
      <c r="A102" s="30" t="d">
        <v>2013-03-01</v>
      </c>
      <c r="B102" s="31">
        <v>606896250.38999999</v>
      </c>
      <c r="C102" s="32">
        <v>488520711.97000003</v>
      </c>
      <c r="D102" s="32">
        <v>15817587.51</v>
      </c>
      <c r="E102" s="35">
        <v>66459911.789999999</v>
      </c>
      <c r="F102" s="31">
        <v>49075503.020000003</v>
      </c>
      <c r="G102" s="32">
        <v>24389121.719999999</v>
      </c>
      <c r="H102" s="35">
        <v>4044515.75</v>
      </c>
      <c r="I102" s="31">
        <f t="shared" si="3"/>
        <v>542670590.63</v>
      </c>
      <c r="J102" s="32">
        <f t="shared" si="4"/>
        <v>510587059.17000008</v>
      </c>
      <c r="K102" s="32">
        <v>209234017.35999998</v>
      </c>
      <c r="L102" s="35">
        <f t="shared" si="5"/>
        <v>241317548.8199999</v>
      </c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1:24" s="34" customFormat="1" ht="13.5" customHeight="1" x14ac:dyDescent="0.3">
      <c r="A103" s="30" t="d">
        <v>2013-04-01</v>
      </c>
      <c r="B103" s="31">
        <v>614001602</v>
      </c>
      <c r="C103" s="32">
        <v>484376157.76999998</v>
      </c>
      <c r="D103" s="32">
        <v>17778525.059999999</v>
      </c>
      <c r="E103" s="35">
        <v>63488762.149999999</v>
      </c>
      <c r="F103" s="31"/>
      <c r="G103" s="32"/>
      <c r="H103" s="35"/>
      <c r="I103" s="31">
        <f t="shared" si="3"/>
        <v>655971753.40999997</v>
      </c>
      <c r="J103" s="32">
        <f t="shared" si="4"/>
        <v>384943151.83999991</v>
      </c>
      <c r="K103" s="32">
        <v>251203239.78000012</v>
      </c>
      <c r="L103" s="35">
        <f t="shared" si="5"/>
        <v>522231841.35000014</v>
      </c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1:24" s="34" customFormat="1" ht="13.5" customHeight="1" x14ac:dyDescent="0.3">
      <c r="A104" s="30" t="d">
        <v>2013-05-01</v>
      </c>
      <c r="B104" s="31">
        <v>634762823.90999997</v>
      </c>
      <c r="C104" s="32">
        <v>509831679.16000003</v>
      </c>
      <c r="D104" s="32">
        <v>13453408.439999999</v>
      </c>
      <c r="E104" s="35">
        <v>58335412.140000001</v>
      </c>
      <c r="F104" s="31"/>
      <c r="G104" s="32"/>
      <c r="H104" s="35"/>
      <c r="I104" s="31">
        <f t="shared" si="3"/>
        <v>614001602</v>
      </c>
      <c r="J104" s="32">
        <f t="shared" si="4"/>
        <v>508354750.17000002</v>
      </c>
      <c r="K104" s="32">
        <v>242051315.56999999</v>
      </c>
      <c r="L104" s="35">
        <f t="shared" si="5"/>
        <v>347698167.39999998</v>
      </c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1:24" s="34" customFormat="1" ht="13.5" customHeight="1" x14ac:dyDescent="0.3">
      <c r="A105" s="30" t="d">
        <v>2013-06-01</v>
      </c>
      <c r="B105" s="31">
        <v>622869503.33000004</v>
      </c>
      <c r="C105" s="32">
        <v>488580430.13</v>
      </c>
      <c r="D105" s="32">
        <v>15841333.52</v>
      </c>
      <c r="E105" s="35">
        <v>58860572.829999998</v>
      </c>
      <c r="F105" s="31">
        <v>55092919.340000004</v>
      </c>
      <c r="G105" s="32">
        <v>28206345.449999999</v>
      </c>
      <c r="H105" s="35">
        <v>3454587.69</v>
      </c>
      <c r="I105" s="31">
        <f t="shared" si="3"/>
        <v>634762823.90999997</v>
      </c>
      <c r="J105" s="32">
        <f t="shared" si="4"/>
        <v>467771037.26999998</v>
      </c>
      <c r="K105" s="32">
        <v>217722386.02000001</v>
      </c>
      <c r="L105" s="35">
        <f t="shared" si="5"/>
        <v>384714172.65999997</v>
      </c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1:24" s="34" customFormat="1" ht="13.5" customHeight="1" x14ac:dyDescent="0.3">
      <c r="A106" s="30" t="d">
        <v>2013-07-01</v>
      </c>
      <c r="B106" s="31">
        <v>601740355.83000004</v>
      </c>
      <c r="C106" s="32">
        <v>444211421.67000002</v>
      </c>
      <c r="D106" s="32">
        <v>21862202.93</v>
      </c>
      <c r="E106" s="35">
        <v>68838240.680000007</v>
      </c>
      <c r="F106" s="31"/>
      <c r="G106" s="32"/>
      <c r="H106" s="35"/>
      <c r="I106" s="31">
        <f t="shared" si="3"/>
        <v>677962422.67000008</v>
      </c>
      <c r="J106" s="32">
        <f t="shared" si="4"/>
        <v>465769399.31999999</v>
      </c>
      <c r="K106" s="32">
        <v>211095417.64999998</v>
      </c>
      <c r="L106" s="35">
        <f t="shared" si="5"/>
        <v>423288441.00000006</v>
      </c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1:24" s="34" customFormat="1" ht="13.5" customHeight="1" x14ac:dyDescent="0.3">
      <c r="A107" s="30" t="d">
        <v>2013-08-01</v>
      </c>
      <c r="B107" s="31">
        <v>590820265.92999995</v>
      </c>
      <c r="C107" s="32">
        <v>439871405.94</v>
      </c>
      <c r="D107" s="32">
        <v>19117617.93</v>
      </c>
      <c r="E107" s="35">
        <v>55417449.07</v>
      </c>
      <c r="F107" s="31"/>
      <c r="G107" s="32"/>
      <c r="H107" s="35"/>
      <c r="I107" s="31">
        <f t="shared" si="3"/>
        <v>601740355.83000004</v>
      </c>
      <c r="J107" s="32">
        <f t="shared" si="4"/>
        <v>515450040.36000001</v>
      </c>
      <c r="K107" s="32">
        <v>186268781.44</v>
      </c>
      <c r="L107" s="35">
        <f t="shared" si="5"/>
        <v>272559096.91000003</v>
      </c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24" s="34" customFormat="1" ht="13.5" customHeight="1" x14ac:dyDescent="0.3">
      <c r="A108" s="30" t="d">
        <v>2013-09-01</v>
      </c>
      <c r="B108" s="31">
        <v>657315002.94000006</v>
      </c>
      <c r="C108" s="32">
        <v>514462877.85000002</v>
      </c>
      <c r="D108" s="32">
        <v>19446722.5</v>
      </c>
      <c r="E108" s="35">
        <v>62698375.520000003</v>
      </c>
      <c r="F108" s="31">
        <v>55180164.049999997</v>
      </c>
      <c r="G108" s="32">
        <v>24228786.309999999</v>
      </c>
      <c r="H108" s="35">
        <v>4062610.36</v>
      </c>
      <c r="I108" s="31">
        <f t="shared" si="3"/>
        <v>590820265.92999995</v>
      </c>
      <c r="J108" s="32">
        <f t="shared" si="4"/>
        <v>476695895.05000001</v>
      </c>
      <c r="K108" s="32">
        <v>231372956.38</v>
      </c>
      <c r="L108" s="35">
        <f t="shared" si="5"/>
        <v>345497327.25999993</v>
      </c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1:24" s="34" customFormat="1" ht="13.5" customHeight="1" x14ac:dyDescent="0.3">
      <c r="A109" s="30" t="d">
        <v>2013-10-01</v>
      </c>
      <c r="B109" s="31">
        <v>687457890.35000002</v>
      </c>
      <c r="C109" s="32">
        <v>585492872.38</v>
      </c>
      <c r="D109" s="32">
        <v>17574793.039999999</v>
      </c>
      <c r="E109" s="35">
        <v>67364277.519999996</v>
      </c>
      <c r="F109" s="31"/>
      <c r="G109" s="32"/>
      <c r="H109" s="35"/>
      <c r="I109" s="31">
        <f t="shared" si="3"/>
        <v>712495166.99000001</v>
      </c>
      <c r="J109" s="32">
        <f t="shared" si="4"/>
        <v>411673012.13</v>
      </c>
      <c r="K109" s="32">
        <v>267181528.76000002</v>
      </c>
      <c r="L109" s="35">
        <f t="shared" si="5"/>
        <v>568003683.62</v>
      </c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1:24" s="34" customFormat="1" ht="13.5" customHeight="1" x14ac:dyDescent="0.3">
      <c r="A110" s="30" t="d">
        <v>2013-11-01</v>
      </c>
      <c r="B110" s="31">
        <v>681041959.23000002</v>
      </c>
      <c r="C110" s="32">
        <v>555691805.42999995</v>
      </c>
      <c r="D110" s="32">
        <v>22079359.300000001</v>
      </c>
      <c r="E110" s="35">
        <v>71979057.920000002</v>
      </c>
      <c r="F110" s="43"/>
      <c r="H110" s="36"/>
      <c r="I110" s="31">
        <f t="shared" si="3"/>
        <v>687457890.35000002</v>
      </c>
      <c r="J110" s="32">
        <f t="shared" si="4"/>
        <v>451849344.97999996</v>
      </c>
      <c r="K110" s="32">
        <v>244537644.25999999</v>
      </c>
      <c r="L110" s="35">
        <f t="shared" si="5"/>
        <v>480146189.63000005</v>
      </c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s="34" customFormat="1" ht="13.5" customHeight="1" x14ac:dyDescent="0.3">
      <c r="A111" s="38" t="d">
        <v>2013-12-01</v>
      </c>
      <c r="B111" s="39">
        <v>826245434.30999994</v>
      </c>
      <c r="C111" s="40">
        <v>723227216.97000003</v>
      </c>
      <c r="D111" s="40">
        <v>20216859.809999999</v>
      </c>
      <c r="E111" s="42">
        <v>69470907.579999998</v>
      </c>
      <c r="F111" s="39">
        <v>66304858.450000003</v>
      </c>
      <c r="G111" s="40">
        <v>29335079.07</v>
      </c>
      <c r="H111" s="42">
        <v>3734119.32</v>
      </c>
      <c r="I111" s="39">
        <f t="shared" si="3"/>
        <v>681041959.23000002</v>
      </c>
      <c r="J111" s="40">
        <f t="shared" si="4"/>
        <v>501553986.81</v>
      </c>
      <c r="K111" s="40">
        <v>224935714.83000001</v>
      </c>
      <c r="L111" s="42">
        <f t="shared" si="5"/>
        <v>404423687.25</v>
      </c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s="34" customFormat="1" ht="13.5" customHeight="1" x14ac:dyDescent="0.3">
      <c r="A112" s="30" t="d">
        <v>2014-01-01</v>
      </c>
      <c r="B112" s="31">
        <v>598302846.21000004</v>
      </c>
      <c r="C112" s="32">
        <v>428809131.31</v>
      </c>
      <c r="D112" s="32">
        <v>55172782.490000002</v>
      </c>
      <c r="E112" s="35">
        <v>59049471.039999999</v>
      </c>
      <c r="I112" s="31">
        <f t="shared" si="3"/>
        <v>892550292.75999999</v>
      </c>
      <c r="J112" s="32">
        <f t="shared" si="4"/>
        <v>568028293.48000002</v>
      </c>
      <c r="K112" s="32">
        <v>187793953.97999999</v>
      </c>
      <c r="L112" s="35">
        <f t="shared" si="5"/>
        <v>512315953.25999999</v>
      </c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s="34" customFormat="1" ht="13.5" customHeight="1" x14ac:dyDescent="0.3">
      <c r="A113" s="30" t="d">
        <v>2014-02-01</v>
      </c>
      <c r="B113" s="31">
        <v>562474709.92999995</v>
      </c>
      <c r="C113" s="32">
        <v>435576126.56999999</v>
      </c>
      <c r="D113" s="32">
        <v>16182345.449999999</v>
      </c>
      <c r="E113" s="35">
        <v>58719348.960000001</v>
      </c>
      <c r="F113" s="31"/>
      <c r="G113" s="32"/>
      <c r="H113" s="35"/>
      <c r="I113" s="31">
        <f t="shared" si="3"/>
        <v>598302846.21000004</v>
      </c>
      <c r="J113" s="32">
        <f t="shared" si="4"/>
        <v>553461462.26999998</v>
      </c>
      <c r="K113" s="32">
        <v>201824582.44999999</v>
      </c>
      <c r="L113" s="35">
        <f t="shared" si="5"/>
        <v>246665966.39000005</v>
      </c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s="34" customFormat="1" ht="13.5" customHeight="1" x14ac:dyDescent="0.3">
      <c r="A114" s="30" t="d">
        <v>2014-03-01</v>
      </c>
      <c r="B114" s="31">
        <v>676183860.59000003</v>
      </c>
      <c r="C114" s="32">
        <v>477138615.05000001</v>
      </c>
      <c r="D114" s="32">
        <v>13785399.390000001</v>
      </c>
      <c r="E114" s="35">
        <v>61356892.869999997</v>
      </c>
      <c r="F114" s="31">
        <v>45783415.409999996</v>
      </c>
      <c r="G114" s="32">
        <v>19321300.489999998</v>
      </c>
      <c r="H114" s="35">
        <v>3513505.81</v>
      </c>
      <c r="I114" s="31">
        <f t="shared" si="3"/>
        <v>562474709.92999995</v>
      </c>
      <c r="J114" s="32">
        <f t="shared" si="4"/>
        <v>657632997.93999994</v>
      </c>
      <c r="K114" s="32">
        <v>239193912.47</v>
      </c>
      <c r="L114" s="35">
        <f t="shared" si="5"/>
        <v>144035624.46000001</v>
      </c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s="34" customFormat="1" ht="13.5" customHeight="1" x14ac:dyDescent="0.3">
      <c r="A115" s="30" t="d">
        <v>2014-04-01</v>
      </c>
      <c r="B115" s="31">
        <v>632804214.39999998</v>
      </c>
      <c r="C115" s="32">
        <v>464306191.73000002</v>
      </c>
      <c r="D115" s="32">
        <v>16759495.699999999</v>
      </c>
      <c r="E115" s="35">
        <v>53473230.420000002</v>
      </c>
      <c r="F115" s="31"/>
      <c r="G115" s="32"/>
      <c r="H115" s="35"/>
      <c r="I115" s="31">
        <f t="shared" si="3"/>
        <v>721967276</v>
      </c>
      <c r="J115" s="32">
        <f t="shared" si="4"/>
        <v>412296663.77999997</v>
      </c>
      <c r="K115" s="32">
        <v>215651001.27000001</v>
      </c>
      <c r="L115" s="35">
        <f t="shared" si="5"/>
        <v>525321613.49000001</v>
      </c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s="34" customFormat="1" ht="13.5" customHeight="1" x14ac:dyDescent="0.3">
      <c r="A116" s="30" t="d">
        <v>2014-05-01</v>
      </c>
      <c r="B116" s="31">
        <v>644554531.95000005</v>
      </c>
      <c r="C116" s="32">
        <v>480007222.24000001</v>
      </c>
      <c r="D116" s="32">
        <v>15165378.92</v>
      </c>
      <c r="E116" s="35">
        <v>54021314.990000002</v>
      </c>
      <c r="F116" s="31"/>
      <c r="G116" s="32"/>
      <c r="H116" s="35"/>
      <c r="I116" s="31">
        <f t="shared" si="3"/>
        <v>632804214.39999998</v>
      </c>
      <c r="J116" s="32">
        <f t="shared" si="4"/>
        <v>450249844.35000002</v>
      </c>
      <c r="K116" s="32">
        <v>224931754.63999999</v>
      </c>
      <c r="L116" s="35">
        <f t="shared" si="5"/>
        <v>407486124.68999994</v>
      </c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s="34" customFormat="1" ht="13.5" customHeight="1" x14ac:dyDescent="0.3">
      <c r="A117" s="30" t="d">
        <v>2014-06-01</v>
      </c>
      <c r="B117" s="31">
        <v>663124898.54999995</v>
      </c>
      <c r="C117" s="32">
        <v>448747942.88999999</v>
      </c>
      <c r="D117" s="32">
        <v>16740058.17</v>
      </c>
      <c r="E117" s="35">
        <v>56725717.380000003</v>
      </c>
      <c r="F117" s="31">
        <v>51826433.43</v>
      </c>
      <c r="G117" s="32">
        <v>21437388.010000002</v>
      </c>
      <c r="H117" s="35">
        <v>2946219.36</v>
      </c>
      <c r="I117" s="31">
        <f t="shared" si="3"/>
        <v>644554531.95000005</v>
      </c>
      <c r="J117" s="32">
        <f t="shared" si="4"/>
        <v>452495456.90000004</v>
      </c>
      <c r="K117" s="32">
        <v>201073706.89000002</v>
      </c>
      <c r="L117" s="35">
        <f t="shared" si="5"/>
        <v>393132781.94000006</v>
      </c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s="34" customFormat="1" ht="13.5" customHeight="1" x14ac:dyDescent="0.3">
      <c r="A118" s="30" t="d">
        <v>2014-07-01</v>
      </c>
      <c r="B118" s="31">
        <v>621737145.46000004</v>
      </c>
      <c r="C118" s="32">
        <v>414865897.14999998</v>
      </c>
      <c r="D118" s="32">
        <v>14324730.289999999</v>
      </c>
      <c r="E118" s="35">
        <v>61539753.579999998</v>
      </c>
      <c r="F118" s="31"/>
      <c r="G118" s="32"/>
      <c r="H118" s="35"/>
      <c r="I118" s="31">
        <f t="shared" si="3"/>
        <v>714951331.9799999</v>
      </c>
      <c r="J118" s="32">
        <f t="shared" si="4"/>
        <v>449688897.38</v>
      </c>
      <c r="K118" s="32">
        <v>191576822.06999999</v>
      </c>
      <c r="L118" s="35">
        <f t="shared" si="5"/>
        <v>456839256.6699999</v>
      </c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s="34" customFormat="1" ht="13.5" customHeight="1" x14ac:dyDescent="0.3">
      <c r="A119" s="30" t="d">
        <v>2014-08-01</v>
      </c>
      <c r="B119" s="31">
        <v>608397248.86000001</v>
      </c>
      <c r="C119" s="32">
        <v>420206315.27999997</v>
      </c>
      <c r="D119" s="32">
        <v>15716626.289999999</v>
      </c>
      <c r="E119" s="35">
        <v>59986156.130000003</v>
      </c>
      <c r="F119" s="31"/>
      <c r="G119" s="32"/>
      <c r="H119" s="35"/>
      <c r="I119" s="31">
        <f t="shared" si="3"/>
        <v>621737145.46000004</v>
      </c>
      <c r="J119" s="32">
        <f t="shared" si="4"/>
        <v>482346647.58999997</v>
      </c>
      <c r="K119" s="32">
        <v>185293996.26000002</v>
      </c>
      <c r="L119" s="35">
        <f t="shared" si="5"/>
        <v>324684494.13000011</v>
      </c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1:24" s="34" customFormat="1" ht="13.5" customHeight="1" x14ac:dyDescent="0.3">
      <c r="A120" s="30" t="d">
        <v>2014-09-01</v>
      </c>
      <c r="B120" s="31">
        <v>667493280.33000004</v>
      </c>
      <c r="C120" s="32">
        <v>488971700.27999997</v>
      </c>
      <c r="D120" s="32">
        <v>15991616.699999999</v>
      </c>
      <c r="E120" s="35">
        <v>56635113.100000001</v>
      </c>
      <c r="F120" s="31">
        <v>51265998.969999999</v>
      </c>
      <c r="G120" s="32">
        <v>19660626.539999999</v>
      </c>
      <c r="H120" s="35">
        <v>2848907.56</v>
      </c>
      <c r="I120" s="31">
        <f t="shared" si="3"/>
        <v>608397248.86000001</v>
      </c>
      <c r="J120" s="32">
        <f t="shared" si="4"/>
        <v>439237248.79999995</v>
      </c>
      <c r="K120" s="32">
        <v>234448182.88</v>
      </c>
      <c r="L120" s="35">
        <f t="shared" si="5"/>
        <v>403608182.94000006</v>
      </c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1:24" s="34" customFormat="1" ht="13.5" customHeight="1" x14ac:dyDescent="0.3">
      <c r="A121" s="30" t="d">
        <v>2014-10-01</v>
      </c>
      <c r="B121" s="31">
        <v>714485813.71000004</v>
      </c>
      <c r="C121" s="32">
        <v>528525426.49000001</v>
      </c>
      <c r="D121" s="32">
        <v>17400406.870000001</v>
      </c>
      <c r="E121" s="35">
        <v>55959935.939999998</v>
      </c>
      <c r="I121" s="31">
        <f t="shared" si="3"/>
        <v>718759279.30000007</v>
      </c>
      <c r="J121" s="32">
        <f t="shared" si="4"/>
        <v>397595673.40999997</v>
      </c>
      <c r="K121" s="32">
        <v>230412028.06999999</v>
      </c>
      <c r="L121" s="35">
        <f t="shared" si="5"/>
        <v>551575633.96000004</v>
      </c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1:24" s="34" customFormat="1" ht="13.5" customHeight="1" x14ac:dyDescent="0.3">
      <c r="A122" s="30" t="d">
        <v>2014-11-01</v>
      </c>
      <c r="B122" s="31">
        <v>691902986.62</v>
      </c>
      <c r="C122" s="32">
        <v>524994995.44</v>
      </c>
      <c r="D122" s="32">
        <v>15029954.109999999</v>
      </c>
      <c r="E122" s="35">
        <v>53720748.439999998</v>
      </c>
      <c r="I122" s="31">
        <f t="shared" si="3"/>
        <v>714485813.71000004</v>
      </c>
      <c r="J122" s="32">
        <f t="shared" si="4"/>
        <v>419452136</v>
      </c>
      <c r="K122" s="32">
        <v>260259742.00999999</v>
      </c>
      <c r="L122" s="35">
        <f t="shared" si="5"/>
        <v>555293419.72000003</v>
      </c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1:24" s="34" customFormat="1" ht="13.5" customHeight="1" x14ac:dyDescent="0.3">
      <c r="A123" s="38" t="d">
        <v>2014-12-01</v>
      </c>
      <c r="B123" s="39">
        <v>770650341.98000002</v>
      </c>
      <c r="C123" s="40">
        <v>590849841.96000004</v>
      </c>
      <c r="D123" s="40">
        <v>21658497.199999999</v>
      </c>
      <c r="E123" s="42">
        <v>62464391.810000002</v>
      </c>
      <c r="F123" s="39">
        <v>64989814.310000002</v>
      </c>
      <c r="G123" s="40">
        <v>22763177.98</v>
      </c>
      <c r="H123" s="42">
        <v>3092494.07</v>
      </c>
      <c r="I123" s="39">
        <f t="shared" si="3"/>
        <v>691902986.62</v>
      </c>
      <c r="J123" s="40">
        <f t="shared" si="4"/>
        <v>470896116.24999994</v>
      </c>
      <c r="K123" s="40">
        <v>244191144</v>
      </c>
      <c r="L123" s="42">
        <f t="shared" si="5"/>
        <v>465198014.37000006</v>
      </c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s="34" customFormat="1" ht="13.5" customHeight="1" x14ac:dyDescent="0.3">
      <c r="A124" s="30" t="d">
        <v>2015-01-01</v>
      </c>
      <c r="B124" s="31">
        <v>595483677.79999995</v>
      </c>
      <c r="C124" s="32">
        <v>382082454</v>
      </c>
      <c r="D124" s="32">
        <v>47280747.990000002</v>
      </c>
      <c r="E124" s="35">
        <v>49412137.920000002</v>
      </c>
      <c r="I124" s="31">
        <f t="shared" si="3"/>
        <v>835640156.28999996</v>
      </c>
      <c r="J124" s="32">
        <f t="shared" si="4"/>
        <v>511256284.88</v>
      </c>
      <c r="K124" s="32">
        <v>162689566.80000001</v>
      </c>
      <c r="L124" s="35">
        <f t="shared" si="5"/>
        <v>487073438.20999998</v>
      </c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s="34" customFormat="1" ht="13.5" customHeight="1" x14ac:dyDescent="0.3">
      <c r="A125" s="30" t="d">
        <v>2015-02-01</v>
      </c>
      <c r="B125" s="31">
        <v>635434988.89999998</v>
      </c>
      <c r="C125" s="32">
        <v>463038514</v>
      </c>
      <c r="D125" s="32">
        <v>14359713.9</v>
      </c>
      <c r="E125" s="35">
        <v>50439347.829999998</v>
      </c>
      <c r="F125" s="31"/>
      <c r="G125" s="32"/>
      <c r="H125" s="35"/>
      <c r="I125" s="31">
        <f t="shared" si="3"/>
        <v>595483677.79999995</v>
      </c>
      <c r="J125" s="32">
        <f t="shared" si="4"/>
        <v>528648274.08000004</v>
      </c>
      <c r="K125" s="32">
        <v>187127480.25</v>
      </c>
      <c r="L125" s="35">
        <f t="shared" si="5"/>
        <v>253962883.96999991</v>
      </c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s="34" customFormat="1" ht="13.5" customHeight="1" x14ac:dyDescent="0.3">
      <c r="A126" s="30" t="d">
        <v>2015-03-01</v>
      </c>
      <c r="B126" s="31">
        <v>719267551.70000005</v>
      </c>
      <c r="C126" s="32">
        <v>492761801.60000002</v>
      </c>
      <c r="D126" s="32">
        <v>15183654.949999999</v>
      </c>
      <c r="E126" s="35">
        <v>59943104.060000002</v>
      </c>
      <c r="F126" s="31">
        <v>42836184.869999997</v>
      </c>
      <c r="G126" s="32">
        <v>16153603.48</v>
      </c>
      <c r="H126" s="35">
        <v>2606656.06</v>
      </c>
      <c r="I126" s="31">
        <f t="shared" si="3"/>
        <v>635434988.89999998</v>
      </c>
      <c r="J126" s="32">
        <f t="shared" si="4"/>
        <v>530516840.08000004</v>
      </c>
      <c r="K126" s="32">
        <v>232358364.41</v>
      </c>
      <c r="L126" s="35">
        <f t="shared" si="5"/>
        <v>337276513.2299999</v>
      </c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s="34" customFormat="1" ht="13.5" customHeight="1" x14ac:dyDescent="0.3">
      <c r="A127" s="30" t="d">
        <v>2015-04-01</v>
      </c>
      <c r="B127" s="31">
        <v>684767540.20000005</v>
      </c>
      <c r="C127" s="32">
        <v>501870002.19999999</v>
      </c>
      <c r="D127" s="32">
        <v>15170683.91</v>
      </c>
      <c r="E127" s="35">
        <v>56058202.020000003</v>
      </c>
      <c r="F127" s="31"/>
      <c r="G127" s="32"/>
      <c r="H127" s="35"/>
      <c r="I127" s="31">
        <f t="shared" si="3"/>
        <v>762103736.57000005</v>
      </c>
      <c r="J127" s="32">
        <f t="shared" si="4"/>
        <v>368749950.00999999</v>
      </c>
      <c r="K127" s="32">
        <v>221670263.69</v>
      </c>
      <c r="L127" s="35">
        <f t="shared" si="5"/>
        <v>615024050.25</v>
      </c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s="34" customFormat="1" ht="13.5" customHeight="1" x14ac:dyDescent="0.3">
      <c r="A128" s="30" t="d">
        <v>2015-05-01</v>
      </c>
      <c r="B128" s="31">
        <v>691903925.79999995</v>
      </c>
      <c r="C128" s="32">
        <v>478591439.5</v>
      </c>
      <c r="D128" s="32">
        <v>14488628.99</v>
      </c>
      <c r="E128" s="35">
        <v>50372100.299999997</v>
      </c>
      <c r="F128" s="31"/>
      <c r="G128" s="32"/>
      <c r="H128" s="35"/>
      <c r="I128" s="31">
        <f t="shared" si="3"/>
        <v>684767540.20000005</v>
      </c>
      <c r="J128" s="32">
        <f t="shared" si="4"/>
        <v>477515137.20000005</v>
      </c>
      <c r="K128" s="32">
        <v>198752374.37</v>
      </c>
      <c r="L128" s="35">
        <f t="shared" si="5"/>
        <v>406004777.37</v>
      </c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s="34" customFormat="1" ht="13.5" customHeight="1" x14ac:dyDescent="0.3">
      <c r="A129" s="30" t="d">
        <v>2015-06-01</v>
      </c>
      <c r="B129" s="31">
        <v>758870454.29999995</v>
      </c>
      <c r="C129" s="32">
        <v>558736347.70000005</v>
      </c>
      <c r="D129" s="32">
        <v>53431162.68</v>
      </c>
      <c r="E129" s="35">
        <v>59910435.719999999</v>
      </c>
      <c r="F129" s="31">
        <v>49077238.700000003</v>
      </c>
      <c r="G129" s="32">
        <v>19130986.370000001</v>
      </c>
      <c r="H129" s="35">
        <v>2397534.2799999998</v>
      </c>
      <c r="I129" s="31">
        <f t="shared" si="3"/>
        <v>691903925.79999995</v>
      </c>
      <c r="J129" s="32">
        <f t="shared" si="4"/>
        <v>473706215.64999998</v>
      </c>
      <c r="K129" s="32">
        <v>216949941.34</v>
      </c>
      <c r="L129" s="35">
        <f t="shared" si="5"/>
        <v>435147651.49000001</v>
      </c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s="34" customFormat="1" ht="13.5" customHeight="1" x14ac:dyDescent="0.3">
      <c r="A130" s="30" t="d">
        <v>2015-07-01</v>
      </c>
      <c r="B130" s="31">
        <v>744139865.89999998</v>
      </c>
      <c r="C130" s="32">
        <v>495033792.60000002</v>
      </c>
      <c r="D130" s="32">
        <v>23504301.559999999</v>
      </c>
      <c r="E130" s="35">
        <v>55476150.340000004</v>
      </c>
      <c r="F130" s="31"/>
      <c r="G130" s="32"/>
      <c r="H130" s="35"/>
      <c r="I130" s="31">
        <f t="shared" si="3"/>
        <v>807947693</v>
      </c>
      <c r="J130" s="32">
        <f t="shared" si="4"/>
        <v>481695271.49000001</v>
      </c>
      <c r="K130" s="32">
        <v>202887183.53</v>
      </c>
      <c r="L130" s="35">
        <f t="shared" si="5"/>
        <v>529139605.03999996</v>
      </c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s="34" customFormat="1" ht="13.5" customHeight="1" x14ac:dyDescent="0.3">
      <c r="A131" s="30" t="d">
        <v>2015-08-01</v>
      </c>
      <c r="B131" s="31">
        <v>672135851.89999998</v>
      </c>
      <c r="C131" s="32">
        <v>426086550.39999998</v>
      </c>
      <c r="D131" s="32">
        <v>16115498.07</v>
      </c>
      <c r="E131" s="35">
        <v>53829771.869999997</v>
      </c>
      <c r="I131" s="31">
        <f t="shared" si="3"/>
        <v>744139865.89999998</v>
      </c>
      <c r="J131" s="32">
        <f t="shared" si="4"/>
        <v>448454681.44000006</v>
      </c>
      <c r="K131" s="32">
        <v>183143427.88</v>
      </c>
      <c r="L131" s="35">
        <f t="shared" si="5"/>
        <v>478828612.33999991</v>
      </c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s="34" customFormat="1" ht="13.5" customHeight="1" x14ac:dyDescent="0.3">
      <c r="A132" s="30" t="d">
        <v>2015-09-01</v>
      </c>
      <c r="B132" s="31">
        <v>778839854.60000002</v>
      </c>
      <c r="C132" s="32">
        <v>575244017.29999995</v>
      </c>
      <c r="D132" s="32">
        <v>17383451.350000001</v>
      </c>
      <c r="E132" s="35">
        <v>59014333.07</v>
      </c>
      <c r="F132" s="31">
        <v>50780233.5</v>
      </c>
      <c r="G132" s="32">
        <v>18067112.52</v>
      </c>
      <c r="H132" s="35">
        <v>2594767.73</v>
      </c>
      <c r="I132" s="31">
        <f t="shared" si="3"/>
        <v>672135851.89999998</v>
      </c>
      <c r="J132" s="32">
        <f t="shared" si="4"/>
        <v>530797760.75999999</v>
      </c>
      <c r="K132" s="32">
        <v>215029590.74000001</v>
      </c>
      <c r="L132" s="35">
        <f t="shared" si="5"/>
        <v>356367681.88</v>
      </c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1:24" s="34" customFormat="1" ht="13.5" customHeight="1" x14ac:dyDescent="0.3">
      <c r="A133" s="30" t="d">
        <v>2015-10-01</v>
      </c>
      <c r="B133" s="31">
        <v>818580967.39999998</v>
      </c>
      <c r="C133" s="32">
        <v>546188621.5</v>
      </c>
      <c r="D133" s="32">
        <v>17295728.469999999</v>
      </c>
      <c r="E133" s="35">
        <v>53467960.770000003</v>
      </c>
      <c r="I133" s="31">
        <f t="shared" ref="I133:I162" si="6">B132+F132</f>
        <v>829620088.10000002</v>
      </c>
      <c r="J133" s="32">
        <f t="shared" si="4"/>
        <v>477271916.06</v>
      </c>
      <c r="K133" s="32">
        <v>267551361.37</v>
      </c>
      <c r="L133" s="35">
        <f t="shared" si="5"/>
        <v>619899533.41000009</v>
      </c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1:24" s="34" customFormat="1" ht="13.5" customHeight="1" x14ac:dyDescent="0.3">
      <c r="A134" s="30" t="d">
        <v>2015-11-01</v>
      </c>
      <c r="B134" s="31">
        <v>782592196.79999995</v>
      </c>
      <c r="C134" s="32">
        <v>574446844.79999995</v>
      </c>
      <c r="D134" s="32">
        <v>22998810.879999999</v>
      </c>
      <c r="E134" s="35">
        <v>58628447.520000003</v>
      </c>
      <c r="I134" s="31">
        <f t="shared" si="6"/>
        <v>818580967.39999998</v>
      </c>
      <c r="J134" s="32">
        <f t="shared" si="4"/>
        <v>430423878.88999993</v>
      </c>
      <c r="K134" s="32">
        <v>231595586.25</v>
      </c>
      <c r="L134" s="35">
        <f t="shared" si="5"/>
        <v>619752674.75999999</v>
      </c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1:24" s="34" customFormat="1" ht="13.5" customHeight="1" x14ac:dyDescent="0.3">
      <c r="A135" s="30" t="d">
        <v>2015-12-01</v>
      </c>
      <c r="B135" s="46">
        <v>828142048.60000002</v>
      </c>
      <c r="C135" s="47">
        <v>654084844.10000002</v>
      </c>
      <c r="D135" s="47">
        <v>23362934.460000001</v>
      </c>
      <c r="E135" s="48">
        <v>54576556.68</v>
      </c>
      <c r="F135" s="46">
        <v>61948854.93</v>
      </c>
      <c r="G135" s="47">
        <v>22893149.379999999</v>
      </c>
      <c r="H135" s="48">
        <v>2850553.98</v>
      </c>
      <c r="I135" s="31">
        <f t="shared" si="6"/>
        <v>782592196.79999995</v>
      </c>
      <c r="J135" s="32">
        <f t="shared" si="4"/>
        <v>552401916.52999997</v>
      </c>
      <c r="K135" s="32">
        <v>243272371.65000001</v>
      </c>
      <c r="L135" s="35">
        <f t="shared" si="5"/>
        <v>473462651.91999996</v>
      </c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1:24" s="34" customFormat="1" ht="13.5" customHeight="1" x14ac:dyDescent="0.3">
      <c r="A136" s="49" t="d">
        <v>2016-01-01</v>
      </c>
      <c r="B136" s="50">
        <v>610420285.89999998</v>
      </c>
      <c r="C136" s="51">
        <v>405580167.69999999</v>
      </c>
      <c r="D136" s="51">
        <v>52763827.880000003</v>
      </c>
      <c r="E136" s="52">
        <v>51780642.18</v>
      </c>
      <c r="F136" s="51"/>
      <c r="G136" s="51"/>
      <c r="H136" s="51"/>
      <c r="I136" s="53">
        <f t="shared" si="6"/>
        <v>890090903.52999997</v>
      </c>
      <c r="J136" s="54">
        <f t="shared" si="4"/>
        <v>528350297.37</v>
      </c>
      <c r="K136" s="54">
        <v>163348748.13</v>
      </c>
      <c r="L136" s="55">
        <f t="shared" si="5"/>
        <v>525089354.28999996</v>
      </c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1:24" s="34" customFormat="1" ht="13.5" customHeight="1" x14ac:dyDescent="0.3">
      <c r="A137" s="56" t="d">
        <v>2016-02-01</v>
      </c>
      <c r="B137" s="46">
        <v>651131928.79999995</v>
      </c>
      <c r="C137" s="47">
        <v>447342978.80000001</v>
      </c>
      <c r="D137" s="47">
        <v>14609854.640000001</v>
      </c>
      <c r="E137" s="48">
        <v>52824101.469999999</v>
      </c>
      <c r="F137" s="47"/>
      <c r="G137" s="47"/>
      <c r="H137" s="47"/>
      <c r="I137" s="31">
        <f t="shared" si="6"/>
        <v>610420285.89999998</v>
      </c>
      <c r="J137" s="32">
        <f t="shared" ref="J137:J159" si="7">C134-E134-D135+G132-H135+E135</f>
        <v>562248578.03999996</v>
      </c>
      <c r="K137" s="32">
        <v>187966274.59999999</v>
      </c>
      <c r="L137" s="35">
        <f t="shared" ref="L137:L162" si="8">I137-J137+K137</f>
        <v>236137982.46000001</v>
      </c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1:24" s="34" customFormat="1" ht="13.5" customHeight="1" x14ac:dyDescent="0.3">
      <c r="A138" s="56" t="d">
        <v>2016-03-01</v>
      </c>
      <c r="B138" s="46">
        <v>707264929.60000002</v>
      </c>
      <c r="C138" s="47">
        <v>470781311.60000002</v>
      </c>
      <c r="D138" s="47">
        <v>12581844.73</v>
      </c>
      <c r="E138" s="48">
        <v>66561785.299999997</v>
      </c>
      <c r="F138" s="47">
        <v>37237629.039999999</v>
      </c>
      <c r="G138" s="47">
        <v>14814782.609999999</v>
      </c>
      <c r="H138" s="47">
        <v>2555887.892</v>
      </c>
      <c r="I138" s="31">
        <f t="shared" si="6"/>
        <v>651131928.79999995</v>
      </c>
      <c r="J138" s="32">
        <f t="shared" si="7"/>
        <v>598525101.72000003</v>
      </c>
      <c r="K138" s="32">
        <v>220848916.75</v>
      </c>
      <c r="L138" s="35">
        <f t="shared" si="8"/>
        <v>273455743.82999992</v>
      </c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1:24" s="34" customFormat="1" ht="13.5" customHeight="1" x14ac:dyDescent="0.3">
      <c r="A139" s="56" t="d">
        <v>2016-04-01</v>
      </c>
      <c r="B139" s="46">
        <v>698003808.60000002</v>
      </c>
      <c r="C139" s="47">
        <v>487112927.19999999</v>
      </c>
      <c r="D139" s="47">
        <v>20518058.760000002</v>
      </c>
      <c r="E139" s="48">
        <v>61928984.909999996</v>
      </c>
      <c r="F139" s="47"/>
      <c r="G139" s="47"/>
      <c r="H139" s="47"/>
      <c r="I139" s="31">
        <f t="shared" si="6"/>
        <v>744502558.63999999</v>
      </c>
      <c r="J139" s="32">
        <f t="shared" si="7"/>
        <v>392013772.35000002</v>
      </c>
      <c r="K139" s="32">
        <v>179682879.15000001</v>
      </c>
      <c r="L139" s="35">
        <f t="shared" si="8"/>
        <v>532171665.43999994</v>
      </c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1:24" s="34" customFormat="1" ht="13.5" customHeight="1" x14ac:dyDescent="0.3">
      <c r="A140" s="56" t="d">
        <v>2016-05-01</v>
      </c>
      <c r="B140" s="46">
        <v>712158148.89999998</v>
      </c>
      <c r="C140" s="47">
        <v>463476065.60000002</v>
      </c>
      <c r="D140" s="47">
        <v>14593376.6</v>
      </c>
      <c r="E140" s="48">
        <v>59578294.729999997</v>
      </c>
      <c r="F140" s="47"/>
      <c r="G140" s="47"/>
      <c r="H140" s="47"/>
      <c r="I140" s="31">
        <f t="shared" si="6"/>
        <v>698003808.60000002</v>
      </c>
      <c r="J140" s="32">
        <f t="shared" si="7"/>
        <v>468836079.38800001</v>
      </c>
      <c r="K140" s="32">
        <v>232468647.75999999</v>
      </c>
      <c r="L140" s="35">
        <f t="shared" si="8"/>
        <v>461636376.972</v>
      </c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1:24" s="34" customFormat="1" ht="13.5" customHeight="1" x14ac:dyDescent="0.3">
      <c r="A141" s="56" t="d">
        <v>2016-06-01</v>
      </c>
      <c r="B141" s="46">
        <v>750323145.5</v>
      </c>
      <c r="C141" s="47">
        <v>474568524.60000002</v>
      </c>
      <c r="D141" s="47">
        <v>12672091.26</v>
      </c>
      <c r="E141" s="48">
        <v>57212763.799999997</v>
      </c>
      <c r="F141" s="47">
        <v>41797049.740000002</v>
      </c>
      <c r="G141" s="47">
        <v>16154116.35</v>
      </c>
      <c r="H141" s="47">
        <v>2333525.5610000002</v>
      </c>
      <c r="I141" s="31">
        <f t="shared" si="6"/>
        <v>712158148.89999998</v>
      </c>
      <c r="J141" s="32">
        <f t="shared" si="7"/>
        <v>445630452.45000005</v>
      </c>
      <c r="K141" s="32">
        <v>192071363.72</v>
      </c>
      <c r="L141" s="35">
        <f t="shared" si="8"/>
        <v>458599060.16999996</v>
      </c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1:24" s="34" customFormat="1" ht="13.5" customHeight="1" x14ac:dyDescent="0.3">
      <c r="A142" s="56" t="d">
        <v>2016-07-01</v>
      </c>
      <c r="B142" s="46">
        <v>633766169.70000005</v>
      </c>
      <c r="C142" s="47">
        <v>378408057</v>
      </c>
      <c r="D142" s="47">
        <v>17464805.649999999</v>
      </c>
      <c r="E142" s="48">
        <v>59215573.850000001</v>
      </c>
      <c r="F142" s="47"/>
      <c r="G142" s="47"/>
      <c r="H142" s="47"/>
      <c r="I142" s="31">
        <f t="shared" si="6"/>
        <v>792120195.24000001</v>
      </c>
      <c r="J142" s="32">
        <f t="shared" si="7"/>
        <v>470168860.41999996</v>
      </c>
      <c r="K142" s="32">
        <v>174382407.5</v>
      </c>
      <c r="L142" s="35">
        <f t="shared" si="8"/>
        <v>496333742.32000005</v>
      </c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1:24" s="34" customFormat="1" ht="13.5" customHeight="1" x14ac:dyDescent="0.3">
      <c r="A143" s="56" t="d">
        <v>2016-08-01</v>
      </c>
      <c r="B143" s="46">
        <v>700070954.79999995</v>
      </c>
      <c r="C143" s="47">
        <v>462577486</v>
      </c>
      <c r="D143" s="47">
        <v>17467710</v>
      </c>
      <c r="E143" s="48">
        <v>60169387.939999998</v>
      </c>
      <c r="F143" s="47"/>
      <c r="G143" s="47"/>
      <c r="H143" s="47"/>
      <c r="I143" s="31">
        <f t="shared" si="6"/>
        <v>633766169.70000005</v>
      </c>
      <c r="J143" s="32">
        <f t="shared" si="7"/>
        <v>460919700.45900005</v>
      </c>
      <c r="K143" s="32">
        <v>216396087.56999999</v>
      </c>
      <c r="L143" s="35">
        <f t="shared" si="8"/>
        <v>389242556.81099999</v>
      </c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1:24" s="34" customFormat="1" ht="13.5" customHeight="1" x14ac:dyDescent="0.3">
      <c r="A144" s="56" t="d">
        <v>2016-09-01</v>
      </c>
      <c r="B144" s="46">
        <v>728898991.79999995</v>
      </c>
      <c r="C144" s="47">
        <v>497866779.5</v>
      </c>
      <c r="D144" s="47">
        <v>12358650.58</v>
      </c>
      <c r="E144" s="48">
        <v>66081841.260000005</v>
      </c>
      <c r="F144" s="47">
        <v>40463697.770000003</v>
      </c>
      <c r="G144" s="47">
        <v>14700451.09</v>
      </c>
      <c r="H144" s="47">
        <v>2252601.6129999999</v>
      </c>
      <c r="I144" s="31">
        <f t="shared" si="6"/>
        <v>700070954.79999995</v>
      </c>
      <c r="J144" s="32">
        <f t="shared" si="7"/>
        <v>459106529.00000006</v>
      </c>
      <c r="K144" s="32">
        <v>204823283.12</v>
      </c>
      <c r="L144" s="35">
        <f t="shared" si="8"/>
        <v>445787708.9199999</v>
      </c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1:24" s="34" customFormat="1" ht="13.5" customHeight="1" x14ac:dyDescent="0.3">
      <c r="A145" s="56" t="d">
        <v>2016-10-01</v>
      </c>
      <c r="B145" s="46">
        <v>738053130.39999998</v>
      </c>
      <c r="C145" s="47">
        <v>509500757</v>
      </c>
      <c r="D145" s="47">
        <v>16551161.5</v>
      </c>
      <c r="E145" s="48">
        <v>76910542.230000004</v>
      </c>
      <c r="F145" s="47"/>
      <c r="G145" s="47"/>
      <c r="H145" s="47"/>
      <c r="I145" s="31">
        <f t="shared" si="6"/>
        <v>769362689.56999993</v>
      </c>
      <c r="J145" s="32">
        <f t="shared" si="7"/>
        <v>361894161.08999997</v>
      </c>
      <c r="K145" s="32">
        <v>253363703.63</v>
      </c>
      <c r="L145" s="35">
        <f t="shared" si="8"/>
        <v>660832232.1099999</v>
      </c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1:24" s="34" customFormat="1" ht="13.5" customHeight="1" x14ac:dyDescent="0.3">
      <c r="A146" s="56" t="d">
        <v>2016-11-01</v>
      </c>
      <c r="B146" s="46">
        <v>770692571.29999995</v>
      </c>
      <c r="C146" s="47">
        <v>549105757.60000002</v>
      </c>
      <c r="D146" s="47">
        <v>12696661.949999999</v>
      </c>
      <c r="E146" s="48">
        <v>80922661.280000001</v>
      </c>
      <c r="F146" s="57"/>
      <c r="G146" s="57"/>
      <c r="H146" s="57"/>
      <c r="I146" s="31">
        <f t="shared" si="6"/>
        <v>738053130.39999998</v>
      </c>
      <c r="J146" s="32">
        <f t="shared" si="7"/>
        <v>470032803.47700006</v>
      </c>
      <c r="K146" s="47">
        <v>224614117.56999999</v>
      </c>
      <c r="L146" s="35">
        <f t="shared" si="8"/>
        <v>492634444.49299991</v>
      </c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1:24" s="34" customFormat="1" ht="13.5" customHeight="1" x14ac:dyDescent="0.3">
      <c r="A147" s="58" t="d">
        <v>2016-12-01</v>
      </c>
      <c r="B147" s="59">
        <v>814267917.5</v>
      </c>
      <c r="C147" s="60">
        <v>572857977.39999998</v>
      </c>
      <c r="D147" s="60">
        <v>19588503.32</v>
      </c>
      <c r="E147" s="61">
        <v>74984829.819999993</v>
      </c>
      <c r="F147" s="59">
        <v>48808846.469999999</v>
      </c>
      <c r="G147" s="60">
        <v>19042711.350000001</v>
      </c>
      <c r="H147" s="60">
        <v>2403182.7179999999</v>
      </c>
      <c r="I147" s="31">
        <f t="shared" si="6"/>
        <v>770692571.29999995</v>
      </c>
      <c r="J147" s="32">
        <f t="shared" si="7"/>
        <v>492144318.97000003</v>
      </c>
      <c r="K147" s="60">
        <v>253492793.37</v>
      </c>
      <c r="L147" s="35">
        <f t="shared" si="8"/>
        <v>532041045.69999993</v>
      </c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1:24" s="34" customFormat="1" ht="13.5" customHeight="1" x14ac:dyDescent="0.3">
      <c r="A148" s="30" t="d">
        <v>2017-01-01</v>
      </c>
      <c r="B148" s="46">
        <v>676172862.52999997</v>
      </c>
      <c r="C148" s="47">
        <v>428638310.35000002</v>
      </c>
      <c r="D148" s="47">
        <v>36256495.409999996</v>
      </c>
      <c r="E148" s="47">
        <v>74315946.390000001</v>
      </c>
      <c r="F148" s="50"/>
      <c r="G148" s="47"/>
      <c r="H148" s="47"/>
      <c r="I148" s="53">
        <f t="shared" si="6"/>
        <v>863076763.97000003</v>
      </c>
      <c r="J148" s="54">
        <f t="shared" si="7"/>
        <v>500816214.10000002</v>
      </c>
      <c r="K148" s="32">
        <v>194479991.38</v>
      </c>
      <c r="L148" s="55">
        <f t="shared" si="8"/>
        <v>556740541.25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1:24" s="34" customFormat="1" ht="13.5" customHeight="1" x14ac:dyDescent="0.3">
      <c r="A149" s="30" t="d">
        <v>2017-02-01</v>
      </c>
      <c r="B149" s="46">
        <v>664868210.84000003</v>
      </c>
      <c r="C149" s="47">
        <v>481136475.19999999</v>
      </c>
      <c r="D149" s="47">
        <v>11480628.83</v>
      </c>
      <c r="E149" s="47">
        <v>79187205.790000007</v>
      </c>
      <c r="F149" s="46"/>
      <c r="G149" s="47"/>
      <c r="H149" s="47"/>
      <c r="I149" s="31">
        <f t="shared" si="6"/>
        <v>676172862.52999997</v>
      </c>
      <c r="J149" s="32">
        <f t="shared" si="7"/>
        <v>535876691.19200003</v>
      </c>
      <c r="K149" s="32">
        <v>214997815.02000001</v>
      </c>
      <c r="L149" s="35">
        <f t="shared" si="8"/>
        <v>355293986.35799992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1:24" s="34" customFormat="1" ht="13.5" customHeight="1" x14ac:dyDescent="0.3">
      <c r="A150" s="30" t="d">
        <v>2017-03-01</v>
      </c>
      <c r="B150" s="46">
        <v>812474610.38</v>
      </c>
      <c r="C150" s="47">
        <v>574539869.79999995</v>
      </c>
      <c r="D150" s="47">
        <v>13429391.310000001</v>
      </c>
      <c r="E150" s="47">
        <v>97648481.480000004</v>
      </c>
      <c r="F150" s="46">
        <v>33817093.899999999</v>
      </c>
      <c r="G150" s="47">
        <v>14609742</v>
      </c>
      <c r="H150" s="47">
        <v>2091969.9</v>
      </c>
      <c r="I150" s="31">
        <f t="shared" si="6"/>
        <v>664868210.84000003</v>
      </c>
      <c r="J150" s="32">
        <f t="shared" si="7"/>
        <v>535932598.55999994</v>
      </c>
      <c r="K150" s="32">
        <v>250758812.5</v>
      </c>
      <c r="L150" s="35">
        <f t="shared" si="8"/>
        <v>379694424.78000009</v>
      </c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1:24" s="34" customFormat="1" ht="13.5" customHeight="1" x14ac:dyDescent="0.3">
      <c r="A151" s="62" t="d">
        <v>2017-04-01</v>
      </c>
      <c r="B151" s="46">
        <v>704020527.47000003</v>
      </c>
      <c r="C151" s="47">
        <v>499919907.82999998</v>
      </c>
      <c r="D151" s="47">
        <v>12891006.25</v>
      </c>
      <c r="E151" s="47">
        <v>87054869.200000003</v>
      </c>
      <c r="F151" s="43"/>
      <c r="I151" s="31">
        <f t="shared" si="6"/>
        <v>846291704.27999997</v>
      </c>
      <c r="J151" s="32">
        <f t="shared" si="7"/>
        <v>422028940.92000008</v>
      </c>
      <c r="K151" s="32">
        <v>222432937.30000001</v>
      </c>
      <c r="L151" s="35">
        <f t="shared" si="8"/>
        <v>646695700.65999985</v>
      </c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1:24" s="34" customFormat="1" ht="13.5" customHeight="1" x14ac:dyDescent="0.3">
      <c r="A152" s="30" t="d">
        <v>2017-05-01</v>
      </c>
      <c r="B152" s="46">
        <v>782641654.68999994</v>
      </c>
      <c r="C152" s="47">
        <v>530374781.27999997</v>
      </c>
      <c r="D152" s="47">
        <v>10829947.51</v>
      </c>
      <c r="E152" s="47">
        <v>97658076.040000007</v>
      </c>
      <c r="F152" s="43"/>
      <c r="G152" s="37"/>
      <c r="H152" s="37"/>
      <c r="I152" s="31">
        <f t="shared" si="6"/>
        <v>704020527.47000003</v>
      </c>
      <c r="J152" s="32">
        <f t="shared" si="7"/>
        <v>503119101.03000003</v>
      </c>
      <c r="K152" s="32">
        <v>230557925.72</v>
      </c>
      <c r="L152" s="35">
        <f t="shared" si="8"/>
        <v>431459352.15999997</v>
      </c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1:24" s="34" customFormat="1" ht="13.5" customHeight="1" x14ac:dyDescent="0.3">
      <c r="A153" s="62" t="d">
        <v>2017-06-01</v>
      </c>
      <c r="B153" s="46">
        <v>808156164.27999997</v>
      </c>
      <c r="C153" s="47">
        <v>505276227.26999998</v>
      </c>
      <c r="D153" s="47">
        <v>12558982.57</v>
      </c>
      <c r="E153" s="47">
        <v>93846395.530000001</v>
      </c>
      <c r="F153" s="46">
        <v>38285472.090000004</v>
      </c>
      <c r="G153" s="47">
        <v>18055018.27</v>
      </c>
      <c r="H153" s="47">
        <v>1986939.52</v>
      </c>
      <c r="I153" s="31">
        <f t="shared" si="6"/>
        <v>782641654.68999994</v>
      </c>
      <c r="J153" s="32">
        <f t="shared" si="7"/>
        <v>551055251.26999998</v>
      </c>
      <c r="K153" s="32">
        <v>210148896.38</v>
      </c>
      <c r="L153" s="35">
        <f t="shared" si="8"/>
        <v>441735299.79999995</v>
      </c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1:24" s="34" customFormat="1" ht="13.5" customHeight="1" x14ac:dyDescent="0.3">
      <c r="A154" s="30" t="d">
        <v>2017-07-01</v>
      </c>
      <c r="B154" s="46">
        <v>699414085.57000005</v>
      </c>
      <c r="C154" s="47">
        <v>424770356.30000001</v>
      </c>
      <c r="D154" s="47">
        <v>13395039.76</v>
      </c>
      <c r="E154" s="47">
        <v>77844704.409999996</v>
      </c>
      <c r="F154" s="46"/>
      <c r="G154" s="47"/>
      <c r="H154" s="47"/>
      <c r="I154" s="31">
        <f t="shared" si="6"/>
        <v>846441636.37</v>
      </c>
      <c r="J154" s="32">
        <f t="shared" si="7"/>
        <v>499693167.16000003</v>
      </c>
      <c r="K154" s="32">
        <v>196148774.33000001</v>
      </c>
      <c r="L154" s="35">
        <f t="shared" si="8"/>
        <v>542897243.53999996</v>
      </c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1:24" s="34" customFormat="1" ht="13.5" customHeight="1" x14ac:dyDescent="0.3">
      <c r="A155" s="30" t="d">
        <v>2017-08-01</v>
      </c>
      <c r="B155" s="46">
        <v>747634650.21000004</v>
      </c>
      <c r="C155" s="47">
        <v>477022717.62</v>
      </c>
      <c r="D155" s="47">
        <v>16924488.66</v>
      </c>
      <c r="E155" s="47">
        <v>77718719.260000005</v>
      </c>
      <c r="F155" s="46"/>
      <c r="G155" s="47"/>
      <c r="H155" s="47"/>
      <c r="I155" s="31">
        <f t="shared" si="6"/>
        <v>699414085.57000005</v>
      </c>
      <c r="J155" s="32">
        <f t="shared" si="7"/>
        <v>526626920.67999995</v>
      </c>
      <c r="K155" s="32">
        <v>220123416.13</v>
      </c>
      <c r="L155" s="35">
        <f t="shared" si="8"/>
        <v>392910581.0200001</v>
      </c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1:24" s="34" customFormat="1" ht="13.5" customHeight="1" x14ac:dyDescent="0.3">
      <c r="A156" s="30" t="d">
        <v>2017-09-01</v>
      </c>
      <c r="B156" s="46">
        <v>764179625.15999997</v>
      </c>
      <c r="C156" s="47">
        <v>515782078.72000003</v>
      </c>
      <c r="D156" s="47">
        <v>14392532</v>
      </c>
      <c r="E156" s="47">
        <v>87545630.799999997</v>
      </c>
      <c r="F156" s="46">
        <v>36868917.289999999</v>
      </c>
      <c r="G156" s="47">
        <v>14587078.01</v>
      </c>
      <c r="H156" s="47">
        <v>2053419.51</v>
      </c>
      <c r="I156" s="31">
        <f t="shared" si="6"/>
        <v>747634650.21000004</v>
      </c>
      <c r="J156" s="32">
        <f t="shared" si="7"/>
        <v>475879496.38999999</v>
      </c>
      <c r="K156" s="32">
        <v>224019708.21000001</v>
      </c>
      <c r="L156" s="35">
        <f t="shared" si="8"/>
        <v>495774862.03000009</v>
      </c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1:24" s="34" customFormat="1" ht="13.5" customHeight="1" x14ac:dyDescent="0.3">
      <c r="A157" s="30" t="d">
        <v>2017-10-01</v>
      </c>
      <c r="B157" s="31">
        <v>826909113.13</v>
      </c>
      <c r="C157" s="32">
        <v>543183484.65999997</v>
      </c>
      <c r="D157" s="32">
        <v>15271900.439999999</v>
      </c>
      <c r="E157" s="35">
        <v>93610309.680000007</v>
      </c>
      <c r="F157" s="32"/>
      <c r="G157" s="32"/>
      <c r="H157" s="32"/>
      <c r="I157" s="31">
        <f t="shared" si="6"/>
        <v>801048542.44999993</v>
      </c>
      <c r="J157" s="32">
        <f t="shared" si="7"/>
        <v>407719882.48999995</v>
      </c>
      <c r="K157" s="32">
        <v>256838963.91999999</v>
      </c>
      <c r="L157" s="35">
        <f t="shared" si="8"/>
        <v>650167623.88</v>
      </c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1:24" s="34" customFormat="1" ht="13.5" customHeight="1" x14ac:dyDescent="0.3">
      <c r="A158" s="30" t="d">
        <v>2017-11-01</v>
      </c>
      <c r="B158" s="31">
        <v>843342377.94000006</v>
      </c>
      <c r="C158" s="32">
        <v>578458414</v>
      </c>
      <c r="D158" s="32">
        <v>16901003.309999999</v>
      </c>
      <c r="E158" s="35">
        <v>92928758.700000003</v>
      </c>
      <c r="F158" s="32"/>
      <c r="G158" s="32"/>
      <c r="H158" s="32"/>
      <c r="I158" s="31">
        <f t="shared" si="6"/>
        <v>826909113.13</v>
      </c>
      <c r="J158" s="32">
        <f t="shared" si="7"/>
        <v>488458695.92000002</v>
      </c>
      <c r="K158" s="32">
        <v>217112414.30000001</v>
      </c>
      <c r="L158" s="35">
        <f t="shared" si="8"/>
        <v>555562831.50999999</v>
      </c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1:24" s="34" customFormat="1" ht="13.5" customHeight="1" x14ac:dyDescent="0.3">
      <c r="A159" s="30" t="d">
        <v>2017-12-01</v>
      </c>
      <c r="B159" s="39">
        <v>902044223.36000001</v>
      </c>
      <c r="C159" s="40">
        <v>588477858.69000006</v>
      </c>
      <c r="D159" s="40">
        <v>19330231.640000001</v>
      </c>
      <c r="E159" s="42">
        <v>88174890.590000004</v>
      </c>
      <c r="F159" s="40">
        <v>44823807.310000002</v>
      </c>
      <c r="G159" s="40">
        <v>16773132.420000002</v>
      </c>
      <c r="H159" s="40">
        <v>2260620.58</v>
      </c>
      <c r="I159" s="39">
        <f t="shared" si="6"/>
        <v>843342377.94000006</v>
      </c>
      <c r="J159" s="40">
        <f t="shared" si="7"/>
        <v>506574857.16000003</v>
      </c>
      <c r="K159" s="40">
        <v>240215088.59999999</v>
      </c>
      <c r="L159" s="42">
        <f t="shared" si="8"/>
        <v>576982609.38</v>
      </c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1:24" s="34" customFormat="1" ht="13.5" customHeight="1" x14ac:dyDescent="0.3">
      <c r="A160" s="30" t="d">
        <v>2018-01-01</v>
      </c>
      <c r="B160" s="31">
        <v>725699894.38</v>
      </c>
      <c r="C160" s="32">
        <v>449696991.18000001</v>
      </c>
      <c r="D160" s="32">
        <v>46193548</v>
      </c>
      <c r="E160" s="35">
        <v>100434379.54000001</v>
      </c>
      <c r="F160" s="32"/>
      <c r="G160" s="32"/>
      <c r="H160" s="32"/>
      <c r="I160" s="31">
        <f t="shared" si="6"/>
        <v>946868030.67000008</v>
      </c>
      <c r="J160" s="32">
        <f>C157-E157-D158+G155-H158+E158</f>
        <v>525600930.36999995</v>
      </c>
      <c r="K160" s="32">
        <v>187058214.40000001</v>
      </c>
      <c r="L160" s="35">
        <f t="shared" si="8"/>
        <v>608325314.70000017</v>
      </c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1:25" s="34" customFormat="1" ht="13.5" customHeight="1" x14ac:dyDescent="0.3">
      <c r="A161" s="30" t="d">
        <v>2018-02-01</v>
      </c>
      <c r="B161" s="31">
        <v>699768488.47000003</v>
      </c>
      <c r="C161" s="32">
        <v>487520970.44999999</v>
      </c>
      <c r="D161" s="32">
        <v>11496392.630000001</v>
      </c>
      <c r="E161" s="35">
        <v>88865529.25</v>
      </c>
      <c r="F161" s="32"/>
      <c r="G161" s="32"/>
      <c r="H161" s="32"/>
      <c r="I161" s="31">
        <f t="shared" si="6"/>
        <v>725699894.38</v>
      </c>
      <c r="J161" s="32">
        <f t="shared" ref="J161" si="9">C158-E158-D159+G156-H159+E159</f>
        <v>566700771.68000007</v>
      </c>
      <c r="K161" s="32">
        <v>218225947.46000001</v>
      </c>
      <c r="L161" s="35">
        <f t="shared" si="8"/>
        <v>377225070.15999997</v>
      </c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1:25" s="34" customFormat="1" ht="13.5" customHeight="1" x14ac:dyDescent="0.3">
      <c r="A162" s="30" t="d">
        <v>2018-03-01</v>
      </c>
      <c r="B162" s="46">
        <v>804789027.45000005</v>
      </c>
      <c r="C162" s="47">
        <v>514805759.49000001</v>
      </c>
      <c r="D162" s="47">
        <v>13576948.210000001</v>
      </c>
      <c r="E162" s="47">
        <v>90706788.310000002</v>
      </c>
      <c r="F162" s="46">
        <v>31767993.620000001</v>
      </c>
      <c r="G162" s="47">
        <v>14018903.85</v>
      </c>
      <c r="H162" s="47">
        <v>1902838.1</v>
      </c>
      <c r="I162" s="31">
        <f t="shared" si="6"/>
        <v>699768488.47000003</v>
      </c>
      <c r="J162" s="32">
        <f>C159-E159-D160+G157-H160+E160</f>
        <v>554543799.63999999</v>
      </c>
      <c r="K162" s="32">
        <v>213232342.37</v>
      </c>
      <c r="L162" s="35">
        <f t="shared" si="8"/>
        <v>358457031.20000005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1:25" s="34" customFormat="1" ht="13.5" customHeight="1" x14ac:dyDescent="0.3">
      <c r="A163" s="30" t="d">
        <v>2018-04-01</v>
      </c>
      <c r="B163" s="46">
        <v>806354070.04999995</v>
      </c>
      <c r="C163" s="47">
        <v>499085116.42000002</v>
      </c>
      <c r="D163" s="47">
        <v>13020903.1</v>
      </c>
      <c r="E163" s="47">
        <v>93208658.030000001</v>
      </c>
      <c r="F163" s="46"/>
      <c r="G163" s="47"/>
      <c r="H163" s="47"/>
      <c r="I163" s="31">
        <f>B162+F162</f>
        <v>836557021.07000005</v>
      </c>
      <c r="J163" s="32">
        <f>C160-E160-D161+G158-H161+E161</f>
        <v>426631748.25999999</v>
      </c>
      <c r="K163" s="32">
        <v>200463143.15000001</v>
      </c>
      <c r="L163" s="35">
        <f>I163-J163+K163</f>
        <v>610388415.96000004</v>
      </c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1:25" s="34" customFormat="1" ht="13.5" customHeight="1" x14ac:dyDescent="0.3">
      <c r="A164" s="30" t="d">
        <v>2018-05-01</v>
      </c>
      <c r="B164" s="46">
        <v>829990332.45000005</v>
      </c>
      <c r="C164" s="47">
        <v>513193531.48000002</v>
      </c>
      <c r="D164" s="47">
        <v>15156511.51</v>
      </c>
      <c r="E164" s="47">
        <v>99145808.519999996</v>
      </c>
      <c r="F164" s="46"/>
      <c r="G164" s="47"/>
      <c r="H164" s="47"/>
      <c r="I164" s="31">
        <f t="shared" ref="I164:I165" si="10">B163+F163</f>
        <v>806354070.04999995</v>
      </c>
      <c r="J164" s="32">
        <f t="shared" ref="J164:J165" si="11">C161-E161-D162+G159-H162+E162</f>
        <v>490655575.62</v>
      </c>
      <c r="K164" s="32">
        <v>208688769.18000001</v>
      </c>
      <c r="L164" s="35">
        <f t="shared" ref="L164:L165" si="12">I164-J164+K164</f>
        <v>524387263.60999995</v>
      </c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1:25" s="34" customFormat="1" ht="13.5" customHeight="1" x14ac:dyDescent="0.3">
      <c r="A165" s="30" t="d">
        <v>2018-06-01</v>
      </c>
      <c r="B165" s="46">
        <v>862865919.30999994</v>
      </c>
      <c r="C165" s="47">
        <v>543574804.63</v>
      </c>
      <c r="D165" s="47">
        <v>13496181.140000001</v>
      </c>
      <c r="E165" s="47">
        <v>107499193.59</v>
      </c>
      <c r="F165" s="46">
        <v>35533026.710000001</v>
      </c>
      <c r="G165" s="47">
        <v>14466972.68</v>
      </c>
      <c r="H165" s="47">
        <v>1880320.58</v>
      </c>
      <c r="I165" s="31">
        <f t="shared" si="10"/>
        <v>829990332.45000005</v>
      </c>
      <c r="J165" s="32">
        <f t="shared" si="11"/>
        <v>504286726.11000001</v>
      </c>
      <c r="K165" s="32">
        <v>210130443.56</v>
      </c>
      <c r="L165" s="35">
        <f t="shared" si="12"/>
        <v>535834049.90000004</v>
      </c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1:25" s="34" customFormat="1" ht="13.5" customHeight="1" x14ac:dyDescent="0.3">
      <c r="A166" s="30" t="d">
        <v>2018-07-01</v>
      </c>
      <c r="B166" s="46">
        <v>763787297.70000005</v>
      </c>
      <c r="C166" s="47">
        <v>477045919.19999999</v>
      </c>
      <c r="D166" s="47">
        <v>14674853.16</v>
      </c>
      <c r="E166" s="47">
        <v>94192863.969999999</v>
      </c>
      <c r="F166" s="46"/>
      <c r="G166" s="47"/>
      <c r="H166" s="47"/>
      <c r="I166" s="31">
        <f>B165+F165</f>
        <v>898398946.01999998</v>
      </c>
      <c r="J166" s="32">
        <f>C163-E163-D164+G161-H164+E164</f>
        <v>489865755.39999998</v>
      </c>
      <c r="K166" s="32">
        <v>225626138.81</v>
      </c>
      <c r="L166" s="35">
        <f>I166-J166+K166</f>
        <v>634159329.43000007</v>
      </c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1:25" s="34" customFormat="1" ht="13.5" customHeight="1" x14ac:dyDescent="0.3">
      <c r="A167" s="30" t="d">
        <v>2018-08-01</v>
      </c>
      <c r="B167" s="46">
        <v>815167141.55999994</v>
      </c>
      <c r="C167" s="47">
        <v>522902509.30000001</v>
      </c>
      <c r="D167" s="47">
        <v>18750897.789999999</v>
      </c>
      <c r="E167" s="47">
        <v>86492864.879999995</v>
      </c>
      <c r="F167" s="46"/>
      <c r="G167" s="47"/>
      <c r="H167" s="47"/>
      <c r="I167" s="31">
        <f>B166+F166</f>
        <v>763787297.70000005</v>
      </c>
      <c r="J167" s="32">
        <f>C164-E164-D165+G162-H165+E165</f>
        <v>520189318.68000007</v>
      </c>
      <c r="K167" s="32">
        <v>215217478.06</v>
      </c>
      <c r="L167" s="35">
        <f>I167-J167+K167</f>
        <v>458815457.07999998</v>
      </c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1:25" s="34" customFormat="1" ht="13.5" customHeight="1" x14ac:dyDescent="0.3">
      <c r="A168" s="30" t="d">
        <v>2018-09-01</v>
      </c>
      <c r="B168" s="46">
        <v>833364111.09000003</v>
      </c>
      <c r="C168" s="47">
        <v>534142917.16000003</v>
      </c>
      <c r="D168" s="47">
        <v>14670493.26</v>
      </c>
      <c r="E168" s="47">
        <v>94895664</v>
      </c>
      <c r="F168" s="46">
        <v>34922966.840000004</v>
      </c>
      <c r="G168" s="47">
        <v>12808862.779999999</v>
      </c>
      <c r="H168" s="47">
        <v>1916180.47</v>
      </c>
      <c r="I168" s="31">
        <f t="shared" ref="I168:I170" si="13">B167+F167</f>
        <v>815167141.55999994</v>
      </c>
      <c r="J168" s="32">
        <f t="shared" ref="J168:J215" si="14">C165-E165-D166+G163-H166+E166</f>
        <v>515593621.8499999</v>
      </c>
      <c r="K168" s="32">
        <v>219632240.13</v>
      </c>
      <c r="L168" s="35">
        <f t="shared" ref="L168:L183" si="15">I168-J168+K168</f>
        <v>519205759.84000003</v>
      </c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1:25" s="34" customFormat="1" ht="13.5" customHeight="1" x14ac:dyDescent="0.3">
      <c r="A169" s="30" t="d">
        <v>2018-10-01</v>
      </c>
      <c r="B169" s="46">
        <v>907095676.30999994</v>
      </c>
      <c r="C169" s="47">
        <v>616552262.27999997</v>
      </c>
      <c r="D169" s="47">
        <v>14437752.310000001</v>
      </c>
      <c r="E169" s="47">
        <v>107026031</v>
      </c>
      <c r="F169" s="46"/>
      <c r="G169" s="47"/>
      <c r="H169" s="47"/>
      <c r="I169" s="31">
        <f t="shared" si="13"/>
        <v>868287077.93000007</v>
      </c>
      <c r="J169" s="32">
        <f t="shared" si="14"/>
        <v>450595022.31999999</v>
      </c>
      <c r="K169" s="32">
        <v>266923738.06</v>
      </c>
      <c r="L169" s="35">
        <f t="shared" si="15"/>
        <v>684615793.67000008</v>
      </c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1:25" s="34" customFormat="1" ht="13.5" customHeight="1" x14ac:dyDescent="0.3">
      <c r="A170" s="30" t="d">
        <v>2018-11-01</v>
      </c>
      <c r="B170" s="46">
        <v>910840456.83000004</v>
      </c>
      <c r="C170" s="47">
        <v>631812574.50999999</v>
      </c>
      <c r="D170" s="47">
        <v>18959491.149999999</v>
      </c>
      <c r="E170" s="47">
        <v>106317179.22</v>
      </c>
      <c r="F170" s="46"/>
      <c r="G170" s="47"/>
      <c r="H170" s="47"/>
      <c r="I170" s="31">
        <f t="shared" si="13"/>
        <v>907095676.30999994</v>
      </c>
      <c r="J170" s="32">
        <f t="shared" si="14"/>
        <v>529185607.37</v>
      </c>
      <c r="K170" s="32">
        <v>276196490.63999999</v>
      </c>
      <c r="L170" s="35">
        <f t="shared" si="15"/>
        <v>654106559.57999992</v>
      </c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1:25" s="34" customFormat="1" ht="13.5" customHeight="1" x14ac:dyDescent="0.3">
      <c r="A171" s="30" t="d">
        <v>2018-12-01</v>
      </c>
      <c r="B171" s="59">
        <v>937344915.63</v>
      </c>
      <c r="C171" s="60">
        <v>634013752.60000002</v>
      </c>
      <c r="D171" s="60">
        <v>18232585.98</v>
      </c>
      <c r="E171" s="60">
        <v>98330658.349999994</v>
      </c>
      <c r="F171" s="59">
        <v>42937801.579999998</v>
      </c>
      <c r="G171" s="60">
        <v>15739711.810000001</v>
      </c>
      <c r="H171" s="60">
        <v>1868305.41</v>
      </c>
      <c r="I171" s="39">
        <f>B170+F170</f>
        <v>910840456.83000004</v>
      </c>
      <c r="J171" s="40">
        <f t="shared" si="14"/>
        <v>531835531.85000002</v>
      </c>
      <c r="K171" s="40">
        <v>231697949.56</v>
      </c>
      <c r="L171" s="42">
        <f t="shared" si="15"/>
        <v>610702874.53999996</v>
      </c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1:25" s="34" customFormat="1" ht="13.5" customHeight="1" x14ac:dyDescent="0.3">
      <c r="A172" s="30" t="d">
        <v>2019-01-01</v>
      </c>
      <c r="B172" s="46">
        <v>787993512.57000005</v>
      </c>
      <c r="C172" s="47">
        <v>500249246.56999999</v>
      </c>
      <c r="D172" s="47">
        <v>40628235.020000003</v>
      </c>
      <c r="E172" s="47">
        <v>100584901.61</v>
      </c>
      <c r="F172" s="46"/>
      <c r="G172" s="47"/>
      <c r="H172" s="47"/>
      <c r="I172" s="31">
        <f>B171+F171</f>
        <v>980282717.21000004</v>
      </c>
      <c r="J172" s="32">
        <f t="shared" si="14"/>
        <v>596883919.35000002</v>
      </c>
      <c r="K172" s="32">
        <v>213066714.41</v>
      </c>
      <c r="L172" s="35">
        <f t="shared" si="15"/>
        <v>596465512.26999998</v>
      </c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1:25" s="34" customFormat="1" ht="13.5" customHeight="1" x14ac:dyDescent="0.3">
      <c r="A173" s="30" t="d">
        <v>2019-02-01</v>
      </c>
      <c r="B173" s="46">
        <v>778101823.60000002</v>
      </c>
      <c r="C173" s="47">
        <v>530741629.63</v>
      </c>
      <c r="D173" s="47">
        <v>12275667.66</v>
      </c>
      <c r="E173" s="47">
        <v>98565296.260000005</v>
      </c>
      <c r="F173" s="46"/>
      <c r="G173" s="47"/>
      <c r="H173" s="47"/>
      <c r="I173" s="31">
        <f t="shared" ref="I173:I182" si="16">B172+F172</f>
        <v>787993512.57000005</v>
      </c>
      <c r="J173" s="32">
        <f t="shared" si="14"/>
        <v>616534025.02999985</v>
      </c>
      <c r="K173" s="32">
        <v>218270556.49000001</v>
      </c>
      <c r="L173" s="35">
        <f t="shared" si="15"/>
        <v>389730044.03000021</v>
      </c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1:25" s="34" customFormat="1" ht="13.5" customHeight="1" x14ac:dyDescent="0.3">
      <c r="A174" s="30" t="d">
        <v>2019-03-01</v>
      </c>
      <c r="B174" s="46">
        <v>874852124.23000002</v>
      </c>
      <c r="C174" s="47">
        <v>570629696.12</v>
      </c>
      <c r="D174" s="47">
        <v>19714124.16</v>
      </c>
      <c r="E174" s="47">
        <v>106914591.66999999</v>
      </c>
      <c r="F174" s="46">
        <v>29752651.510000002</v>
      </c>
      <c r="G174" s="47">
        <v>12491289.9</v>
      </c>
      <c r="H174" s="47">
        <v>1687514.86</v>
      </c>
      <c r="I174" s="31">
        <f t="shared" si="16"/>
        <v>778101823.60000002</v>
      </c>
      <c r="J174" s="32">
        <f t="shared" si="14"/>
        <v>595639760.84000003</v>
      </c>
      <c r="K174" s="32">
        <v>233841791.22999999</v>
      </c>
      <c r="L174" s="35">
        <f t="shared" si="15"/>
        <v>416303853.99000001</v>
      </c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1:25" s="34" customFormat="1" ht="13.5" customHeight="1" x14ac:dyDescent="0.3">
      <c r="A175" s="30" t="d">
        <v>2019-04-01</v>
      </c>
      <c r="B175" s="46">
        <v>846487717.57000005</v>
      </c>
      <c r="C175" s="47">
        <v>558689308.52999997</v>
      </c>
      <c r="D175" s="47">
        <v>14943530.300000001</v>
      </c>
      <c r="E175" s="47">
        <v>104021218.78</v>
      </c>
      <c r="F175" s="46"/>
      <c r="G175" s="47"/>
      <c r="H175" s="47"/>
      <c r="I175" s="31">
        <f t="shared" si="16"/>
        <v>904604775.74000001</v>
      </c>
      <c r="J175" s="32">
        <f t="shared" si="14"/>
        <v>485953973.55999994</v>
      </c>
      <c r="K175" s="32">
        <v>238283904.53</v>
      </c>
      <c r="L175" s="35">
        <f t="shared" si="15"/>
        <v>656934706.71000004</v>
      </c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1:25" s="34" customFormat="1" ht="13.5" customHeight="1" x14ac:dyDescent="0.3">
      <c r="A176" s="30" t="d">
        <v>2019-05-01</v>
      </c>
      <c r="B176" s="46">
        <v>875024163.82000005</v>
      </c>
      <c r="C176" s="47">
        <v>561261096.50999999</v>
      </c>
      <c r="D176" s="47">
        <v>14362065.279999999</v>
      </c>
      <c r="E176" s="47">
        <v>102083435.43000001</v>
      </c>
      <c r="F176" s="46"/>
      <c r="G176" s="47"/>
      <c r="H176" s="47"/>
      <c r="I176" s="31">
        <f t="shared" si="16"/>
        <v>846487717.57000005</v>
      </c>
      <c r="J176" s="32">
        <f t="shared" si="14"/>
        <v>533428997.82999992</v>
      </c>
      <c r="K176" s="32">
        <v>216691442.91999999</v>
      </c>
      <c r="L176" s="35">
        <f t="shared" si="15"/>
        <v>529750162.66000009</v>
      </c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1:25" s="34" customFormat="1" ht="13.5" customHeight="1" x14ac:dyDescent="0.3">
      <c r="A177" s="30" t="d">
        <v>2019-06-01</v>
      </c>
      <c r="B177" s="46">
        <v>878950855.56000006</v>
      </c>
      <c r="C177" s="47">
        <v>523378110.38999999</v>
      </c>
      <c r="D177" s="47">
        <v>26390437.370000001</v>
      </c>
      <c r="E177" s="47">
        <v>101960104.30000001</v>
      </c>
      <c r="F177" s="46">
        <v>34729654.659999996</v>
      </c>
      <c r="G177" s="47">
        <v>14975925.720000001</v>
      </c>
      <c r="H177" s="47">
        <v>1677185.0199999998</v>
      </c>
      <c r="I177" s="31">
        <f t="shared" si="16"/>
        <v>875024163.82000005</v>
      </c>
      <c r="J177" s="32">
        <f t="shared" si="14"/>
        <v>552792792.93000007</v>
      </c>
      <c r="K177" s="32">
        <v>196840802.33000001</v>
      </c>
      <c r="L177" s="35">
        <f t="shared" si="15"/>
        <v>519072173.22000003</v>
      </c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1:25" s="34" customFormat="1" ht="13.5" customHeight="1" x14ac:dyDescent="0.3">
      <c r="A178" s="30" t="d">
        <v>2019-07-01</v>
      </c>
      <c r="B178" s="46">
        <v>839422844.09000003</v>
      </c>
      <c r="C178" s="47">
        <v>480193059.76999998</v>
      </c>
      <c r="D178" s="47">
        <v>32694576.110000003</v>
      </c>
      <c r="E178" s="47">
        <v>89548076.929999992</v>
      </c>
      <c r="F178" s="46"/>
      <c r="G178" s="47"/>
      <c r="H178" s="47"/>
      <c r="I178" s="31">
        <f t="shared" si="16"/>
        <v>913680510.22000003</v>
      </c>
      <c r="J178" s="32">
        <f t="shared" si="14"/>
        <v>542389459.9000001</v>
      </c>
      <c r="K178" s="32">
        <v>206872194.58000001</v>
      </c>
      <c r="L178" s="35">
        <f t="shared" si="15"/>
        <v>578163244.89999998</v>
      </c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spans="1:25" s="34" customFormat="1" ht="13.5" customHeight="1" x14ac:dyDescent="0.3">
      <c r="A179" s="30" t="d">
        <v>2019-08-01</v>
      </c>
      <c r="B179" s="46">
        <v>831542114.53999996</v>
      </c>
      <c r="C179" s="47">
        <v>496726792.5</v>
      </c>
      <c r="D179" s="47">
        <v>24577962.600000001</v>
      </c>
      <c r="E179" s="47">
        <v>78430630.340000004</v>
      </c>
      <c r="F179" s="46"/>
      <c r="G179" s="47"/>
      <c r="H179" s="47"/>
      <c r="I179" s="31">
        <f t="shared" si="16"/>
        <v>839422844.09000003</v>
      </c>
      <c r="J179" s="32">
        <f t="shared" si="14"/>
        <v>545561432.88999999</v>
      </c>
      <c r="K179" s="32">
        <v>186259130.33000001</v>
      </c>
      <c r="L179" s="35">
        <f t="shared" si="15"/>
        <v>480120541.53000009</v>
      </c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1:25" s="34" customFormat="1" ht="13.5" customHeight="1" x14ac:dyDescent="0.3">
      <c r="A180" s="30" t="d">
        <v>2019-09-01</v>
      </c>
      <c r="B180" s="46">
        <v>900481390.84000003</v>
      </c>
      <c r="C180" s="47">
        <v>561076226.5</v>
      </c>
      <c r="D180" s="47">
        <v>13607439.32</v>
      </c>
      <c r="E180" s="47">
        <v>93449809.969999999</v>
      </c>
      <c r="F180" s="46">
        <v>39953386.140000001</v>
      </c>
      <c r="G180" s="47">
        <v>13406309.77</v>
      </c>
      <c r="H180" s="47">
        <v>1659279.33</v>
      </c>
      <c r="I180" s="31">
        <f t="shared" si="16"/>
        <v>831542114.53999996</v>
      </c>
      <c r="J180" s="32">
        <f t="shared" si="14"/>
        <v>478271506.90999997</v>
      </c>
      <c r="K180" s="32">
        <v>241020214.94</v>
      </c>
      <c r="L180" s="35">
        <f t="shared" si="15"/>
        <v>594290822.56999993</v>
      </c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:25" s="34" customFormat="1" ht="13.5" customHeight="1" x14ac:dyDescent="0.3">
      <c r="A181" s="30" t="d">
        <v>2019-10-01</v>
      </c>
      <c r="B181" s="46">
        <v>964322657.08000004</v>
      </c>
      <c r="C181" s="47">
        <v>592073883.57000005</v>
      </c>
      <c r="D181" s="47">
        <v>15723777.689999999</v>
      </c>
      <c r="E181" s="47">
        <v>105216548.48999999</v>
      </c>
      <c r="F181" s="46"/>
      <c r="G181" s="47"/>
      <c r="H181" s="47"/>
      <c r="I181" s="31">
        <f t="shared" si="16"/>
        <v>940434776.98000002</v>
      </c>
      <c r="J181" s="32">
        <f t="shared" si="14"/>
        <v>444497650.57999992</v>
      </c>
      <c r="K181" s="32">
        <v>260843888.27000001</v>
      </c>
      <c r="L181" s="35">
        <f t="shared" si="15"/>
        <v>756781014.67000008</v>
      </c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:25" s="34" customFormat="1" ht="13.5" customHeight="1" x14ac:dyDescent="0.3">
      <c r="A182" s="30" t="d">
        <v>2019-11-01</v>
      </c>
      <c r="B182" s="46">
        <v>933487123.45000005</v>
      </c>
      <c r="C182" s="47">
        <v>586835399.55999994</v>
      </c>
      <c r="D182" s="47">
        <v>18266756.18</v>
      </c>
      <c r="E182" s="47">
        <v>117670964.88</v>
      </c>
      <c r="F182" s="46"/>
      <c r="G182" s="47"/>
      <c r="H182" s="47"/>
      <c r="I182" s="31">
        <f t="shared" si="16"/>
        <v>964322657.08000004</v>
      </c>
      <c r="J182" s="32">
        <f t="shared" si="14"/>
        <v>511455179.20000005</v>
      </c>
      <c r="K182" s="32">
        <v>236376458</v>
      </c>
      <c r="L182" s="35">
        <f t="shared" si="15"/>
        <v>689243935.88</v>
      </c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spans="1:25" s="34" customFormat="1" ht="13.5" customHeight="1" x14ac:dyDescent="0.3">
      <c r="A183" s="38" t="d">
        <v>2019-12-01</v>
      </c>
      <c r="B183" s="59">
        <v>1004452826.92</v>
      </c>
      <c r="C183" s="60">
        <v>613913138.38999999</v>
      </c>
      <c r="D183" s="60">
        <v>22858176.800000001</v>
      </c>
      <c r="E183" s="60">
        <v>101758691.03</v>
      </c>
      <c r="F183" s="59">
        <v>40673012.909999996</v>
      </c>
      <c r="G183" s="60">
        <v>14986208.699999999</v>
      </c>
      <c r="H183" s="60">
        <v>1885951.37</v>
      </c>
      <c r="I183" s="39">
        <f>B182+F182</f>
        <v>933487123.45000005</v>
      </c>
      <c r="J183" s="40">
        <f t="shared" si="14"/>
        <v>557119187.32999992</v>
      </c>
      <c r="K183" s="40">
        <v>246082914.01000002</v>
      </c>
      <c r="L183" s="42">
        <f t="shared" si="15"/>
        <v>622450850.13000011</v>
      </c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1:25" s="34" customFormat="1" ht="13.5" customHeight="1" x14ac:dyDescent="0.3">
      <c r="A184" s="30" t="d">
        <v>2020-01-01</v>
      </c>
      <c r="B184" s="46">
        <v>831274219.83000004</v>
      </c>
      <c r="C184" s="47">
        <v>487523936.62</v>
      </c>
      <c r="D184" s="47">
        <v>40207491.659999996</v>
      </c>
      <c r="E184" s="47">
        <v>98244636.5</v>
      </c>
      <c r="F184" s="46"/>
      <c r="G184" s="47"/>
      <c r="H184" s="47"/>
      <c r="I184" s="31">
        <f>B183+F183</f>
        <v>1045125839.8299999</v>
      </c>
      <c r="J184" s="32">
        <f t="shared" si="14"/>
        <v>586261543.77999997</v>
      </c>
      <c r="K184" s="47">
        <v>199394623.82000002</v>
      </c>
      <c r="L184" s="35">
        <f>I184-J184+K184</f>
        <v>658258919.87</v>
      </c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1:25" s="34" customFormat="1" ht="13.5" customHeight="1" x14ac:dyDescent="0.3">
      <c r="A185" s="30" t="d">
        <v>2020-02-01</v>
      </c>
      <c r="B185" s="46">
        <v>810954998.92999995</v>
      </c>
      <c r="C185" s="47">
        <v>522666998.51999998</v>
      </c>
      <c r="D185" s="47">
        <v>12975263.91</v>
      </c>
      <c r="E185" s="47">
        <v>95069457.109999999</v>
      </c>
      <c r="F185" s="46"/>
      <c r="G185" s="47"/>
      <c r="H185" s="47"/>
      <c r="I185" s="31">
        <f t="shared" ref="I185:I195" si="17">B184+F184</f>
        <v>831274219.83000004</v>
      </c>
      <c r="J185" s="32">
        <f t="shared" si="14"/>
        <v>559585307.30999994</v>
      </c>
      <c r="K185" s="32">
        <v>228810048.82999998</v>
      </c>
      <c r="L185" s="35">
        <f t="shared" ref="L185:L195" si="18">I185-J185+K185</f>
        <v>500498961.35000008</v>
      </c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1:25" s="34" customFormat="1" ht="13.5" customHeight="1" x14ac:dyDescent="0.3">
      <c r="A186" s="30" t="d">
        <v>2020-03-01</v>
      </c>
      <c r="B186" s="46">
        <v>780753843.37</v>
      </c>
      <c r="C186" s="47">
        <v>516236559.16000003</v>
      </c>
      <c r="D186" s="47">
        <v>13985845.9</v>
      </c>
      <c r="E186" s="47">
        <v>89997845.390000001</v>
      </c>
      <c r="F186" s="46">
        <v>26600112.559999999</v>
      </c>
      <c r="G186" s="47">
        <v>11851422.07</v>
      </c>
      <c r="H186" s="47">
        <v>1493363.11</v>
      </c>
      <c r="I186" s="31">
        <f t="shared" si="17"/>
        <v>810954998.92999995</v>
      </c>
      <c r="J186" s="32">
        <f t="shared" si="14"/>
        <v>570191592.20000005</v>
      </c>
      <c r="K186" s="32">
        <v>229692947.25999999</v>
      </c>
      <c r="L186" s="35">
        <f t="shared" si="18"/>
        <v>470456353.98999989</v>
      </c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1:25" s="34" customFormat="1" ht="13.5" customHeight="1" x14ac:dyDescent="0.3">
      <c r="A187" s="30" t="d">
        <v>2020-04-01</v>
      </c>
      <c r="B187" s="46">
        <v>647004092.19000006</v>
      </c>
      <c r="C187" s="47">
        <v>356370379.98000002</v>
      </c>
      <c r="D187" s="47">
        <v>17919520.309999999</v>
      </c>
      <c r="E187" s="47">
        <v>53338560.549999997</v>
      </c>
      <c r="F187" s="46"/>
      <c r="G187" s="47"/>
      <c r="H187" s="47"/>
      <c r="I187" s="31">
        <f t="shared" si="17"/>
        <v>807353955.92999995</v>
      </c>
      <c r="J187" s="32">
        <f t="shared" si="14"/>
        <v>471373493.31999999</v>
      </c>
      <c r="K187" s="32">
        <v>152781606.38999999</v>
      </c>
      <c r="L187" s="35">
        <f t="shared" si="18"/>
        <v>488762068.99999994</v>
      </c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1:25" s="34" customFormat="1" ht="13.5" customHeight="1" x14ac:dyDescent="0.3">
      <c r="A188" s="30" t="d">
        <v>2020-05-01</v>
      </c>
      <c r="B188" s="46">
        <v>721833172.91999996</v>
      </c>
      <c r="C188" s="47">
        <v>386927143.62</v>
      </c>
      <c r="D188" s="47">
        <v>27117798.329999998</v>
      </c>
      <c r="E188" s="47">
        <v>67095107.18</v>
      </c>
      <c r="F188" s="46"/>
      <c r="G188" s="47"/>
      <c r="H188" s="47"/>
      <c r="I188" s="31">
        <f t="shared" si="17"/>
        <v>647004092.19000006</v>
      </c>
      <c r="J188" s="32">
        <f t="shared" si="14"/>
        <v>517102386.48999995</v>
      </c>
      <c r="K188" s="32">
        <v>146730255.65000001</v>
      </c>
      <c r="L188" s="35">
        <f t="shared" si="18"/>
        <v>276631961.35000014</v>
      </c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1:25" s="34" customFormat="1" ht="13.5" customHeight="1" x14ac:dyDescent="0.3">
      <c r="A189" s="30" t="d">
        <v>2020-06-01</v>
      </c>
      <c r="B189" s="46">
        <v>919355551.85000002</v>
      </c>
      <c r="C189" s="47">
        <v>492078653.87</v>
      </c>
      <c r="D189" s="47">
        <v>17883902.59</v>
      </c>
      <c r="E189" s="47">
        <v>103166268.04000001</v>
      </c>
      <c r="F189" s="46">
        <v>26312994.280000001</v>
      </c>
      <c r="G189" s="47">
        <v>12518837.390000001</v>
      </c>
      <c r="H189" s="47">
        <v>1277892.96</v>
      </c>
      <c r="I189" s="31">
        <f t="shared" si="17"/>
        <v>721833172.91999996</v>
      </c>
      <c r="J189" s="32">
        <f t="shared" si="14"/>
        <v>461657754.01000005</v>
      </c>
      <c r="K189" s="32">
        <v>159171474.11000004</v>
      </c>
      <c r="L189" s="35">
        <f t="shared" si="18"/>
        <v>419346893.01999998</v>
      </c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1:25" s="34" customFormat="1" ht="13.5" customHeight="1" x14ac:dyDescent="0.3">
      <c r="A190" s="30" t="d">
        <v>2020-07-01</v>
      </c>
      <c r="B190" s="46">
        <v>903336724.27999997</v>
      </c>
      <c r="C190" s="47">
        <v>453489527.50999999</v>
      </c>
      <c r="D190" s="47">
        <v>14572147.9</v>
      </c>
      <c r="E190" s="47">
        <v>97633327.140000001</v>
      </c>
      <c r="F190" s="46"/>
      <c r="G190" s="47"/>
      <c r="H190" s="47"/>
      <c r="I190" s="31">
        <f t="shared" si="17"/>
        <v>945668546.13</v>
      </c>
      <c r="J190" s="32">
        <f t="shared" si="14"/>
        <v>343009128.28000003</v>
      </c>
      <c r="K190" s="32">
        <v>162976279.01999998</v>
      </c>
      <c r="L190" s="35">
        <f t="shared" si="18"/>
        <v>765635696.86999989</v>
      </c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1:25" s="34" customFormat="1" ht="13.5" customHeight="1" x14ac:dyDescent="0.3">
      <c r="A191" s="30" t="d">
        <v>2020-08-01</v>
      </c>
      <c r="B191" s="46">
        <v>911025751.46000004</v>
      </c>
      <c r="C191" s="47">
        <v>476472275.58999997</v>
      </c>
      <c r="D191" s="47">
        <v>15990254.26</v>
      </c>
      <c r="E191" s="47">
        <v>101155864.08</v>
      </c>
      <c r="F191" s="46"/>
      <c r="G191" s="47"/>
      <c r="H191" s="47"/>
      <c r="I191" s="31">
        <f t="shared" si="17"/>
        <v>903336724.27999997</v>
      </c>
      <c r="J191" s="32">
        <f t="shared" si="14"/>
        <v>415687931.00000006</v>
      </c>
      <c r="K191" s="32">
        <v>157746607.87</v>
      </c>
      <c r="L191" s="35">
        <f t="shared" si="18"/>
        <v>645395401.14999986</v>
      </c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1:25" s="34" customFormat="1" ht="13.5" customHeight="1" x14ac:dyDescent="0.3">
      <c r="A192" s="30" t="d">
        <v>2020-09-01</v>
      </c>
      <c r="B192" s="46">
        <v>922468192.08000004</v>
      </c>
      <c r="C192" s="47">
        <v>539651750.98000002</v>
      </c>
      <c r="D192" s="47">
        <v>12583452.970000001</v>
      </c>
      <c r="E192" s="47">
        <v>100854171.20999999</v>
      </c>
      <c r="F192" s="46">
        <v>25977734.289999999</v>
      </c>
      <c r="G192" s="47">
        <v>11648772.710000001</v>
      </c>
      <c r="H192" s="47">
        <v>1444425.91</v>
      </c>
      <c r="I192" s="31">
        <f t="shared" si="17"/>
        <v>911025751.46000004</v>
      </c>
      <c r="J192" s="32">
        <f t="shared" si="14"/>
        <v>471973565.06999999</v>
      </c>
      <c r="K192" s="32">
        <v>193197317.64999995</v>
      </c>
      <c r="L192" s="35">
        <f t="shared" si="18"/>
        <v>632249504.03999996</v>
      </c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1:25" s="34" customFormat="1" ht="13.5" customHeight="1" x14ac:dyDescent="0.3">
      <c r="A193" s="30" t="d">
        <v>2020-10-01</v>
      </c>
      <c r="B193" s="46">
        <v>952576198.63999999</v>
      </c>
      <c r="C193" s="47">
        <v>601657003.73000002</v>
      </c>
      <c r="D193" s="47">
        <v>15860856.25</v>
      </c>
      <c r="E193" s="47">
        <v>140717569.06</v>
      </c>
      <c r="F193" s="46"/>
      <c r="G193" s="47"/>
      <c r="H193" s="47"/>
      <c r="I193" s="31">
        <f t="shared" si="17"/>
        <v>948445926.37</v>
      </c>
      <c r="J193" s="32">
        <f t="shared" si="14"/>
        <v>441021810.19</v>
      </c>
      <c r="K193" s="32">
        <v>238757788.91999996</v>
      </c>
      <c r="L193" s="35">
        <f t="shared" si="18"/>
        <v>746181905.0999999</v>
      </c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</row>
    <row r="194" spans="1:25" s="34" customFormat="1" ht="13.5" customHeight="1" x14ac:dyDescent="0.3">
      <c r="A194" s="30" t="d">
        <v>2020-11-01</v>
      </c>
      <c r="B194" s="46">
        <v>927308942.5</v>
      </c>
      <c r="C194" s="47">
        <v>597337763.13999999</v>
      </c>
      <c r="D194" s="47">
        <v>17868196.649999999</v>
      </c>
      <c r="E194" s="47">
        <v>121099326.05</v>
      </c>
      <c r="F194" s="46"/>
      <c r="G194" s="47"/>
      <c r="H194" s="47"/>
      <c r="I194" s="31">
        <f t="shared" si="17"/>
        <v>952576198.63999999</v>
      </c>
      <c r="J194" s="32">
        <f t="shared" si="14"/>
        <v>474661541.2299999</v>
      </c>
      <c r="K194" s="32">
        <v>235302927.27000001</v>
      </c>
      <c r="L194" s="35">
        <f t="shared" si="18"/>
        <v>713217584.68000007</v>
      </c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</row>
    <row r="195" spans="1:25" s="34" customFormat="1" ht="13.5" customHeight="1" x14ac:dyDescent="0.3">
      <c r="A195" s="38" t="d">
        <v>2020-12-01</v>
      </c>
      <c r="B195" s="59">
        <v>1013912950.92</v>
      </c>
      <c r="C195" s="60">
        <v>630199425.88</v>
      </c>
      <c r="D195" s="60">
        <v>19536645.66</v>
      </c>
      <c r="E195" s="60">
        <v>126524473.86</v>
      </c>
      <c r="F195" s="59">
        <v>32236452.210000001</v>
      </c>
      <c r="G195" s="60">
        <v>13569468.76</v>
      </c>
      <c r="H195" s="60">
        <v>1713725.31</v>
      </c>
      <c r="I195" s="39">
        <f t="shared" si="17"/>
        <v>927308942.5</v>
      </c>
      <c r="J195" s="40">
        <f t="shared" si="14"/>
        <v>563654292.58000004</v>
      </c>
      <c r="K195" s="40">
        <v>257043112.22</v>
      </c>
      <c r="L195" s="42">
        <f t="shared" si="18"/>
        <v>620697762.13999999</v>
      </c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</row>
    <row r="196" spans="1:25" s="34" customFormat="1" ht="13.5" customHeight="1" x14ac:dyDescent="0.3">
      <c r="A196" s="63" t="d">
        <v>2021-01-01</v>
      </c>
      <c r="B196" s="50">
        <v>738115269.54999995</v>
      </c>
      <c r="C196" s="51">
        <v>471322593.75999999</v>
      </c>
      <c r="D196" s="51">
        <v>51083221.340000004</v>
      </c>
      <c r="E196" s="51">
        <v>99944671.450000003</v>
      </c>
      <c r="F196" s="50"/>
      <c r="G196" s="51"/>
      <c r="H196" s="51"/>
      <c r="I196" s="53">
        <f>B195+F195</f>
        <v>1046149403.13</v>
      </c>
      <c r="J196" s="54">
        <f t="shared" si="14"/>
        <v>564170564.07000005</v>
      </c>
      <c r="K196" s="51">
        <v>195965660.47999999</v>
      </c>
      <c r="L196" s="55">
        <f>I196-J196+K196</f>
        <v>677944499.53999996</v>
      </c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1:25" s="34" customFormat="1" ht="15" customHeight="1" x14ac:dyDescent="0.3">
      <c r="A197" s="30" t="d">
        <v>2021-02-01</v>
      </c>
      <c r="B197" s="46">
        <v>778691100.22000003</v>
      </c>
      <c r="C197" s="47">
        <v>562444186.53999996</v>
      </c>
      <c r="D197" s="47">
        <v>14420084.34</v>
      </c>
      <c r="E197" s="47">
        <v>138470010.91</v>
      </c>
      <c r="F197" s="46"/>
      <c r="G197" s="47"/>
      <c r="H197" s="47"/>
      <c r="I197" s="31">
        <f t="shared" ref="I197:I216" si="19">B196+F196</f>
        <v>738115269.54999995</v>
      </c>
      <c r="J197" s="32">
        <f t="shared" si="14"/>
        <v>593161312.68999994</v>
      </c>
      <c r="K197" s="47">
        <v>217488991.31</v>
      </c>
      <c r="L197" s="35">
        <f t="shared" ref="L197:L260" si="20">I197-J197+K197</f>
        <v>362442948.17000002</v>
      </c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</row>
    <row r="198" spans="1:25" s="34" customFormat="1" ht="15" customHeight="1" x14ac:dyDescent="0.3">
      <c r="A198" s="30" t="d">
        <v>2021-03-01</v>
      </c>
      <c r="B198" s="46">
        <v>959987163.42999995</v>
      </c>
      <c r="C198" s="47">
        <v>649500578</v>
      </c>
      <c r="D198" s="47">
        <v>15599664.210000001</v>
      </c>
      <c r="E198" s="47">
        <v>159354688.66999999</v>
      </c>
      <c r="F198" s="46">
        <v>22521511.149999999</v>
      </c>
      <c r="G198" s="47">
        <v>11301532.6</v>
      </c>
      <c r="H198" s="47">
        <v>1171648.44</v>
      </c>
      <c r="I198" s="31">
        <f t="shared" si="19"/>
        <v>778691100.22000003</v>
      </c>
      <c r="J198" s="32">
        <f>C195-E195-D196+G193-H196+E196</f>
        <v>552536402.13</v>
      </c>
      <c r="K198" s="47">
        <v>284022368.13</v>
      </c>
      <c r="L198" s="35">
        <f t="shared" si="20"/>
        <v>510177066.22000003</v>
      </c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</row>
    <row r="199" spans="1:25" s="34" customFormat="1" ht="15" customHeight="1" x14ac:dyDescent="0.3">
      <c r="A199" s="30" t="d">
        <v>2021-04-01</v>
      </c>
      <c r="B199" s="46">
        <v>877999256.01999998</v>
      </c>
      <c r="C199" s="47">
        <v>606332841.63</v>
      </c>
      <c r="D199" s="47">
        <v>23679600.039999999</v>
      </c>
      <c r="E199" s="47">
        <v>144459473.21000001</v>
      </c>
      <c r="F199" s="46"/>
      <c r="G199" s="47"/>
      <c r="H199" s="47"/>
      <c r="I199" s="31">
        <f t="shared" si="19"/>
        <v>982508674.57999992</v>
      </c>
      <c r="J199" s="32">
        <f t="shared" si="14"/>
        <v>495427848.88</v>
      </c>
      <c r="K199" s="47">
        <v>261017152.34</v>
      </c>
      <c r="L199" s="64">
        <f>I199-J199+K199</f>
        <v>748097978.03999996</v>
      </c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</row>
    <row r="200" spans="1:25" s="34" customFormat="1" ht="15" customHeight="1" x14ac:dyDescent="0.3">
      <c r="A200" s="30" t="d">
        <v>2021-05-01</v>
      </c>
      <c r="B200" s="46">
        <v>906329854.17999995</v>
      </c>
      <c r="C200" s="47">
        <v>562219571.02999997</v>
      </c>
      <c r="D200" s="47">
        <v>15889671.5</v>
      </c>
      <c r="E200" s="47">
        <v>130732813.11</v>
      </c>
      <c r="F200" s="46"/>
      <c r="G200" s="47"/>
      <c r="H200" s="47"/>
      <c r="I200" s="31">
        <f t="shared" si="19"/>
        <v>877999256.01999998</v>
      </c>
      <c r="J200" s="32">
        <f t="shared" si="14"/>
        <v>580127020.40999997</v>
      </c>
      <c r="K200" s="47">
        <v>273986646.88999999</v>
      </c>
      <c r="L200" s="35">
        <f t="shared" si="20"/>
        <v>571858882.5</v>
      </c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</row>
    <row r="201" spans="1:25" s="34" customFormat="1" ht="15" customHeight="1" x14ac:dyDescent="0.3">
      <c r="A201" s="30" t="d">
        <v>2021-06-01</v>
      </c>
      <c r="B201" s="46">
        <v>1006121277.67</v>
      </c>
      <c r="C201" s="47">
        <v>660855571.51999998</v>
      </c>
      <c r="D201" s="47">
        <v>25678862.809999999</v>
      </c>
      <c r="E201" s="47">
        <v>163469238.66</v>
      </c>
      <c r="F201" s="46">
        <v>25037903.399999999</v>
      </c>
      <c r="G201" s="47">
        <v>14121853.310000001</v>
      </c>
      <c r="H201" s="47">
        <v>1540816.24</v>
      </c>
      <c r="I201" s="31">
        <f t="shared" si="19"/>
        <v>906329854.17999995</v>
      </c>
      <c r="J201" s="32">
        <f t="shared" si="14"/>
        <v>610925762.5</v>
      </c>
      <c r="K201" s="47">
        <v>287449221.09999996</v>
      </c>
      <c r="L201" s="35">
        <f t="shared" si="20"/>
        <v>582853312.77999997</v>
      </c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</row>
    <row r="202" spans="1:25" s="34" customFormat="1" ht="15" customHeight="1" x14ac:dyDescent="0.3">
      <c r="A202" s="30" t="d">
        <v>2021-07-01</v>
      </c>
      <c r="B202" s="46">
        <v>916287055.23000002</v>
      </c>
      <c r="C202" s="47">
        <v>539592639.60000002</v>
      </c>
      <c r="D202" s="47">
        <v>23265168.48</v>
      </c>
      <c r="E202" s="47">
        <v>131570425.76000001</v>
      </c>
      <c r="F202" s="46"/>
      <c r="G202" s="47"/>
      <c r="H202" s="47"/>
      <c r="I202" s="31">
        <f t="shared" si="19"/>
        <v>1031159181.0699999</v>
      </c>
      <c r="J202" s="32">
        <f t="shared" si="14"/>
        <v>576716510.02999997</v>
      </c>
      <c r="K202" s="47">
        <v>265064993.04000002</v>
      </c>
      <c r="L202" s="65">
        <f t="shared" si="20"/>
        <v>719507664.07999992</v>
      </c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</row>
    <row r="203" spans="1:25" s="34" customFormat="1" ht="15" customHeight="1" x14ac:dyDescent="0.3">
      <c r="A203" s="30" t="d">
        <v>2021-08-01</v>
      </c>
      <c r="B203" s="46">
        <v>891228957.05999994</v>
      </c>
      <c r="C203" s="47">
        <v>545383357.05999994</v>
      </c>
      <c r="D203" s="47">
        <v>17206293.16</v>
      </c>
      <c r="E203" s="47">
        <v>119969551.34</v>
      </c>
      <c r="F203" s="46"/>
      <c r="G203" s="47"/>
      <c r="H203" s="47"/>
      <c r="I203" s="31">
        <f t="shared" si="19"/>
        <v>916287055.23000002</v>
      </c>
      <c r="J203" s="32">
        <f t="shared" si="14"/>
        <v>579037850.13</v>
      </c>
      <c r="K203" s="47">
        <v>253197654.14999998</v>
      </c>
      <c r="L203" s="35">
        <f t="shared" si="20"/>
        <v>590446859.25</v>
      </c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</row>
    <row r="204" spans="1:25" s="34" customFormat="1" ht="15" customHeight="1" x14ac:dyDescent="0.3">
      <c r="A204" s="30" t="d">
        <v>2021-09-01</v>
      </c>
      <c r="B204" s="46">
        <v>1012557586.14</v>
      </c>
      <c r="C204" s="47">
        <v>593414209.01999998</v>
      </c>
      <c r="D204" s="47">
        <v>16278530.880000001</v>
      </c>
      <c r="E204" s="47">
        <v>121679487.23999999</v>
      </c>
      <c r="F204" s="46">
        <v>26125495.390000001</v>
      </c>
      <c r="G204" s="47">
        <v>11648928.880000001</v>
      </c>
      <c r="H204" s="47">
        <v>1730027.41</v>
      </c>
      <c r="I204" s="31">
        <f t="shared" si="19"/>
        <v>891228957.05999994</v>
      </c>
      <c r="J204" s="32">
        <f t="shared" si="14"/>
        <v>605691590.13999999</v>
      </c>
      <c r="K204" s="47">
        <v>267760321.81999999</v>
      </c>
      <c r="L204" s="35">
        <f t="shared" si="20"/>
        <v>553297688.74000001</v>
      </c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</row>
    <row r="205" spans="1:25" s="34" customFormat="1" ht="15" customHeight="1" x14ac:dyDescent="0.3">
      <c r="A205" s="30" t="d">
        <v>2021-10-01</v>
      </c>
      <c r="B205" s="46">
        <v>1035759732.5599999</v>
      </c>
      <c r="C205" s="47">
        <v>629749824.58000004</v>
      </c>
      <c r="D205" s="47">
        <v>15519328.15</v>
      </c>
      <c r="E205" s="47">
        <v>113374067.2</v>
      </c>
      <c r="F205" s="46"/>
      <c r="G205" s="47"/>
      <c r="H205" s="47"/>
      <c r="I205" s="31">
        <f t="shared" si="19"/>
        <v>1038683081.53</v>
      </c>
      <c r="J205" s="32">
        <f t="shared" si="14"/>
        <v>510785472.01999998</v>
      </c>
      <c r="K205" s="47">
        <v>292067384.10000002</v>
      </c>
      <c r="L205" s="35">
        <f t="shared" si="20"/>
        <v>819964993.61000001</v>
      </c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</row>
    <row r="206" spans="1:25" s="34" customFormat="1" ht="15" customHeight="1" x14ac:dyDescent="0.3">
      <c r="A206" s="30" t="d">
        <v>2021-11-01</v>
      </c>
      <c r="B206" s="46">
        <v>1050871903.83</v>
      </c>
      <c r="C206" s="47">
        <v>699709959.89999998</v>
      </c>
      <c r="D206" s="47">
        <v>16435850.83</v>
      </c>
      <c r="E206" s="47">
        <v>111813542.95</v>
      </c>
      <c r="F206" s="46"/>
      <c r="G206" s="47"/>
      <c r="H206" s="47"/>
      <c r="I206" s="31">
        <f t="shared" si="19"/>
        <v>1035759732.5599999</v>
      </c>
      <c r="J206" s="32">
        <f t="shared" si="14"/>
        <v>543206587.9799999</v>
      </c>
      <c r="K206" s="47">
        <v>312762938.56000006</v>
      </c>
      <c r="L206" s="35">
        <f t="shared" si="20"/>
        <v>805316083.1400001</v>
      </c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</row>
    <row r="207" spans="1:25" s="34" customFormat="1" ht="15" customHeight="1" x14ac:dyDescent="0.3">
      <c r="A207" s="38" t="d">
        <v>2021-12-01</v>
      </c>
      <c r="B207" s="59">
        <v>1131518696.97</v>
      </c>
      <c r="C207" s="60">
        <v>788643966.99000001</v>
      </c>
      <c r="D207" s="60">
        <v>22853727.039999999</v>
      </c>
      <c r="E207" s="60">
        <v>125327573.88</v>
      </c>
      <c r="F207" s="59">
        <v>31355491.82</v>
      </c>
      <c r="G207" s="60">
        <v>14805186.75</v>
      </c>
      <c r="H207" s="60">
        <v>1796211.48</v>
      </c>
      <c r="I207" s="39">
        <f t="shared" si="19"/>
        <v>1050871903.83</v>
      </c>
      <c r="J207" s="40">
        <f t="shared" si="14"/>
        <v>569589460.83000004</v>
      </c>
      <c r="K207" s="60">
        <v>333280941.35999995</v>
      </c>
      <c r="L207" s="42">
        <f t="shared" si="20"/>
        <v>814563384.3599999</v>
      </c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</row>
    <row r="208" spans="1:25" s="34" customFormat="1" ht="14.25" customHeight="1" x14ac:dyDescent="0.3">
      <c r="A208" s="63" t="d">
        <v>2022-01-01</v>
      </c>
      <c r="B208" s="50">
        <v>923390042.10000002</v>
      </c>
      <c r="C208" s="51">
        <v>606501700.11000001</v>
      </c>
      <c r="D208" s="51">
        <v>55751934.460000001</v>
      </c>
      <c r="E208" s="52">
        <v>120561239.48</v>
      </c>
      <c r="F208" s="51"/>
      <c r="G208" s="51"/>
      <c r="H208" s="52"/>
      <c r="I208" s="54">
        <f t="shared" si="19"/>
        <v>1162874188.79</v>
      </c>
      <c r="J208" s="54">
        <f t="shared" si="14"/>
        <v>611753449.50000012</v>
      </c>
      <c r="K208" s="51">
        <v>266749048.41999999</v>
      </c>
      <c r="L208" s="55">
        <f t="shared" si="20"/>
        <v>817869787.7099998</v>
      </c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</row>
    <row r="209" spans="1:24" s="34" customFormat="1" ht="14.25" customHeight="1" x14ac:dyDescent="0.3">
      <c r="A209" s="30" t="d">
        <v>2022-02-01</v>
      </c>
      <c r="B209" s="46">
        <v>945098275.80999994</v>
      </c>
      <c r="C209" s="47">
        <v>687134871.51999998</v>
      </c>
      <c r="D209" s="47">
        <v>15297196.630000001</v>
      </c>
      <c r="E209" s="48">
        <v>147053029.78</v>
      </c>
      <c r="F209" s="47"/>
      <c r="G209" s="47"/>
      <c r="H209" s="48"/>
      <c r="I209" s="32">
        <f t="shared" si="19"/>
        <v>923390042.10000002</v>
      </c>
      <c r="J209" s="32">
        <f t="shared" si="14"/>
        <v>700222981.18999994</v>
      </c>
      <c r="K209" s="32">
        <v>307351055.27999997</v>
      </c>
      <c r="L209" s="35">
        <f t="shared" si="20"/>
        <v>530518116.19000006</v>
      </c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</row>
    <row r="210" spans="1:24" s="34" customFormat="1" ht="14.25" customHeight="1" x14ac:dyDescent="0.3">
      <c r="A210" s="30" t="d">
        <v>2022-03-01</v>
      </c>
      <c r="B210" s="46">
        <v>1139567830.74</v>
      </c>
      <c r="C210" s="47">
        <v>781419810.62</v>
      </c>
      <c r="D210" s="47">
        <v>22562595.079999998</v>
      </c>
      <c r="E210" s="48">
        <v>182646679.88999999</v>
      </c>
      <c r="F210" s="47">
        <v>22497971.859999999</v>
      </c>
      <c r="G210" s="47">
        <v>12057465.380000001</v>
      </c>
      <c r="H210" s="48">
        <v>2148492.42</v>
      </c>
      <c r="I210" s="32">
        <f t="shared" si="19"/>
        <v>945098275.80999994</v>
      </c>
      <c r="J210" s="32">
        <f t="shared" si="14"/>
        <v>728125698.13</v>
      </c>
      <c r="K210" s="32">
        <v>328003737.35000002</v>
      </c>
      <c r="L210" s="35">
        <f t="shared" si="20"/>
        <v>544976315.02999997</v>
      </c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</row>
    <row r="211" spans="1:24" s="34" customFormat="1" ht="14.25" customHeight="1" x14ac:dyDescent="0.3">
      <c r="A211" s="30" t="d">
        <v>2022-04-01</v>
      </c>
      <c r="B211" s="46">
        <v>1000304069.28</v>
      </c>
      <c r="C211" s="47">
        <v>698015582.71000004</v>
      </c>
      <c r="D211" s="47">
        <v>19425378.670000002</v>
      </c>
      <c r="E211" s="48">
        <v>160388072.38</v>
      </c>
      <c r="F211" s="47"/>
      <c r="G211" s="47"/>
      <c r="H211" s="48"/>
      <c r="I211" s="32">
        <f t="shared" si="19"/>
        <v>1162065802.5999999</v>
      </c>
      <c r="J211" s="32">
        <f t="shared" si="14"/>
        <v>617696293.77999997</v>
      </c>
      <c r="K211" s="32">
        <v>318837938.41000003</v>
      </c>
      <c r="L211" s="35">
        <f t="shared" si="20"/>
        <v>863207447.23000002</v>
      </c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</row>
    <row r="212" spans="1:24" s="34" customFormat="1" ht="14.25" customHeight="1" x14ac:dyDescent="0.3">
      <c r="A212" s="62" t="d">
        <v>2022-05-01</v>
      </c>
      <c r="B212" s="47">
        <v>1109811421.8900001</v>
      </c>
      <c r="C212" s="47">
        <v>746182655.11000001</v>
      </c>
      <c r="D212" s="47">
        <v>19680296.829999998</v>
      </c>
      <c r="E212" s="48">
        <v>185298163.22</v>
      </c>
      <c r="F212" s="47"/>
      <c r="G212" s="47"/>
      <c r="H212" s="48"/>
      <c r="I212" s="32">
        <f t="shared" si="19"/>
        <v>1000304069.28</v>
      </c>
      <c r="J212" s="32">
        <f t="shared" si="14"/>
        <v>712822620.88</v>
      </c>
      <c r="K212" s="32">
        <v>334753236.39999998</v>
      </c>
      <c r="L212" s="35">
        <v>622234684.79999995</v>
      </c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</row>
    <row r="213" spans="1:24" s="34" customFormat="1" ht="14.25" customHeight="1" x14ac:dyDescent="0.3">
      <c r="A213" s="62" t="d">
        <v>2022-06-01</v>
      </c>
      <c r="B213" s="46">
        <v>1140488111.2</v>
      </c>
      <c r="C213" s="47">
        <v>755332444.70000005</v>
      </c>
      <c r="D213" s="47">
        <v>19700556.030000001</v>
      </c>
      <c r="E213" s="48">
        <v>182094490.19999999</v>
      </c>
      <c r="F213" s="47">
        <v>27832021.890000001</v>
      </c>
      <c r="G213" s="47">
        <v>13070562.939999999</v>
      </c>
      <c r="H213" s="48">
        <v>1452478.66</v>
      </c>
      <c r="I213" s="32">
        <f t="shared" si="19"/>
        <v>1109811421.8900001</v>
      </c>
      <c r="J213" s="32">
        <f t="shared" si="14"/>
        <v>739735824.44000006</v>
      </c>
      <c r="K213" s="32">
        <v>365783535.54999995</v>
      </c>
      <c r="L213" s="35">
        <f t="shared" si="20"/>
        <v>735859133</v>
      </c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</row>
    <row r="214" spans="1:24" s="34" customFormat="1" ht="14.25" customHeight="1" x14ac:dyDescent="0.3">
      <c r="A214" s="62" t="d">
        <v>2022-07-01</v>
      </c>
      <c r="B214" s="47">
        <v>1030998808.95</v>
      </c>
      <c r="C214" s="47">
        <v>677464558.01999998</v>
      </c>
      <c r="D214" s="47">
        <v>20841909.390000001</v>
      </c>
      <c r="E214" s="48">
        <v>160110051.47</v>
      </c>
      <c r="F214" s="47"/>
      <c r="G214" s="47"/>
      <c r="H214" s="48"/>
      <c r="I214" s="32">
        <f t="shared" si="19"/>
        <v>1168320133.0900002</v>
      </c>
      <c r="J214" s="32">
        <f t="shared" si="14"/>
        <v>703245376.72000003</v>
      </c>
      <c r="K214" s="32">
        <v>287948820.28000003</v>
      </c>
      <c r="L214" s="35">
        <f t="shared" si="20"/>
        <v>753023576.6500001</v>
      </c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</row>
    <row r="215" spans="1:24" s="34" customFormat="1" ht="14.25" customHeight="1" x14ac:dyDescent="0.3">
      <c r="A215" s="62" t="d">
        <v>2022-08-01</v>
      </c>
      <c r="B215" s="47">
        <v>1083778520.78</v>
      </c>
      <c r="C215" s="47">
        <v>659995586.64999998</v>
      </c>
      <c r="D215" s="47">
        <v>29086158.370000001</v>
      </c>
      <c r="E215" s="48">
        <v>153631719.38</v>
      </c>
      <c r="F215" s="47"/>
      <c r="G215" s="47"/>
      <c r="H215" s="48"/>
      <c r="I215" s="32">
        <f>B214+F214</f>
        <v>1030998808.95</v>
      </c>
      <c r="J215" s="32">
        <f t="shared" si="14"/>
        <v>733883412.77999997</v>
      </c>
      <c r="K215" s="32">
        <v>277068906.49999994</v>
      </c>
      <c r="L215" s="35">
        <v>574184302.67000008</v>
      </c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</row>
    <row r="216" spans="1:24" s="34" customFormat="1" ht="14.25" customHeight="1" x14ac:dyDescent="0.3">
      <c r="A216" s="62" t="d">
        <v>2022-09-01</v>
      </c>
      <c r="B216" s="47">
        <v>1095803483.6500001</v>
      </c>
      <c r="C216" s="47">
        <v>773514487.79999995</v>
      </c>
      <c r="D216" s="47">
        <v>25850521.690000001</v>
      </c>
      <c r="E216" s="48">
        <v>163129995.49000001</v>
      </c>
      <c r="F216" s="47">
        <v>27427568.800000001</v>
      </c>
      <c r="G216" s="47">
        <v>12663141.91</v>
      </c>
      <c r="H216" s="48">
        <v>1503699.03</v>
      </c>
      <c r="I216" s="32">
        <f t="shared" si="19"/>
        <v>1083778520.78</v>
      </c>
      <c r="J216" s="32">
        <f>C213-E213-D214+G211-H214+E214</f>
        <v>712506096.58000004</v>
      </c>
      <c r="K216" s="32">
        <v>351492051.20000005</v>
      </c>
      <c r="L216" s="35">
        <f t="shared" si="20"/>
        <v>722764475.39999998</v>
      </c>
      <c r="N216" s="37"/>
      <c r="O216" s="66"/>
      <c r="P216" s="37"/>
      <c r="Q216" s="37"/>
      <c r="R216" s="37"/>
      <c r="S216" s="37"/>
      <c r="T216" s="37"/>
      <c r="U216" s="37"/>
      <c r="V216" s="37"/>
      <c r="W216" s="37"/>
      <c r="X216" s="37"/>
    </row>
    <row r="217" spans="1:24" s="34" customFormat="1" ht="14.25" customHeight="1" x14ac:dyDescent="0.3">
      <c r="A217" s="62" t="d">
        <v>2022-10-01</v>
      </c>
      <c r="B217" s="47">
        <v>1158366673.3599999</v>
      </c>
      <c r="C217" s="47">
        <v>778118297.92999995</v>
      </c>
      <c r="D217" s="47">
        <v>27528425.199999999</v>
      </c>
      <c r="E217" s="48">
        <v>176521989.44</v>
      </c>
      <c r="F217" s="47"/>
      <c r="G217" s="47"/>
      <c r="H217" s="48"/>
      <c r="I217" s="32">
        <f>B216+F216</f>
        <v>1123231052.45</v>
      </c>
      <c r="J217" s="32">
        <f t="shared" ref="J217:J261" si="21">C214-E214-D215+G212-H215+E215</f>
        <v>641900067.55999994</v>
      </c>
      <c r="K217" s="32">
        <v>380138374.02999991</v>
      </c>
      <c r="L217" s="35">
        <f>I217-J217+K217</f>
        <v>861469358.92000008</v>
      </c>
      <c r="N217" s="37"/>
      <c r="O217" s="66"/>
      <c r="P217" s="37"/>
      <c r="Q217" s="37"/>
      <c r="R217" s="37"/>
      <c r="S217" s="37"/>
      <c r="T217" s="37"/>
      <c r="U217" s="37"/>
      <c r="V217" s="37"/>
      <c r="W217" s="37"/>
      <c r="X217" s="37"/>
    </row>
    <row r="218" spans="1:24" s="34" customFormat="1" ht="14.25" customHeight="1" x14ac:dyDescent="0.3">
      <c r="A218" s="62" t="d">
        <v>2022-11-01</v>
      </c>
      <c r="B218" s="47">
        <v>1186535304.55</v>
      </c>
      <c r="C218" s="47">
        <v>835415407.39999998</v>
      </c>
      <c r="D218" s="47">
        <v>22725272.309999999</v>
      </c>
      <c r="E218" s="48">
        <v>167702501.33000001</v>
      </c>
      <c r="F218" s="47"/>
      <c r="G218" s="47"/>
      <c r="H218" s="48"/>
      <c r="I218" s="32">
        <f>B217+F217</f>
        <v>1158366673.3599999</v>
      </c>
      <c r="J218" s="32">
        <f t="shared" si="21"/>
        <v>655210204.98000002</v>
      </c>
      <c r="K218" s="32">
        <v>364100080.81999993</v>
      </c>
      <c r="L218" s="35">
        <f t="shared" si="20"/>
        <v>867256549.19999981</v>
      </c>
      <c r="N218" s="37"/>
      <c r="O218" s="66"/>
      <c r="P218" s="37"/>
      <c r="Q218" s="37"/>
      <c r="R218" s="37"/>
      <c r="S218" s="37"/>
      <c r="T218" s="37"/>
      <c r="U218" s="37"/>
      <c r="V218" s="37"/>
      <c r="W218" s="37"/>
      <c r="X218" s="37"/>
    </row>
    <row r="219" spans="1:24" s="34" customFormat="1" ht="14.25" customHeight="1" x14ac:dyDescent="0.3">
      <c r="A219" s="62" t="d">
        <v>2022-12-01</v>
      </c>
      <c r="B219" s="59">
        <v>1363738475.6500001</v>
      </c>
      <c r="C219" s="60">
        <v>882271732.41999996</v>
      </c>
      <c r="D219" s="60">
        <v>27106207.710000001</v>
      </c>
      <c r="E219" s="61">
        <v>172699841.56</v>
      </c>
      <c r="F219" s="60">
        <v>32050389.32</v>
      </c>
      <c r="G219" s="60">
        <v>12740821.310000001</v>
      </c>
      <c r="H219" s="61">
        <v>1670223.24</v>
      </c>
      <c r="I219" s="40">
        <f>B218+F218</f>
        <v>1186535304.55</v>
      </c>
      <c r="J219" s="40">
        <f t="shared" si="21"/>
        <v>759378056.54999995</v>
      </c>
      <c r="K219" s="40">
        <v>347339312.70999986</v>
      </c>
      <c r="L219" s="61">
        <f t="shared" si="20"/>
        <v>774496560.7099998</v>
      </c>
      <c r="M219" s="37"/>
      <c r="N219" s="37"/>
      <c r="O219" s="66"/>
      <c r="P219" s="37"/>
      <c r="Q219" s="37"/>
      <c r="R219" s="37"/>
      <c r="S219" s="37"/>
      <c r="T219" s="37"/>
      <c r="U219" s="37"/>
      <c r="V219" s="37"/>
      <c r="W219" s="37"/>
      <c r="X219" s="37"/>
    </row>
    <row r="220" spans="1:24" s="34" customFormat="1" ht="14.25" customHeight="1" x14ac:dyDescent="0.3">
      <c r="A220" s="63" t="d">
        <v>2023-01-01</v>
      </c>
      <c r="B220" s="67">
        <v>1090739056.8800001</v>
      </c>
      <c r="C220" s="47">
        <v>656640440.00999999</v>
      </c>
      <c r="D220" s="47">
        <v>69125713.689999998</v>
      </c>
      <c r="E220" s="52">
        <v>163858236.75999999</v>
      </c>
      <c r="F220" s="51"/>
      <c r="G220" s="51"/>
      <c r="H220" s="52"/>
      <c r="I220" s="51">
        <v>1395788864.97</v>
      </c>
      <c r="J220" s="32">
        <f t="shared" si="21"/>
        <v>746573537.51000011</v>
      </c>
      <c r="K220" s="51">
        <v>295083489.06999999</v>
      </c>
      <c r="L220" s="52">
        <f t="shared" si="20"/>
        <v>944298816.52999997</v>
      </c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</row>
    <row r="221" spans="1:24" s="34" customFormat="1" ht="14.25" customHeight="1" x14ac:dyDescent="0.3">
      <c r="A221" s="30" t="d">
        <v>2023-02-01</v>
      </c>
      <c r="B221" s="68">
        <v>1111930596.3699999</v>
      </c>
      <c r="C221" s="47">
        <v>751831918.88999999</v>
      </c>
      <c r="D221" s="47">
        <v>17946710.75</v>
      </c>
      <c r="E221" s="48">
        <v>198323290.97999999</v>
      </c>
      <c r="F221" s="47"/>
      <c r="G221" s="47"/>
      <c r="H221" s="48"/>
      <c r="I221" s="47">
        <v>1090739056.8800001</v>
      </c>
      <c r="J221" s="32">
        <f t="shared" si="21"/>
        <v>824299458.58999991</v>
      </c>
      <c r="K221" s="32">
        <v>316039405.16000003</v>
      </c>
      <c r="L221" s="48">
        <f t="shared" si="20"/>
        <v>582479003.45000029</v>
      </c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</row>
    <row r="222" spans="1:24" s="34" customFormat="1" ht="14.25" customHeight="1" x14ac:dyDescent="0.3">
      <c r="A222" s="30" t="d">
        <v>2023-03-01</v>
      </c>
      <c r="B222" s="68">
        <v>1315907364.9100001</v>
      </c>
      <c r="C222" s="47">
        <v>818004314.49000001</v>
      </c>
      <c r="D222" s="47">
        <v>23069507.469999999</v>
      </c>
      <c r="E222" s="48">
        <v>224216195.91999999</v>
      </c>
      <c r="F222" s="47">
        <v>20139057.350000001</v>
      </c>
      <c r="G222" s="47">
        <v>10655322.6</v>
      </c>
      <c r="H222" s="48">
        <v>1339847.04</v>
      </c>
      <c r="I222" s="47">
        <v>1111930596.3699999</v>
      </c>
      <c r="J222" s="32">
        <f t="shared" si="21"/>
        <v>804304413.92999983</v>
      </c>
      <c r="K222" s="32">
        <v>308927833.07999998</v>
      </c>
      <c r="L222" s="48">
        <f t="shared" si="20"/>
        <v>616554015.51999998</v>
      </c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</row>
    <row r="223" spans="1:24" s="34" customFormat="1" ht="14.25" customHeight="1" x14ac:dyDescent="0.3">
      <c r="A223" s="30" t="d">
        <v>2023-04-01</v>
      </c>
      <c r="B223" s="68">
        <v>1091610400.99</v>
      </c>
      <c r="C223" s="47">
        <v>700398039.72000003</v>
      </c>
      <c r="D223" s="47">
        <v>23231891.93</v>
      </c>
      <c r="E223" s="48">
        <v>167679687.58000001</v>
      </c>
      <c r="F223" s="47"/>
      <c r="G223" s="47"/>
      <c r="H223" s="48"/>
      <c r="I223" s="32">
        <f t="shared" ref="I223:I261" si="22">F222+B222</f>
        <v>1336046422.26</v>
      </c>
      <c r="J223" s="32">
        <f t="shared" si="21"/>
        <v>673158783.48000002</v>
      </c>
      <c r="K223" s="32">
        <v>274891112.31999999</v>
      </c>
      <c r="L223" s="48">
        <f t="shared" si="20"/>
        <v>937778751.0999999</v>
      </c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</row>
    <row r="224" spans="1:24" s="34" customFormat="1" ht="14.25" customHeight="1" x14ac:dyDescent="0.3">
      <c r="A224" s="30" t="d">
        <v>2023-05-01</v>
      </c>
      <c r="B224" s="47">
        <v>1207799612.6199999</v>
      </c>
      <c r="C224" s="47">
        <v>745618313.20000005</v>
      </c>
      <c r="D224" s="47">
        <v>22522214.91</v>
      </c>
      <c r="E224" s="48">
        <v>195318386.11000001</v>
      </c>
      <c r="F224" s="47"/>
      <c r="G224" s="47"/>
      <c r="H224" s="48"/>
      <c r="I224" s="32">
        <f t="shared" si="22"/>
        <v>1091610400.99</v>
      </c>
      <c r="J224" s="32">
        <f t="shared" si="21"/>
        <v>766056290.62999988</v>
      </c>
      <c r="K224" s="32">
        <v>313288199.68000001</v>
      </c>
      <c r="L224" s="48">
        <f>I224-J224+K224</f>
        <v>638842310.0400002</v>
      </c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</row>
    <row r="225" spans="1:24" s="34" customFormat="1" ht="14.25" customHeight="1" x14ac:dyDescent="0.3">
      <c r="A225" s="30" t="d">
        <v>2023-06-01</v>
      </c>
      <c r="B225" s="47">
        <v>1289228180.8199999</v>
      </c>
      <c r="C225" s="47">
        <v>793663380.30999994</v>
      </c>
      <c r="D225" s="47">
        <v>20352469.469999999</v>
      </c>
      <c r="E225" s="48">
        <v>205741749.34</v>
      </c>
      <c r="F225" s="47">
        <v>23860078.609999999</v>
      </c>
      <c r="G225" s="47">
        <v>11299276.880000001</v>
      </c>
      <c r="H225" s="48">
        <v>1331615.3400000001</v>
      </c>
      <c r="I225" s="32">
        <f t="shared" si="22"/>
        <v>1207799612.6199999</v>
      </c>
      <c r="J225" s="32">
        <f t="shared" si="21"/>
        <v>738235914.22000015</v>
      </c>
      <c r="K225" s="32">
        <v>304640091.95999998</v>
      </c>
      <c r="L225" s="48">
        <f t="shared" si="20"/>
        <v>774203790.35999966</v>
      </c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</row>
    <row r="226" spans="1:24" s="34" customFormat="1" ht="14.25" customHeight="1" x14ac:dyDescent="0.3">
      <c r="A226" s="30" t="d">
        <v>2023-07-01</v>
      </c>
      <c r="B226" s="47">
        <v>1103492905.8399999</v>
      </c>
      <c r="C226" s="47">
        <v>655556810.20000005</v>
      </c>
      <c r="D226" s="47">
        <v>18152949.530000001</v>
      </c>
      <c r="E226" s="48">
        <v>179057423.06999999</v>
      </c>
      <c r="F226" s="47"/>
      <c r="G226" s="47"/>
      <c r="H226" s="48"/>
      <c r="I226" s="32">
        <f t="shared" si="22"/>
        <v>1313088259.4299998</v>
      </c>
      <c r="J226" s="32">
        <f t="shared" si="21"/>
        <v>705514523.33999991</v>
      </c>
      <c r="K226" s="32">
        <v>280756318.5</v>
      </c>
      <c r="L226" s="48">
        <f t="shared" si="20"/>
        <v>888330054.58999991</v>
      </c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</row>
    <row r="227" spans="1:24" s="34" customFormat="1" ht="14.25" customHeight="1" x14ac:dyDescent="0.3">
      <c r="A227" s="30" t="d">
        <v>2023-08-01</v>
      </c>
      <c r="B227" s="47">
        <v>1143352361.5699999</v>
      </c>
      <c r="C227" s="47">
        <v>686194089.03999996</v>
      </c>
      <c r="D227" s="47">
        <v>32007885.75</v>
      </c>
      <c r="E227" s="48">
        <v>160366066.44</v>
      </c>
      <c r="F227" s="47"/>
      <c r="G227" s="47"/>
      <c r="H227" s="48"/>
      <c r="I227" s="32">
        <f t="shared" si="22"/>
        <v>1103492905.8399999</v>
      </c>
      <c r="J227" s="32">
        <f t="shared" si="21"/>
        <v>745012914.22000003</v>
      </c>
      <c r="K227" s="32">
        <v>288661857.60000002</v>
      </c>
      <c r="L227" s="48">
        <f t="shared" si="20"/>
        <v>647141849.21999991</v>
      </c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</row>
    <row r="228" spans="1:24" s="34" customFormat="1" ht="14.25" customHeight="1" x14ac:dyDescent="0.3">
      <c r="A228" s="30" t="d">
        <v>2023-09-01</v>
      </c>
      <c r="B228" s="47">
        <v>1208572509.2</v>
      </c>
      <c r="C228" s="47">
        <v>755787449.46000004</v>
      </c>
      <c r="D228" s="47">
        <v>19951771.379999999</v>
      </c>
      <c r="E228" s="48">
        <v>183667783.30000001</v>
      </c>
      <c r="F228" s="47">
        <v>22400674.640000001</v>
      </c>
      <c r="G228" s="47">
        <v>10862872.970000001</v>
      </c>
      <c r="H228" s="48">
        <v>1271263.3799999999</v>
      </c>
      <c r="I228" s="32">
        <f t="shared" si="22"/>
        <v>1143352361.5699999</v>
      </c>
      <c r="J228" s="32">
        <f t="shared" si="21"/>
        <v>748826104.50999999</v>
      </c>
      <c r="K228" s="32">
        <v>318319261.95999998</v>
      </c>
      <c r="L228" s="48">
        <f t="shared" si="20"/>
        <v>712845519.01999998</v>
      </c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</row>
    <row r="229" spans="1:24" s="34" customFormat="1" ht="14.25" customHeight="1" x14ac:dyDescent="0.3">
      <c r="A229" s="30" t="d">
        <v>2023-10-01</v>
      </c>
      <c r="B229" s="47">
        <v>1273193692.3099999</v>
      </c>
      <c r="C229" s="47">
        <v>825480926.52999997</v>
      </c>
      <c r="D229" s="47">
        <v>21413799.98</v>
      </c>
      <c r="E229" s="48">
        <v>184711226.84999999</v>
      </c>
      <c r="F229" s="47"/>
      <c r="G229" s="47"/>
      <c r="H229" s="48"/>
      <c r="I229" s="32">
        <f t="shared" si="22"/>
        <v>1230973183.8400002</v>
      </c>
      <c r="J229" s="32">
        <f t="shared" si="21"/>
        <v>604857567.82000005</v>
      </c>
      <c r="K229" s="32">
        <v>338814541.32999998</v>
      </c>
      <c r="L229" s="48">
        <f t="shared" si="20"/>
        <v>964930157.35000014</v>
      </c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</row>
    <row r="230" spans="1:24" s="34" customFormat="1" ht="14.25" customHeight="1" x14ac:dyDescent="0.3">
      <c r="A230" s="30" t="d">
        <v>2023-11-01</v>
      </c>
      <c r="B230" s="47">
        <v>1336575937.3900001</v>
      </c>
      <c r="C230" s="47">
        <v>779848321.20000005</v>
      </c>
      <c r="D230" s="47">
        <v>23744246.48</v>
      </c>
      <c r="E230" s="48">
        <v>167319938.41999999</v>
      </c>
      <c r="F230" s="47"/>
      <c r="G230" s="47"/>
      <c r="H230" s="48"/>
      <c r="I230" s="32">
        <f t="shared" si="22"/>
        <v>1273193692.3099999</v>
      </c>
      <c r="J230" s="32">
        <f t="shared" si="21"/>
        <v>699572048.01999998</v>
      </c>
      <c r="K230" s="32">
        <v>337778851.39999998</v>
      </c>
      <c r="L230" s="48">
        <f t="shared" si="20"/>
        <v>911400495.68999994</v>
      </c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</row>
    <row r="231" spans="1:24" ht="14.25" customHeight="1" x14ac:dyDescent="0.3">
      <c r="A231" s="38" t="d">
        <v>2023-12-01</v>
      </c>
      <c r="B231" s="59">
        <v>1437166635.3399999</v>
      </c>
      <c r="C231" s="60">
        <v>819287948.89999998</v>
      </c>
      <c r="D231" s="60">
        <v>34164145.030000001</v>
      </c>
      <c r="E231" s="61">
        <v>147200123.63999999</v>
      </c>
      <c r="F231" s="60">
        <v>27499105.719999999</v>
      </c>
      <c r="G231" s="60">
        <v>11974469.17</v>
      </c>
      <c r="H231" s="61">
        <v>1607091.27</v>
      </c>
      <c r="I231" s="40">
        <f t="shared" si="22"/>
        <v>1336575937.3900001</v>
      </c>
      <c r="J231" s="40">
        <f t="shared" si="21"/>
        <v>735417093.03000009</v>
      </c>
      <c r="K231" s="40">
        <v>293228392.22000003</v>
      </c>
      <c r="L231" s="42">
        <f t="shared" si="20"/>
        <v>894387236.58000004</v>
      </c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</row>
    <row r="232" spans="1:24" ht="14.25" customHeight="1" x14ac:dyDescent="0.3">
      <c r="A232" s="30" t="d">
        <v>2024-01-01</v>
      </c>
      <c r="B232" s="67">
        <v>1055644646.1900001</v>
      </c>
      <c r="C232" s="47">
        <v>627515343.59000003</v>
      </c>
      <c r="D232" s="47">
        <v>54477245.75</v>
      </c>
      <c r="E232" s="52">
        <v>150292948.43000001</v>
      </c>
      <c r="F232" s="51"/>
      <c r="G232" s="51"/>
      <c r="H232" s="52"/>
      <c r="I232" s="51">
        <f t="shared" si="22"/>
        <v>1464665741.0599999</v>
      </c>
      <c r="J232" s="32">
        <f t="shared" si="21"/>
        <v>784345391.61999989</v>
      </c>
      <c r="K232" s="51">
        <v>253979377.39000002</v>
      </c>
      <c r="L232" s="52">
        <f t="shared" si="20"/>
        <v>934299726.83000004</v>
      </c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</row>
    <row r="233" spans="1:24" ht="14.25" customHeight="1" x14ac:dyDescent="0.3">
      <c r="A233" s="30" t="d">
        <v>2024-02-01</v>
      </c>
      <c r="B233" s="46">
        <v>1083499781.25</v>
      </c>
      <c r="C233" s="47">
        <v>697304480.62</v>
      </c>
      <c r="D233" s="47">
        <v>18537656.5</v>
      </c>
      <c r="E233" s="48">
        <v>164142506.63</v>
      </c>
      <c r="F233" s="47"/>
      <c r="G233" s="47"/>
      <c r="H233" s="48"/>
      <c r="I233" s="47">
        <f t="shared" si="22"/>
        <v>1055644646.1900001</v>
      </c>
      <c r="J233" s="32">
        <f t="shared" si="21"/>
        <v>734820143.09000015</v>
      </c>
      <c r="K233" s="32">
        <f>289857.90017*1000</f>
        <v>289857900.16999996</v>
      </c>
      <c r="L233" s="48">
        <f t="shared" si="20"/>
        <v>610682403.26999986</v>
      </c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</row>
    <row r="234" spans="1:24" ht="14.25" customHeight="1" x14ac:dyDescent="0.3">
      <c r="A234" s="30" t="d">
        <v>2024-03-01</v>
      </c>
      <c r="B234" s="68">
        <v>1205847633.1800001</v>
      </c>
      <c r="C234" s="47">
        <v>729569347.20000005</v>
      </c>
      <c r="D234" s="47">
        <v>20252777.02</v>
      </c>
      <c r="E234" s="48">
        <v>181234092.16999999</v>
      </c>
      <c r="F234" s="47">
        <v>19507992.469999999</v>
      </c>
      <c r="G234" s="47">
        <v>9519837.6500000004</v>
      </c>
      <c r="H234" s="48">
        <v>1357079.86</v>
      </c>
      <c r="I234" s="47">
        <f t="shared" si="22"/>
        <v>1083499781.25</v>
      </c>
      <c r="J234" s="32">
        <f t="shared" si="21"/>
        <v>767903527.94000006</v>
      </c>
      <c r="K234" s="32">
        <v>286937972.08999997</v>
      </c>
      <c r="L234" s="48">
        <f t="shared" si="20"/>
        <v>602534225.39999986</v>
      </c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</row>
    <row r="235" spans="1:24" ht="14.25" customHeight="1" x14ac:dyDescent="0.3">
      <c r="A235" s="30" t="d">
        <v>2024-04-01</v>
      </c>
      <c r="B235" s="68">
        <v>1189532471.23</v>
      </c>
      <c r="C235" s="47">
        <v>730074153.50999999</v>
      </c>
      <c r="D235" s="47">
        <v>24617163.77</v>
      </c>
      <c r="E235" s="48">
        <v>160830419.13</v>
      </c>
      <c r="F235" s="47"/>
      <c r="G235" s="47"/>
      <c r="H235" s="48"/>
      <c r="I235" s="32">
        <f t="shared" si="22"/>
        <v>1225355625.6500001</v>
      </c>
      <c r="J235" s="32">
        <f t="shared" si="21"/>
        <v>622827245.28999996</v>
      </c>
      <c r="K235" s="32">
        <v>295471312.02999997</v>
      </c>
      <c r="L235" s="48">
        <f t="shared" si="20"/>
        <v>897999692.3900001</v>
      </c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</row>
    <row r="236" spans="1:24" ht="14.25" customHeight="1" x14ac:dyDescent="0.3">
      <c r="A236" s="30" t="d">
        <v>2024-05-01</v>
      </c>
      <c r="B236" s="47">
        <v>1182170739.22</v>
      </c>
      <c r="C236" s="47">
        <v>736396327.64999998</v>
      </c>
      <c r="D236" s="47">
        <v>20345312.690000001</v>
      </c>
      <c r="E236" s="48">
        <v>148710194.03</v>
      </c>
      <c r="F236" s="47"/>
      <c r="G236" s="47"/>
      <c r="H236" s="48"/>
      <c r="I236" s="32">
        <f t="shared" si="22"/>
        <v>1189532471.23</v>
      </c>
      <c r="J236" s="32">
        <f t="shared" si="21"/>
        <v>704760678.45000005</v>
      </c>
      <c r="K236" s="32">
        <v>313409698.38000011</v>
      </c>
      <c r="L236" s="48">
        <f t="shared" si="20"/>
        <v>798181491.16000009</v>
      </c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</row>
    <row r="237" spans="1:24" ht="14.25" customHeight="1" x14ac:dyDescent="0.3">
      <c r="A237" s="30" t="d">
        <v>2024-06-01</v>
      </c>
      <c r="B237" s="47">
        <v>1204584414.6099999</v>
      </c>
      <c r="C237" s="47">
        <v>730051691.69000006</v>
      </c>
      <c r="D237" s="47">
        <v>22488650.539999999</v>
      </c>
      <c r="E237" s="48">
        <v>152580072</v>
      </c>
      <c r="F237" s="47">
        <v>21968993.350000001</v>
      </c>
      <c r="G237" s="47">
        <v>11100305.93</v>
      </c>
      <c r="H237" s="48">
        <v>1261771.8700000001</v>
      </c>
      <c r="I237" s="32">
        <f t="shared" si="22"/>
        <v>1182170739.22</v>
      </c>
      <c r="J237" s="32">
        <f t="shared" si="21"/>
        <v>684548510.3900001</v>
      </c>
      <c r="K237" s="32">
        <v>263126058.16</v>
      </c>
      <c r="L237" s="48">
        <f t="shared" si="20"/>
        <v>760748286.98999989</v>
      </c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</row>
    <row r="238" spans="1:24" ht="14.25" customHeight="1" x14ac:dyDescent="0.3">
      <c r="A238" s="30" t="d">
        <v>2024-07-01</v>
      </c>
      <c r="B238" s="47">
        <v>1175181480.95</v>
      </c>
      <c r="C238" s="47">
        <v>675231615.52999997</v>
      </c>
      <c r="D238" s="47">
        <v>20119948.870000001</v>
      </c>
      <c r="E238" s="48">
        <v>149005852.02000001</v>
      </c>
      <c r="F238" s="47"/>
      <c r="G238" s="47"/>
      <c r="H238" s="48"/>
      <c r="I238" s="32">
        <f t="shared" si="22"/>
        <v>1226553407.9599998</v>
      </c>
      <c r="J238" s="32">
        <f t="shared" si="21"/>
        <v>697608615.71999991</v>
      </c>
      <c r="K238" s="32">
        <v>277393876.79000008</v>
      </c>
      <c r="L238" s="48">
        <f t="shared" si="20"/>
        <v>806338669.02999997</v>
      </c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</row>
    <row r="239" spans="1:24" ht="14.25" customHeight="1" x14ac:dyDescent="0.3">
      <c r="A239" s="30" t="d">
        <v>2024-08-01</v>
      </c>
      <c r="B239" s="47">
        <v>1112404900.4300001</v>
      </c>
      <c r="C239" s="47">
        <v>679272941.59000003</v>
      </c>
      <c r="D239" s="47">
        <v>27945574.09</v>
      </c>
      <c r="E239" s="48">
        <v>124816069.88</v>
      </c>
      <c r="F239" s="47"/>
      <c r="G239" s="47"/>
      <c r="H239" s="48"/>
      <c r="I239" s="32">
        <f t="shared" si="22"/>
        <v>1175181480.95</v>
      </c>
      <c r="J239" s="32">
        <f t="shared" si="21"/>
        <v>726035620.86000001</v>
      </c>
      <c r="K239" s="32">
        <v>289648335.11999995</v>
      </c>
      <c r="L239" s="48">
        <f t="shared" si="20"/>
        <v>738794195.21000004</v>
      </c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</row>
    <row r="240" spans="1:24" ht="14.25" customHeight="1" x14ac:dyDescent="0.3">
      <c r="A240" s="30" t="d">
        <v>2024-09-01</v>
      </c>
      <c r="B240" s="47">
        <v>1190838298.76</v>
      </c>
      <c r="C240" s="47">
        <v>751509758.23000002</v>
      </c>
      <c r="D240" s="47">
        <v>24776828.329999998</v>
      </c>
      <c r="E240" s="48">
        <v>159831997.38</v>
      </c>
      <c r="F240" s="47">
        <v>20423364.359999999</v>
      </c>
      <c r="G240" s="47">
        <v>9993731.9299999997</v>
      </c>
      <c r="H240" s="48">
        <v>1264583.48</v>
      </c>
      <c r="I240" s="32">
        <f t="shared" si="22"/>
        <v>1112404900.4300001</v>
      </c>
      <c r="J240" s="32">
        <f t="shared" si="21"/>
        <v>706357522.84000003</v>
      </c>
      <c r="K240" s="32">
        <v>322058436.25</v>
      </c>
      <c r="L240" s="48">
        <f t="shared" si="20"/>
        <v>728105813.84000003</v>
      </c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</row>
    <row r="241" spans="1:24" ht="14.25" customHeight="1" x14ac:dyDescent="0.3">
      <c r="A241" s="30" t="d">
        <v>2024-10-01</v>
      </c>
      <c r="B241" s="47">
        <v>1317041466.48</v>
      </c>
      <c r="C241" s="47">
        <v>848674183.50999999</v>
      </c>
      <c r="D241" s="47">
        <v>23053911.579999998</v>
      </c>
      <c r="E241" s="48">
        <v>178413244.24000001</v>
      </c>
      <c r="F241" s="47"/>
      <c r="G241" s="47"/>
      <c r="H241" s="48"/>
      <c r="I241" s="32">
        <f t="shared" si="22"/>
        <v>1211261663.1199999</v>
      </c>
      <c r="J241" s="32">
        <f t="shared" si="21"/>
        <v>623096259.29999995</v>
      </c>
      <c r="K241" s="32">
        <v>353454648.45999998</v>
      </c>
      <c r="L241" s="48">
        <f t="shared" si="20"/>
        <v>941620052.27999997</v>
      </c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</row>
    <row r="242" spans="1:24" ht="14.25" customHeight="1" x14ac:dyDescent="0.3">
      <c r="A242" s="30" t="d">
        <v>2024-11-01</v>
      </c>
      <c r="B242" s="47">
        <v>1333237342.0899999</v>
      </c>
      <c r="C242" s="47">
        <v>798795725.03999996</v>
      </c>
      <c r="D242" s="47">
        <v>22684989.059999999</v>
      </c>
      <c r="E242" s="48">
        <v>168029754.75999999</v>
      </c>
      <c r="F242" s="47"/>
      <c r="G242" s="47"/>
      <c r="H242" s="48"/>
      <c r="I242" s="32">
        <f t="shared" si="22"/>
        <v>1317041466.48</v>
      </c>
      <c r="J242" s="32">
        <f t="shared" si="21"/>
        <v>699347763.21000004</v>
      </c>
      <c r="K242" s="32">
        <v>318451158.25</v>
      </c>
      <c r="L242" s="48">
        <f t="shared" si="20"/>
        <v>936144861.51999998</v>
      </c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</row>
    <row r="243" spans="1:24" ht="14.25" customHeight="1" x14ac:dyDescent="0.3">
      <c r="A243" s="69" t="d">
        <v>2024-12-01</v>
      </c>
      <c r="B243" s="59">
        <v>1613344894.29</v>
      </c>
      <c r="C243" s="60">
        <v>840680616.01999998</v>
      </c>
      <c r="D243" s="60">
        <v>29847610.699999999</v>
      </c>
      <c r="E243" s="61">
        <v>142818387</v>
      </c>
      <c r="F243" s="60">
        <v>31731831.48</v>
      </c>
      <c r="G243" s="60">
        <v>11561568.33</v>
      </c>
      <c r="H243" s="61">
        <v>1417111.2</v>
      </c>
      <c r="I243" s="39">
        <f t="shared" si="22"/>
        <v>1333237342.0899999</v>
      </c>
      <c r="J243" s="40">
        <f t="shared" si="21"/>
        <v>747037093.50999999</v>
      </c>
      <c r="K243" s="40">
        <v>345553470.98999995</v>
      </c>
      <c r="L243" s="61">
        <f t="shared" si="20"/>
        <v>931753719.56999993</v>
      </c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1:24" ht="14.25" customHeight="1" x14ac:dyDescent="0.3">
      <c r="A244" s="30" t="d">
        <v>2025-01-01</v>
      </c>
      <c r="B244" s="67">
        <v>1214792241</v>
      </c>
      <c r="C244" s="51">
        <v>745111981</v>
      </c>
      <c r="D244" s="51">
        <v>58150850</v>
      </c>
      <c r="E244" s="52">
        <v>187837619</v>
      </c>
      <c r="F244" s="51"/>
      <c r="G244" s="51"/>
      <c r="H244" s="52"/>
      <c r="I244" s="54">
        <f t="shared" si="22"/>
        <v>1645076725.77</v>
      </c>
      <c r="J244" s="54">
        <f t="shared" si="21"/>
        <v>815605704.97000003</v>
      </c>
      <c r="K244" s="54">
        <v>279476838.49000001</v>
      </c>
      <c r="L244" s="52">
        <f t="shared" si="20"/>
        <v>1108947859.29</v>
      </c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</row>
    <row r="245" spans="1:24" ht="14.25" customHeight="1" x14ac:dyDescent="0.3">
      <c r="A245" s="30" t="d">
        <v>2025-02-01</v>
      </c>
      <c r="B245" s="68">
        <v>1191069442.3499999</v>
      </c>
      <c r="C245" s="47">
        <v>859247510.29999995</v>
      </c>
      <c r="D245" s="47">
        <v>21628426.949999999</v>
      </c>
      <c r="E245" s="48">
        <v>176276012.91</v>
      </c>
      <c r="F245" s="47"/>
      <c r="G245" s="47"/>
      <c r="H245" s="48"/>
      <c r="I245" s="32">
        <f t="shared" si="22"/>
        <v>1214792241</v>
      </c>
      <c r="J245" s="32">
        <f t="shared" si="21"/>
        <v>752313367.30999982</v>
      </c>
      <c r="K245" s="32">
        <v>381164308.35000002</v>
      </c>
      <c r="L245" s="48">
        <f t="shared" si="20"/>
        <v>843643182.0400002</v>
      </c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</row>
    <row r="246" spans="1:24" ht="14.25" customHeight="1" x14ac:dyDescent="0.3">
      <c r="A246" s="30" t="d">
        <v>2025-03-01</v>
      </c>
      <c r="B246" s="68">
        <v>1385200957.6800001</v>
      </c>
      <c r="C246" s="47">
        <v>941360626.12</v>
      </c>
      <c r="D246" s="47">
        <v>28080372.379999999</v>
      </c>
      <c r="E246" s="48">
        <v>220994546.65000001</v>
      </c>
      <c r="F246" s="47">
        <v>21880887.829999998</v>
      </c>
      <c r="G246" s="47">
        <v>10553328.310000001</v>
      </c>
      <c r="H246" s="48">
        <v>1366431.8</v>
      </c>
      <c r="I246" s="32">
        <f t="shared" si="22"/>
        <v>1191069442.3499999</v>
      </c>
      <c r="J246" s="32">
        <f t="shared" si="21"/>
        <v>827548998.01999998</v>
      </c>
      <c r="K246" s="32">
        <v>364241272.48999995</v>
      </c>
      <c r="L246" s="48">
        <f t="shared" si="20"/>
        <v>727761716.81999993</v>
      </c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</row>
    <row r="247" spans="1:24" ht="14.25" customHeight="1" x14ac:dyDescent="0.3">
      <c r="A247" s="30" t="d">
        <v>2025-04-01</v>
      </c>
      <c r="B247" s="68">
        <v>1287051852.99</v>
      </c>
      <c r="C247" s="47">
        <v>906080154.97000003</v>
      </c>
      <c r="D247" s="47">
        <v>27290998.949999999</v>
      </c>
      <c r="E247" s="48">
        <v>202715254.88</v>
      </c>
      <c r="F247" s="47"/>
      <c r="G247" s="47"/>
      <c r="H247" s="48"/>
      <c r="I247" s="32">
        <f t="shared" si="22"/>
        <v>1407081845.51</v>
      </c>
      <c r="J247" s="32">
        <f t="shared" si="21"/>
        <v>711921947.96000004</v>
      </c>
      <c r="K247" s="32">
        <v>413871772.47000003</v>
      </c>
      <c r="L247" s="48">
        <f t="shared" si="20"/>
        <v>1109031670.02</v>
      </c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</row>
    <row r="248" spans="1:24" ht="14.25" customHeight="1" x14ac:dyDescent="0.3">
      <c r="A248" s="30" t="d">
        <v>2025-05-01</v>
      </c>
      <c r="B248" s="68">
        <v>1321034799.5999999</v>
      </c>
      <c r="C248" s="47">
        <v>880086795.95000005</v>
      </c>
      <c r="D248" s="47">
        <v>22391790.809999999</v>
      </c>
      <c r="E248" s="48">
        <v>219394387.75999999</v>
      </c>
      <c r="F248" s="47"/>
      <c r="G248" s="47"/>
      <c r="H248" s="48"/>
      <c r="I248" s="32">
        <f t="shared" si="22"/>
        <v>1287051852.99</v>
      </c>
      <c r="J248" s="32">
        <f t="shared" si="21"/>
        <v>886080808.19000006</v>
      </c>
      <c r="K248" s="32">
        <v>369199667.32999998</v>
      </c>
      <c r="L248" s="48">
        <f t="shared" si="20"/>
        <v>770170712.12999988</v>
      </c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</row>
    <row r="249" spans="1:24" ht="14.25" customHeight="1" x14ac:dyDescent="0.3">
      <c r="A249" s="30" t="d">
        <v>2025-06-01</v>
      </c>
      <c r="B249" s="68">
        <v>1382839705</v>
      </c>
      <c r="C249" s="47">
        <v>893943394</v>
      </c>
      <c r="D249" s="47">
        <v>29281810</v>
      </c>
      <c r="E249" s="48">
        <v>209769448</v>
      </c>
      <c r="F249" s="47">
        <v>27953317</v>
      </c>
      <c r="G249" s="47">
        <v>11981824</v>
      </c>
      <c r="H249" s="48">
        <v>1253573</v>
      </c>
      <c r="I249" s="32">
        <f t="shared" si="22"/>
        <v>1321034799.5999999</v>
      </c>
      <c r="J249" s="32">
        <f t="shared" si="21"/>
        <v>895790335.39999998</v>
      </c>
      <c r="K249" s="32">
        <v>368983811.26999998</v>
      </c>
      <c r="L249" s="48">
        <f t="shared" si="20"/>
        <v>794228275.46999991</v>
      </c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</row>
    <row r="250" spans="1:24" ht="14.25" customHeight="1" x14ac:dyDescent="0.3">
      <c r="A250" s="30" t="d">
        <v>2025-07-01</v>
      </c>
      <c r="B250" s="68">
        <v>1345522620.52</v>
      </c>
      <c r="C250" s="47">
        <v>758275283.52999997</v>
      </c>
      <c r="D250" s="47">
        <v>27939293.579999998</v>
      </c>
      <c r="E250" s="48">
        <v>162046245.91999999</v>
      </c>
      <c r="F250" s="47"/>
      <c r="G250" s="47"/>
      <c r="H250" s="48"/>
      <c r="I250" s="32">
        <f t="shared" si="22"/>
        <v>1410793022</v>
      </c>
      <c r="J250" s="32">
        <f t="shared" si="21"/>
        <v>900367497.04000008</v>
      </c>
      <c r="K250" s="32">
        <v>256092954.64000008</v>
      </c>
      <c r="L250" s="48">
        <f t="shared" si="20"/>
        <v>766518479.60000002</v>
      </c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</row>
    <row r="251" spans="1:24" ht="14.25" customHeight="1" x14ac:dyDescent="0.3">
      <c r="A251" s="30" t="d">
        <v>2025-08-01</v>
      </c>
      <c r="B251" s="68">
        <v>1326577545.8800001</v>
      </c>
      <c r="C251" s="47">
        <v>702833243.88999999</v>
      </c>
      <c r="D251" s="47">
        <v>22076924.800000001</v>
      </c>
      <c r="E251" s="48">
        <v>145701582.69</v>
      </c>
      <c r="F251" s="47"/>
      <c r="G251" s="47"/>
      <c r="H251" s="48"/>
      <c r="I251" s="32">
        <f t="shared" si="22"/>
        <v>1345522620.52</v>
      </c>
      <c r="J251" s="32">
        <f t="shared" si="21"/>
        <v>850479801.5</v>
      </c>
      <c r="K251" s="32">
        <v>128341931.93000002</v>
      </c>
      <c r="L251" s="48">
        <f t="shared" si="20"/>
        <v>623384750.95000005</v>
      </c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</row>
    <row r="252" spans="1:24" ht="14.25" customHeight="1" x14ac:dyDescent="0.3">
      <c r="A252" s="30" t="d">
        <v>2025-09-01</v>
      </c>
      <c r="B252" s="68">
        <v>1492165629.95</v>
      </c>
      <c r="C252" s="47">
        <v>786014512.38</v>
      </c>
      <c r="D252" s="47">
        <v>22161261.989999998</v>
      </c>
      <c r="E252" s="48">
        <v>148271918.27000001</v>
      </c>
      <c r="F252" s="47">
        <v>21879188.43</v>
      </c>
      <c r="G252" s="47">
        <v>10102507.51</v>
      </c>
      <c r="H252" s="48">
        <v>1403689.82</v>
      </c>
      <c r="I252" s="32">
        <f t="shared" si="22"/>
        <v>1326577545.8800001</v>
      </c>
      <c r="J252" s="32">
        <f t="shared" si="21"/>
        <v>818280898.33999991</v>
      </c>
      <c r="K252" s="32">
        <v>159960410.49999997</v>
      </c>
      <c r="L252" s="48">
        <f t="shared" si="20"/>
        <v>668257058.0400002</v>
      </c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</row>
    <row r="253" spans="1:24" ht="14.25" customHeight="1" x14ac:dyDescent="0.3">
      <c r="A253" s="30" t="d">
        <v>2025-10-01</v>
      </c>
      <c r="B253" s="68">
        <v>1593823189.78</v>
      </c>
      <c r="C253" s="47">
        <v>857720045.30999994</v>
      </c>
      <c r="D253" s="47">
        <v>26515265.190000001</v>
      </c>
      <c r="E253" s="48">
        <v>179056965.91</v>
      </c>
      <c r="F253" s="47"/>
      <c r="G253" s="47"/>
      <c r="H253" s="48"/>
      <c r="I253" s="32">
        <f t="shared" si="22"/>
        <v>1514044818.3800001</v>
      </c>
      <c r="J253" s="32">
        <f t="shared" si="21"/>
        <v>719853695.5</v>
      </c>
      <c r="K253" s="32">
        <v>201827036.79000005</v>
      </c>
      <c r="L253" s="48">
        <f t="shared" si="20"/>
        <v>996018159.6700002</v>
      </c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</row>
    <row r="254" spans="1:24" ht="14.25" customHeight="1" x14ac:dyDescent="0.3">
      <c r="A254" s="30" t="d">
        <v>2025-11-01</v>
      </c>
      <c r="B254" s="68">
        <v>1591820871.6400001</v>
      </c>
      <c r="C254" s="47">
        <v>847824039.87</v>
      </c>
      <c r="D254" s="47">
        <v>27824168.059999999</v>
      </c>
      <c r="E254" s="48">
        <v>207226356.65000001</v>
      </c>
      <c r="F254" s="47"/>
      <c r="G254" s="47"/>
      <c r="H254" s="48"/>
      <c r="I254" s="32">
        <f t="shared" si="22"/>
        <v>1593823189.78</v>
      </c>
      <c r="J254" s="32">
        <f t="shared" si="21"/>
        <v>693820451.65999997</v>
      </c>
      <c r="K254" s="32">
        <v>152410898.03</v>
      </c>
      <c r="L254" s="48">
        <f t="shared" si="20"/>
        <v>1052413636.15</v>
      </c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</row>
    <row r="255" spans="1:24" ht="14.25" customHeight="1" x14ac:dyDescent="0.3">
      <c r="A255" s="38" t="d">
        <v>2025-12-01</v>
      </c>
      <c r="B255" s="70">
        <v>1737228443.3099999</v>
      </c>
      <c r="C255" s="60">
        <v>903623906.83000004</v>
      </c>
      <c r="D255" s="60">
        <v>31487015.850000001</v>
      </c>
      <c r="E255" s="61">
        <v>194307333.83000001</v>
      </c>
      <c r="F255" s="60">
        <v>28171616.370000001</v>
      </c>
      <c r="G255" s="60">
        <v>12912390.189999999</v>
      </c>
      <c r="H255" s="61">
        <v>1772238.02</v>
      </c>
      <c r="I255" s="40">
        <f t="shared" si="22"/>
        <v>1591820871.6400001</v>
      </c>
      <c r="J255" s="40">
        <f t="shared" si="21"/>
        <v>790284294.82999992</v>
      </c>
      <c r="K255" s="40">
        <v>180924120.79999998</v>
      </c>
      <c r="L255" s="61">
        <f t="shared" si="20"/>
        <v>982460697.61000013</v>
      </c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</row>
    <row r="256" spans="1:24" ht="14.25" customHeight="1" x14ac:dyDescent="0.3">
      <c r="A256" s="30" t="d">
        <v>2026-01-01</v>
      </c>
      <c r="B256" s="67">
        <v>1382362354.5699999</v>
      </c>
      <c r="C256" s="51">
        <v>664040727.94000006</v>
      </c>
      <c r="D256" s="51">
        <v>49133085.140000001</v>
      </c>
      <c r="E256" s="52">
        <v>160772299.47999999</v>
      </c>
      <c r="F256" s="51"/>
      <c r="G256" s="51"/>
      <c r="H256" s="52"/>
      <c r="I256" s="54">
        <f t="shared" si="22"/>
        <v>1765400059.6799998</v>
      </c>
      <c r="J256" s="54">
        <f t="shared" si="21"/>
        <v>858065267.99000001</v>
      </c>
      <c r="K256" s="54">
        <v>164737630.99000001</v>
      </c>
      <c r="L256" s="52">
        <f t="shared" si="20"/>
        <v>1072072422.6799998</v>
      </c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</row>
    <row r="257" spans="1:24" ht="14.25" customHeight="1" x14ac:dyDescent="0.3">
      <c r="A257" s="30" t="d">
        <v>2026-02-01</v>
      </c>
      <c r="B257" s="68">
        <v>1367372677.78</v>
      </c>
      <c r="C257" s="47">
        <v>769332230.92999995</v>
      </c>
      <c r="D257" s="47">
        <v>20575912</v>
      </c>
      <c r="E257" s="48">
        <v>206905177.03999999</v>
      </c>
      <c r="F257" s="47"/>
      <c r="G257" s="47"/>
      <c r="H257" s="48"/>
      <c r="I257" s="32">
        <f t="shared" si="22"/>
        <v>1382362354.5699999</v>
      </c>
      <c r="J257" s="32">
        <f t="shared" si="21"/>
        <v>811748270.69000006</v>
      </c>
      <c r="K257" s="32">
        <v>171185952.50999999</v>
      </c>
      <c r="L257" s="48">
        <f t="shared" si="20"/>
        <v>741800036.38999987</v>
      </c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</row>
    <row r="258" spans="1:24" ht="14.25" customHeight="1" x14ac:dyDescent="0.3">
      <c r="A258" s="30" t="d">
        <v>2026-03-01</v>
      </c>
      <c r="B258" s="68">
        <v>1621477360.7</v>
      </c>
      <c r="C258" s="47">
        <v>858034216.42999995</v>
      </c>
      <c r="D258" s="47">
        <v>25485540.34</v>
      </c>
      <c r="E258" s="48">
        <v>224974139.75</v>
      </c>
      <c r="F258" s="47">
        <v>20533787.260000002</v>
      </c>
      <c r="G258" s="47">
        <v>7118008.6299999999</v>
      </c>
      <c r="H258" s="48">
        <v>1674611.26</v>
      </c>
      <c r="I258" s="32">
        <f t="shared" si="22"/>
        <v>1367372677.78</v>
      </c>
      <c r="J258" s="32">
        <f t="shared" si="21"/>
        <v>820955787.34000003</v>
      </c>
      <c r="K258" s="32">
        <v>179971233.31999996</v>
      </c>
      <c r="L258" s="48">
        <f t="shared" si="20"/>
        <v>726388123.75999987</v>
      </c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</row>
    <row r="259" spans="1:24" ht="14.25" customHeight="1" x14ac:dyDescent="0.3">
      <c r="A259" s="30" t="d">
        <v>2026-04-01</v>
      </c>
      <c r="B259" s="68">
        <v>1516082572.4200001</v>
      </c>
      <c r="C259" s="47">
        <v>815206675.05999994</v>
      </c>
      <c r="D259" s="47">
        <v>24235791.09</v>
      </c>
      <c r="E259" s="48">
        <v>195634282.08000001</v>
      </c>
      <c r="F259" s="47"/>
      <c r="G259" s="47"/>
      <c r="H259" s="48"/>
      <c r="I259" s="32">
        <f t="shared" si="22"/>
        <v>1642011147.96</v>
      </c>
      <c r="J259" s="32">
        <f t="shared" si="21"/>
        <v>689597693.5</v>
      </c>
      <c r="K259" s="32">
        <v>170564639.45999998</v>
      </c>
      <c r="L259" s="48">
        <f t="shared" si="20"/>
        <v>1122978093.9200001</v>
      </c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</row>
    <row r="260" spans="1:24" ht="14.25" customHeight="1" x14ac:dyDescent="0.3">
      <c r="A260" s="30" t="d">
        <v>2026-05-01</v>
      </c>
      <c r="B260" s="68">
        <v>1541417036.5799999</v>
      </c>
      <c r="C260" s="47">
        <v>782590685.79999995</v>
      </c>
      <c r="D260" s="47">
        <v>23461679.48</v>
      </c>
      <c r="E260" s="48">
        <v>191132109.02000001</v>
      </c>
      <c r="F260" s="47"/>
      <c r="G260" s="47"/>
      <c r="H260" s="48"/>
      <c r="I260" s="32">
        <f t="shared" si="22"/>
        <v>1516082572.4200001</v>
      </c>
      <c r="J260" s="32">
        <f t="shared" si="21"/>
        <v>773153432.23000002</v>
      </c>
      <c r="K260" s="32">
        <v>166773268.75</v>
      </c>
      <c r="L260" s="48">
        <f t="shared" si="20"/>
        <v>909702408.94000006</v>
      </c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</row>
    <row r="261" spans="1:24" ht="14.25" customHeight="1" x14ac:dyDescent="0.3">
      <c r="A261" s="30" t="d">
        <v>2026-06-01</v>
      </c>
      <c r="B261" s="68">
        <v>1655858703.8900001</v>
      </c>
      <c r="C261" s="47">
        <v>844732271.78999996</v>
      </c>
      <c r="D261" s="47">
        <v>22437711.969999999</v>
      </c>
      <c r="E261" s="48">
        <v>200952862.88999999</v>
      </c>
      <c r="F261" s="47">
        <v>24130361.920000002</v>
      </c>
      <c r="G261" s="47">
        <v>7473593.25</v>
      </c>
      <c r="H261" s="48">
        <v>777334.48</v>
      </c>
      <c r="I261" s="32">
        <f t="shared" si="22"/>
        <v>1541417036.5799999</v>
      </c>
      <c r="J261" s="32">
        <f t="shared" si="21"/>
        <v>804458567.66999996</v>
      </c>
      <c r="K261" s="32">
        <v>171266299.59999999</v>
      </c>
      <c r="L261" s="48">
        <f t="shared" ref="L261:L262" si="23">I261-J261+K261</f>
        <v>908224768.50999999</v>
      </c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</row>
    <row r="262" spans="1:24" ht="14.25" customHeight="1" x14ac:dyDescent="0.3">
      <c r="A262" s="30" t="d">
        <v>2026-07-01</v>
      </c>
      <c r="B262" s="68"/>
      <c r="C262" s="47"/>
      <c r="D262" s="47"/>
      <c r="E262" s="48"/>
      <c r="F262" s="47"/>
      <c r="G262" s="47"/>
      <c r="H262" s="48"/>
      <c r="I262" s="32">
        <f>F261+B261</f>
        <v>1679989065.8100002</v>
      </c>
      <c r="J262" s="32">
        <f>C259-E259-D260+G257-H260+E260</f>
        <v>787242822.51999986</v>
      </c>
      <c r="K262" s="32">
        <v>183356375.65000001</v>
      </c>
      <c r="L262" s="48">
        <f t="shared" si="23"/>
        <v>1076102618.9400003</v>
      </c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</row>
    <row r="263" spans="1:24" ht="14.25" customHeight="1" x14ac:dyDescent="0.3">
      <c r="A263" s="30" t="d">
        <v>2026-08-01</v>
      </c>
      <c r="B263" s="68"/>
      <c r="C263" s="47"/>
      <c r="D263" s="47"/>
      <c r="E263" s="48"/>
      <c r="F263" s="47"/>
      <c r="G263" s="47"/>
      <c r="H263" s="48"/>
      <c r="I263" s="32"/>
      <c r="J263" s="32"/>
      <c r="K263" s="32"/>
      <c r="L263" s="48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</row>
    <row r="264" spans="1:24" ht="14.25" customHeight="1" x14ac:dyDescent="0.3">
      <c r="A264" s="30" t="d">
        <v>2026-09-01</v>
      </c>
      <c r="B264" s="68"/>
      <c r="C264" s="47"/>
      <c r="D264" s="47"/>
      <c r="E264" s="48"/>
      <c r="F264" s="47"/>
      <c r="G264" s="47"/>
      <c r="H264" s="48"/>
      <c r="I264" s="32"/>
      <c r="J264" s="32"/>
      <c r="K264" s="32"/>
      <c r="L264" s="48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</row>
    <row r="265" spans="1:24" ht="14.25" customHeight="1" x14ac:dyDescent="0.3">
      <c r="A265" s="30" t="d">
        <v>2026-10-01</v>
      </c>
      <c r="B265" s="68"/>
      <c r="C265" s="47"/>
      <c r="D265" s="47"/>
      <c r="E265" s="48"/>
      <c r="F265" s="47"/>
      <c r="G265" s="47"/>
      <c r="H265" s="48"/>
      <c r="I265" s="32"/>
      <c r="J265" s="32"/>
      <c r="K265" s="32"/>
      <c r="L265" s="48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</row>
    <row r="266" spans="1:24" ht="14.25" customHeight="1" x14ac:dyDescent="0.3">
      <c r="A266" s="30" t="d">
        <v>2026-11-01</v>
      </c>
      <c r="B266" s="68"/>
      <c r="C266" s="47"/>
      <c r="D266" s="47"/>
      <c r="E266" s="48"/>
      <c r="F266" s="47"/>
      <c r="G266" s="47"/>
      <c r="H266" s="48"/>
      <c r="I266" s="32"/>
      <c r="J266" s="32"/>
      <c r="K266" s="32"/>
      <c r="L266" s="48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</row>
    <row r="267" spans="1:24" ht="14.25" customHeight="1" x14ac:dyDescent="0.3">
      <c r="A267" s="38" t="d">
        <v>2026-12-01</v>
      </c>
      <c r="B267" s="70"/>
      <c r="C267" s="60"/>
      <c r="D267" s="60"/>
      <c r="E267" s="61"/>
      <c r="F267" s="60"/>
      <c r="G267" s="60"/>
      <c r="H267" s="61"/>
      <c r="I267" s="40"/>
      <c r="J267" s="40"/>
      <c r="K267" s="40"/>
      <c r="L267" s="61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</row>
    <row r="268" spans="1:24" ht="14.25" customHeight="1" x14ac:dyDescent="0.3">
      <c r="A268" s="30"/>
      <c r="B268" s="71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</row>
  </sheetData>
  <mergeCells count="5">
    <mergeCell ref="A1:H1"/>
    <mergeCell ref="I1:L2"/>
    <mergeCell ref="A2:A3"/>
    <mergeCell ref="B2:E2"/>
    <mergeCell ref="F2:H2"/>
  </mergeCells>
  <pageMargins left="0.7" right="0.7" top="0.75" bottom="0.75" header="0.3" footer="0.3"/>
  <pageSetup paperSize="9" orientation="portrait"/>
  <headerFooter>
    <oddFooter>&amp;L_x000D_&amp;1#&amp;"Aptos"&amp;10&amp;K000000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6DEF-17C3-4B09-AAA0-E962AEE4EF40}">
  <sheetPr codeName="Hárok5"/>
  <dimension ref="A1:AN106"/>
  <sheetViews>
    <sheetView showGridLines="0" zoomScale="80" zoomScaleNormal="80" workbookViewId="0">
      <pane xSplit="1" ySplit="2" topLeftCell="B36" activePane="bottomRight" state="frozen"/>
      <selection activeCell="A25" sqref="A25"/>
      <selection pane="topRight" activeCell="A25" sqref="A25"/>
      <selection pane="bottomLeft" activeCell="A25" sqref="A25"/>
      <selection pane="bottomRight" activeCell="A25" sqref="A25"/>
    </sheetView>
  </sheetViews>
  <sheetFormatPr defaultColWidth="9.1796875" defaultRowHeight="13" x14ac:dyDescent="0.3"/>
  <cols>
    <col min="1" max="1" width="13.1796875" style="34" customWidth="1"/>
    <col min="2" max="8" width="16.1796875" style="34" customWidth="1"/>
    <col min="9" max="9" width="16.1796875" style="34" hidden="1" customWidth="1"/>
    <col min="10" max="10" width="16.1796875" style="34" customWidth="1"/>
    <col min="11" max="13" width="18.1796875" style="34" customWidth="1"/>
    <col min="14" max="14" width="16" style="34" customWidth="1"/>
    <col min="15" max="16" width="17.453125" style="34" customWidth="1"/>
    <col min="17" max="17" width="18.453125" style="34" bestFit="1" customWidth="1"/>
    <col min="18" max="19" width="4.54296875" style="34" customWidth="1"/>
    <col min="20" max="20" width="10" style="34" customWidth="1"/>
    <col min="21" max="21" width="9.1796875" style="34" customWidth="1"/>
    <col min="22" max="24" width="4.54296875" style="34" customWidth="1"/>
    <col min="25" max="25" width="9.1796875" style="34" customWidth="1"/>
    <col min="26" max="26" width="8.1796875" style="34" customWidth="1"/>
    <col min="27" max="27" width="4.54296875" style="34" customWidth="1"/>
    <col min="28" max="28" width="9.1796875" style="34" customWidth="1"/>
    <col min="29" max="36" width="3.453125" style="34" customWidth="1"/>
    <col min="37" max="16384" width="9.1796875" style="34"/>
  </cols>
  <sheetData>
    <row r="1" spans="1:40" s="72" customFormat="1" ht="27.65" customHeight="1" thickBot="1" x14ac:dyDescent="0.4">
      <c r="B1" s="73" t="s">
        <v>100</v>
      </c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40" s="72" customFormat="1" ht="62.25" customHeight="1" thickBot="1" x14ac:dyDescent="0.4">
      <c r="A2" s="75" t="s">
        <v>1</v>
      </c>
      <c r="B2" s="76" t="s">
        <v>94</v>
      </c>
      <c r="C2" s="77" t="s">
        <v>95</v>
      </c>
      <c r="D2" s="78" t="s">
        <v>96</v>
      </c>
      <c r="E2" s="77" t="s">
        <v>98</v>
      </c>
      <c r="F2" s="79" t="s">
        <v>100</v>
      </c>
      <c r="G2" s="79" t="s">
        <v>101</v>
      </c>
      <c r="H2" s="79" t="s">
        <v>102</v>
      </c>
      <c r="I2" s="80" t="s">
        <v>2</v>
      </c>
      <c r="J2" s="81" t="s">
        <v>103</v>
      </c>
      <c r="K2" s="82" t="s">
        <v>104</v>
      </c>
      <c r="L2" s="80" t="s">
        <v>105</v>
      </c>
      <c r="M2" s="80" t="s">
        <v>106</v>
      </c>
      <c r="N2" s="81" t="s">
        <v>107</v>
      </c>
      <c r="O2" s="82" t="s">
        <v>108</v>
      </c>
      <c r="P2" s="81" t="s">
        <v>109</v>
      </c>
      <c r="Q2" s="83"/>
      <c r="T2" s="84"/>
      <c r="W2" s="85"/>
    </row>
    <row r="3" spans="1:40" ht="13.5" customHeight="1" x14ac:dyDescent="0.3">
      <c r="A3" s="44" t="s">
        <v>3</v>
      </c>
      <c r="B3" s="86">
        <v>1304522336.4535618</v>
      </c>
      <c r="C3" s="87">
        <v>765008743.51058877</v>
      </c>
      <c r="D3" s="87">
        <v>54616826.428998202</v>
      </c>
      <c r="E3" s="87">
        <v>308324688.19192719</v>
      </c>
      <c r="F3" s="87">
        <f>B3-C3+D3+E3</f>
        <v>902455107.56389844</v>
      </c>
      <c r="G3" s="87">
        <v>0</v>
      </c>
      <c r="H3" s="87">
        <v>0</v>
      </c>
      <c r="I3" s="88">
        <v>-33128391.325363401</v>
      </c>
      <c r="J3" s="89">
        <v>60808551.809839927</v>
      </c>
      <c r="K3" s="90">
        <f>F3+G3-H3+J3</f>
        <v>963263659.37373841</v>
      </c>
      <c r="L3" s="90">
        <v>1012845215.352941</v>
      </c>
      <c r="M3" s="90">
        <v>5050869499.2849855</v>
      </c>
      <c r="N3" s="91">
        <v>5357623447.7077818</v>
      </c>
      <c r="O3" s="92">
        <f t="shared" ref="O3:P34" si="0">K3/M3</f>
        <v>0.19071244258243072</v>
      </c>
      <c r="P3" s="93">
        <f t="shared" si="0"/>
        <v>0.18904748070457977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</row>
    <row r="4" spans="1:40" ht="13.5" customHeight="1" x14ac:dyDescent="0.3">
      <c r="A4" s="44" t="s">
        <v>4</v>
      </c>
      <c r="B4" s="46">
        <v>1453471732.5897896</v>
      </c>
      <c r="C4" s="47">
        <v>885112911.7705636</v>
      </c>
      <c r="D4" s="47">
        <v>44377618.369514704</v>
      </c>
      <c r="E4" s="47">
        <v>333132044.01480448</v>
      </c>
      <c r="F4" s="47">
        <f t="shared" ref="F4:F67" si="1">B4-C4+D4+E4</f>
        <v>945868483.20354521</v>
      </c>
      <c r="G4" s="47">
        <v>0</v>
      </c>
      <c r="H4" s="47">
        <v>0</v>
      </c>
      <c r="I4" s="88">
        <v>-34738878.451291189</v>
      </c>
      <c r="J4" s="95">
        <v>63733799.259488374</v>
      </c>
      <c r="K4" s="90">
        <f t="shared" ref="K4:K67" si="2">F4+G4-H4+J4</f>
        <v>1009602282.4630336</v>
      </c>
      <c r="L4" s="90">
        <v>1004226140.6843511</v>
      </c>
      <c r="M4" s="90">
        <v>5354377344.9742365</v>
      </c>
      <c r="N4" s="91">
        <v>5488755248.4362841</v>
      </c>
      <c r="O4" s="92">
        <f t="shared" si="0"/>
        <v>0.18855643101259451</v>
      </c>
      <c r="P4" s="93">
        <f t="shared" si="0"/>
        <v>0.18296063410195773</v>
      </c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</row>
    <row r="5" spans="1:40" ht="13.5" customHeight="1" x14ac:dyDescent="0.3">
      <c r="A5" s="44" t="s">
        <v>5</v>
      </c>
      <c r="B5" s="46">
        <v>1469077174.732789</v>
      </c>
      <c r="C5" s="47">
        <v>912072512.18216813</v>
      </c>
      <c r="D5" s="47">
        <v>46037167.695678152</v>
      </c>
      <c r="E5" s="47">
        <v>334133243.46079797</v>
      </c>
      <c r="F5" s="47">
        <f t="shared" si="1"/>
        <v>937175073.70709705</v>
      </c>
      <c r="G5" s="47">
        <v>0</v>
      </c>
      <c r="H5" s="47">
        <v>0</v>
      </c>
      <c r="I5" s="88">
        <v>-34518530.714025259</v>
      </c>
      <c r="J5" s="95">
        <v>63148026.474406652</v>
      </c>
      <c r="K5" s="90">
        <f t="shared" si="2"/>
        <v>1000323100.1815037</v>
      </c>
      <c r="L5" s="90">
        <v>1017316976.0409811</v>
      </c>
      <c r="M5" s="90">
        <v>5520207156.2968292</v>
      </c>
      <c r="N5" s="91">
        <v>5652355874.3009462</v>
      </c>
      <c r="O5" s="92">
        <f t="shared" si="0"/>
        <v>0.18121115238228841</v>
      </c>
      <c r="P5" s="93">
        <f t="shared" si="0"/>
        <v>0.17998105545093576</v>
      </c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</row>
    <row r="6" spans="1:40" ht="13.5" customHeight="1" x14ac:dyDescent="0.3">
      <c r="A6" s="96" t="s">
        <v>6</v>
      </c>
      <c r="B6" s="59">
        <v>1733504596.096395</v>
      </c>
      <c r="C6" s="60">
        <v>1187577273.4183097</v>
      </c>
      <c r="D6" s="60">
        <v>55054821.848237395</v>
      </c>
      <c r="E6" s="60">
        <v>413615364.02609038</v>
      </c>
      <c r="F6" s="60">
        <f t="shared" si="1"/>
        <v>1014597508.5524131</v>
      </c>
      <c r="G6" s="60">
        <v>0</v>
      </c>
      <c r="H6" s="60">
        <v>0</v>
      </c>
      <c r="I6" s="97">
        <v>-37409785.41784247</v>
      </c>
      <c r="J6" s="95">
        <v>68364846.791645542</v>
      </c>
      <c r="K6" s="90">
        <f t="shared" si="2"/>
        <v>1082962355.3440588</v>
      </c>
      <c r="L6" s="98">
        <v>1021763065.2840611</v>
      </c>
      <c r="M6" s="98">
        <v>6475216578.7220678</v>
      </c>
      <c r="N6" s="99">
        <v>5901936008.8331041</v>
      </c>
      <c r="O6" s="100">
        <f t="shared" si="0"/>
        <v>0.16724727924973737</v>
      </c>
      <c r="P6" s="101">
        <f t="shared" si="0"/>
        <v>0.17312337235694258</v>
      </c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</row>
    <row r="7" spans="1:40" ht="13.5" customHeight="1" x14ac:dyDescent="0.3">
      <c r="A7" s="44" t="s">
        <v>7</v>
      </c>
      <c r="B7" s="46">
        <v>1453029339.8393414</v>
      </c>
      <c r="C7" s="47">
        <v>1002589392.7504481</v>
      </c>
      <c r="D7" s="47">
        <v>64928488.182964876</v>
      </c>
      <c r="E7" s="47">
        <v>418715056.43331337</v>
      </c>
      <c r="F7" s="47">
        <f t="shared" si="1"/>
        <v>934083491.70517159</v>
      </c>
      <c r="G7" s="47">
        <v>0</v>
      </c>
      <c r="H7" s="47">
        <v>0</v>
      </c>
      <c r="I7" s="88">
        <v>-34284878.227253191</v>
      </c>
      <c r="J7" s="102">
        <v>63941369.17602431</v>
      </c>
      <c r="K7" s="103">
        <f t="shared" si="2"/>
        <v>998024860.8811959</v>
      </c>
      <c r="L7" s="90">
        <v>1062090698.2939271</v>
      </c>
      <c r="M7" s="90">
        <v>5857422992.1149759</v>
      </c>
      <c r="N7" s="91">
        <v>6201811576.7085476</v>
      </c>
      <c r="O7" s="92">
        <f t="shared" si="0"/>
        <v>0.17038633921857724</v>
      </c>
      <c r="P7" s="93">
        <f t="shared" si="0"/>
        <v>0.17125491240054805</v>
      </c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</row>
    <row r="8" spans="1:40" ht="13.5" customHeight="1" x14ac:dyDescent="0.3">
      <c r="A8" s="44" t="s">
        <v>8</v>
      </c>
      <c r="B8" s="46">
        <v>1693757772.8540132</v>
      </c>
      <c r="C8" s="47">
        <v>1150350077.9393215</v>
      </c>
      <c r="D8" s="47">
        <v>54388626.734382257</v>
      </c>
      <c r="E8" s="47">
        <v>438497796.42966211</v>
      </c>
      <c r="F8" s="47">
        <f t="shared" si="1"/>
        <v>1036294118.0787361</v>
      </c>
      <c r="G8" s="47">
        <v>0</v>
      </c>
      <c r="H8" s="47">
        <v>0</v>
      </c>
      <c r="I8" s="88">
        <v>-37956198.006097831</v>
      </c>
      <c r="J8" s="95">
        <v>70938053.575974703</v>
      </c>
      <c r="K8" s="90">
        <f t="shared" si="2"/>
        <v>1107232171.6547108</v>
      </c>
      <c r="L8" s="90">
        <v>1101588671.3962471</v>
      </c>
      <c r="M8" s="90">
        <v>6179103348.0389414</v>
      </c>
      <c r="N8" s="91">
        <v>6329941583.3236074</v>
      </c>
      <c r="O8" s="92">
        <f t="shared" si="0"/>
        <v>0.17918978034347208</v>
      </c>
      <c r="P8" s="93">
        <f t="shared" si="0"/>
        <v>0.17402825237730637</v>
      </c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</row>
    <row r="9" spans="1:40" ht="13.5" customHeight="1" x14ac:dyDescent="0.3">
      <c r="A9" s="44" t="s">
        <v>9</v>
      </c>
      <c r="B9" s="46">
        <v>1709554677.487884</v>
      </c>
      <c r="C9" s="47">
        <v>1188740055.5334263</v>
      </c>
      <c r="D9" s="47">
        <v>55777674.168492332</v>
      </c>
      <c r="E9" s="47">
        <v>447127485.63566351</v>
      </c>
      <c r="F9" s="47">
        <f t="shared" si="1"/>
        <v>1023719781.7586136</v>
      </c>
      <c r="G9" s="47">
        <v>0</v>
      </c>
      <c r="H9" s="47">
        <v>0</v>
      </c>
      <c r="I9" s="88">
        <v>-37578203.002661787</v>
      </c>
      <c r="J9" s="95">
        <v>70077295.102103487</v>
      </c>
      <c r="K9" s="90">
        <f t="shared" si="2"/>
        <v>1093797076.8607171</v>
      </c>
      <c r="L9" s="90">
        <v>1112059331.5918572</v>
      </c>
      <c r="M9" s="90">
        <v>6243479629.5224934</v>
      </c>
      <c r="N9" s="91">
        <v>6373116720.5665989</v>
      </c>
      <c r="O9" s="92">
        <f t="shared" si="0"/>
        <v>0.1751903012045819</v>
      </c>
      <c r="P9" s="93">
        <f t="shared" si="0"/>
        <v>0.17449222732782307</v>
      </c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</row>
    <row r="10" spans="1:40" ht="13.5" customHeight="1" x14ac:dyDescent="0.3">
      <c r="A10" s="96" t="s">
        <v>10</v>
      </c>
      <c r="B10" s="59">
        <v>2013212238.5978887</v>
      </c>
      <c r="C10" s="60">
        <v>1467742180.9732456</v>
      </c>
      <c r="D10" s="60">
        <v>67282230.199827388</v>
      </c>
      <c r="E10" s="60">
        <v>524354217.62132382</v>
      </c>
      <c r="F10" s="60">
        <f t="shared" si="1"/>
        <v>1137106505.4457943</v>
      </c>
      <c r="G10" s="60">
        <v>0</v>
      </c>
      <c r="H10" s="60">
        <v>0</v>
      </c>
      <c r="I10" s="97">
        <v>-42498683.147455782</v>
      </c>
      <c r="J10" s="104">
        <v>77839023.495040625</v>
      </c>
      <c r="K10" s="98">
        <f t="shared" si="2"/>
        <v>1214945528.940835</v>
      </c>
      <c r="L10" s="98">
        <v>1138260937.0554271</v>
      </c>
      <c r="M10" s="98">
        <v>7205411926.6814785</v>
      </c>
      <c r="N10" s="99">
        <v>6580548015.7591419</v>
      </c>
      <c r="O10" s="100">
        <f t="shared" si="0"/>
        <v>0.16861569349587344</v>
      </c>
      <c r="P10" s="101">
        <f t="shared" si="0"/>
        <v>0.17297357823839471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</row>
    <row r="11" spans="1:40" ht="13.5" customHeight="1" x14ac:dyDescent="0.3">
      <c r="A11" s="44" t="s">
        <v>11</v>
      </c>
      <c r="B11" s="46">
        <v>1650070462.4244838</v>
      </c>
      <c r="C11" s="47">
        <v>1213809109.2411869</v>
      </c>
      <c r="D11" s="47">
        <v>83172043.948748589</v>
      </c>
      <c r="E11" s="47">
        <v>429094007.66281605</v>
      </c>
      <c r="F11" s="47">
        <f t="shared" si="1"/>
        <v>948527404.79486156</v>
      </c>
      <c r="G11" s="47">
        <v>0</v>
      </c>
      <c r="H11" s="47">
        <v>0</v>
      </c>
      <c r="I11" s="88">
        <v>-34953850.263663359</v>
      </c>
      <c r="J11" s="95">
        <v>90687689.694280207</v>
      </c>
      <c r="K11" s="90">
        <f t="shared" si="2"/>
        <v>1039215094.4891417</v>
      </c>
      <c r="L11" s="90">
        <v>1112715524.8254545</v>
      </c>
      <c r="M11" s="90">
        <v>6411991579.6829386</v>
      </c>
      <c r="N11" s="91">
        <v>6790984211.7696981</v>
      </c>
      <c r="O11" s="92">
        <f t="shared" si="0"/>
        <v>0.16207368359340998</v>
      </c>
      <c r="P11" s="93">
        <f t="shared" si="0"/>
        <v>0.16385187921611824</v>
      </c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</row>
    <row r="12" spans="1:40" ht="13.5" customHeight="1" x14ac:dyDescent="0.3">
      <c r="A12" s="44" t="s">
        <v>12</v>
      </c>
      <c r="B12" s="46">
        <v>1814944826.7609372</v>
      </c>
      <c r="C12" s="47">
        <v>1345813118.269933</v>
      </c>
      <c r="D12" s="47">
        <v>55837377.282081917</v>
      </c>
      <c r="E12" s="47">
        <v>522877723.67655843</v>
      </c>
      <c r="F12" s="47">
        <f t="shared" si="1"/>
        <v>1047846809.4496446</v>
      </c>
      <c r="G12" s="47">
        <v>0</v>
      </c>
      <c r="H12" s="47">
        <v>0</v>
      </c>
      <c r="I12" s="88">
        <v>-38471107.362619273</v>
      </c>
      <c r="J12" s="95">
        <v>100183511.64356968</v>
      </c>
      <c r="K12" s="90">
        <f t="shared" si="2"/>
        <v>1148030321.0932143</v>
      </c>
      <c r="L12" s="90">
        <v>1145423065.9848745</v>
      </c>
      <c r="M12" s="90">
        <v>6585474203.2669334</v>
      </c>
      <c r="N12" s="91">
        <v>6735530402.1070366</v>
      </c>
      <c r="O12" s="92">
        <f t="shared" si="0"/>
        <v>0.1743276620115978</v>
      </c>
      <c r="P12" s="93">
        <f t="shared" si="0"/>
        <v>0.17005684743499316</v>
      </c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</row>
    <row r="13" spans="1:40" ht="13.5" customHeight="1" x14ac:dyDescent="0.3">
      <c r="A13" s="44" t="s">
        <v>13</v>
      </c>
      <c r="B13" s="46">
        <v>1834460204.142601</v>
      </c>
      <c r="C13" s="47">
        <v>1394017993.1620526</v>
      </c>
      <c r="D13" s="47">
        <v>64410616.875788361</v>
      </c>
      <c r="E13" s="47">
        <v>533810866.3287524</v>
      </c>
      <c r="F13" s="47">
        <f t="shared" si="1"/>
        <v>1038663694.1850891</v>
      </c>
      <c r="G13" s="47">
        <v>0</v>
      </c>
      <c r="H13" s="47">
        <v>0</v>
      </c>
      <c r="I13" s="88">
        <v>-38387665.32074704</v>
      </c>
      <c r="J13" s="95">
        <v>99305523.824420765</v>
      </c>
      <c r="K13" s="90">
        <f t="shared" si="2"/>
        <v>1137969218.0095098</v>
      </c>
      <c r="L13" s="90">
        <v>1152447323.8529346</v>
      </c>
      <c r="M13" s="90">
        <v>6870483511.9153395</v>
      </c>
      <c r="N13" s="91">
        <v>6976114563.4057684</v>
      </c>
      <c r="O13" s="92">
        <f t="shared" si="0"/>
        <v>0.16563160599045948</v>
      </c>
      <c r="P13" s="93">
        <f t="shared" si="0"/>
        <v>0.1651990249555628</v>
      </c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</row>
    <row r="14" spans="1:40" ht="13.5" customHeight="1" x14ac:dyDescent="0.3">
      <c r="A14" s="96" t="s">
        <v>14</v>
      </c>
      <c r="B14" s="59">
        <v>2177931536.8120561</v>
      </c>
      <c r="C14" s="60">
        <v>1763814584.3457479</v>
      </c>
      <c r="D14" s="60">
        <v>92796615.315674171</v>
      </c>
      <c r="E14" s="60">
        <v>684118053.85215425</v>
      </c>
      <c r="F14" s="60">
        <f t="shared" si="1"/>
        <v>1191031621.6341367</v>
      </c>
      <c r="G14" s="60">
        <v>0</v>
      </c>
      <c r="H14" s="60">
        <v>0</v>
      </c>
      <c r="I14" s="97">
        <v>-43948751.897099733</v>
      </c>
      <c r="J14" s="95">
        <v>113873258.24517605</v>
      </c>
      <c r="K14" s="90">
        <f t="shared" si="2"/>
        <v>1304904879.8793128</v>
      </c>
      <c r="L14" s="98">
        <v>1219533598.8079145</v>
      </c>
      <c r="M14" s="98">
        <v>7963636723.3540745</v>
      </c>
      <c r="N14" s="99">
        <v>7328956840.9367809</v>
      </c>
      <c r="O14" s="100">
        <f t="shared" si="0"/>
        <v>0.16385791130483926</v>
      </c>
      <c r="P14" s="101">
        <f t="shared" si="0"/>
        <v>0.16639934239973431</v>
      </c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</row>
    <row r="15" spans="1:40" ht="13.5" customHeight="1" x14ac:dyDescent="0.3">
      <c r="A15" s="44" t="s">
        <v>15</v>
      </c>
      <c r="B15" s="46">
        <v>1851406965.8434575</v>
      </c>
      <c r="C15" s="47">
        <v>1476138417.1147845</v>
      </c>
      <c r="D15" s="47">
        <v>98678088.793732971</v>
      </c>
      <c r="E15" s="47">
        <v>557496985.4613955</v>
      </c>
      <c r="F15" s="47">
        <f t="shared" si="1"/>
        <v>1031443622.9838015</v>
      </c>
      <c r="G15" s="47">
        <v>0</v>
      </c>
      <c r="H15" s="47">
        <v>0</v>
      </c>
      <c r="I15" s="88">
        <v>-38310613.308645032</v>
      </c>
      <c r="J15" s="102">
        <v>102669663.60417747</v>
      </c>
      <c r="K15" s="103">
        <f t="shared" si="2"/>
        <v>1134113286.5879788</v>
      </c>
      <c r="L15" s="90">
        <v>1206334686.7955317</v>
      </c>
      <c r="M15" s="90">
        <v>7096349778.6589661</v>
      </c>
      <c r="N15" s="91">
        <v>7489508579.8372812</v>
      </c>
      <c r="O15" s="92">
        <f t="shared" si="0"/>
        <v>0.15981642984941732</v>
      </c>
      <c r="P15" s="93">
        <f t="shared" si="0"/>
        <v>0.16106993855953908</v>
      </c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</row>
    <row r="16" spans="1:40" ht="13.5" customHeight="1" x14ac:dyDescent="0.3">
      <c r="A16" s="44" t="s">
        <v>16</v>
      </c>
      <c r="B16" s="46">
        <v>2009775539.5339572</v>
      </c>
      <c r="C16" s="47">
        <v>1554040085.9390559</v>
      </c>
      <c r="D16" s="47">
        <v>69770248.622452363</v>
      </c>
      <c r="E16" s="47">
        <v>588569010.87764716</v>
      </c>
      <c r="F16" s="47">
        <f t="shared" si="1"/>
        <v>1114074713.0950007</v>
      </c>
      <c r="G16" s="47">
        <v>0</v>
      </c>
      <c r="H16" s="47">
        <v>0</v>
      </c>
      <c r="I16" s="88">
        <v>-41277519.154631123</v>
      </c>
      <c r="J16" s="95">
        <v>110894743.51733966</v>
      </c>
      <c r="K16" s="90">
        <f t="shared" si="2"/>
        <v>1224969456.6123405</v>
      </c>
      <c r="L16" s="90">
        <v>1222835835.8636818</v>
      </c>
      <c r="M16" s="90">
        <v>7499728045.3973103</v>
      </c>
      <c r="N16" s="91">
        <v>7663549742.8019247</v>
      </c>
      <c r="O16" s="92">
        <f t="shared" si="0"/>
        <v>0.16333518351563717</v>
      </c>
      <c r="P16" s="93">
        <f t="shared" si="0"/>
        <v>0.15956519849202311</v>
      </c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</row>
    <row r="17" spans="1:30" ht="13.5" customHeight="1" x14ac:dyDescent="0.3">
      <c r="A17" s="44" t="s">
        <v>17</v>
      </c>
      <c r="B17" s="46">
        <v>2038956197.4042358</v>
      </c>
      <c r="C17" s="47">
        <v>1555086233.2536678</v>
      </c>
      <c r="D17" s="47">
        <v>85721665.903206527</v>
      </c>
      <c r="E17" s="47">
        <v>586685827.68505609</v>
      </c>
      <c r="F17" s="47">
        <f t="shared" si="1"/>
        <v>1156277457.7388306</v>
      </c>
      <c r="G17" s="47">
        <v>0</v>
      </c>
      <c r="H17" s="47">
        <v>0</v>
      </c>
      <c r="I17" s="88">
        <v>-42930466.682902545</v>
      </c>
      <c r="J17" s="95">
        <v>115095595.1191175</v>
      </c>
      <c r="K17" s="90">
        <f t="shared" si="2"/>
        <v>1271373052.8579481</v>
      </c>
      <c r="L17" s="90">
        <v>1273431652.1915419</v>
      </c>
      <c r="M17" s="90">
        <v>7718972400.0345726</v>
      </c>
      <c r="N17" s="91">
        <v>7798698356.0100203</v>
      </c>
      <c r="O17" s="92">
        <f t="shared" si="0"/>
        <v>0.16470755263385237</v>
      </c>
      <c r="P17" s="93">
        <f t="shared" si="0"/>
        <v>0.16328771726504582</v>
      </c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</row>
    <row r="18" spans="1:30" ht="13.5" customHeight="1" x14ac:dyDescent="0.3">
      <c r="A18" s="96" t="s">
        <v>18</v>
      </c>
      <c r="B18" s="59">
        <v>2206855877.6472149</v>
      </c>
      <c r="C18" s="60">
        <v>1660665044.612627</v>
      </c>
      <c r="D18" s="60">
        <v>82629336.553143457</v>
      </c>
      <c r="E18" s="60">
        <v>631409655.42753792</v>
      </c>
      <c r="F18" s="60">
        <f t="shared" si="1"/>
        <v>1260229825.0152693</v>
      </c>
      <c r="G18" s="60">
        <v>0</v>
      </c>
      <c r="H18" s="60">
        <v>0</v>
      </c>
      <c r="I18" s="97">
        <v>-46652694.770894729</v>
      </c>
      <c r="J18" s="104">
        <v>125442990.11125024</v>
      </c>
      <c r="K18" s="98">
        <f t="shared" si="2"/>
        <v>1385672815.1265194</v>
      </c>
      <c r="L18" s="98">
        <v>1313526436.3340318</v>
      </c>
      <c r="M18" s="98">
        <v>8569883850.4789867</v>
      </c>
      <c r="N18" s="99">
        <v>7933177395.9206123</v>
      </c>
      <c r="O18" s="105">
        <f t="shared" si="0"/>
        <v>0.16169096796441082</v>
      </c>
      <c r="P18" s="101">
        <f t="shared" si="0"/>
        <v>0.16557381371674249</v>
      </c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</row>
    <row r="19" spans="1:30" ht="13.5" customHeight="1" x14ac:dyDescent="0.3">
      <c r="A19" s="44" t="s">
        <v>19</v>
      </c>
      <c r="B19" s="46">
        <v>1628736027.78</v>
      </c>
      <c r="C19" s="47">
        <v>1075132948.46</v>
      </c>
      <c r="D19" s="47">
        <v>98667925.00999999</v>
      </c>
      <c r="E19" s="47">
        <v>352975290.42000008</v>
      </c>
      <c r="F19" s="47">
        <f t="shared" si="1"/>
        <v>1005246294.75</v>
      </c>
      <c r="G19" s="47">
        <v>0</v>
      </c>
      <c r="H19" s="47">
        <v>0</v>
      </c>
      <c r="I19" s="88">
        <v>-37043180.570773587</v>
      </c>
      <c r="J19" s="95">
        <v>101498295.87005484</v>
      </c>
      <c r="K19" s="90">
        <f t="shared" si="2"/>
        <v>1106744590.6200547</v>
      </c>
      <c r="L19" s="90">
        <v>1164151656.6047716</v>
      </c>
      <c r="M19" s="90">
        <v>7391457855.0677385</v>
      </c>
      <c r="N19" s="91">
        <v>7824382559.8464661</v>
      </c>
      <c r="O19" s="92">
        <f t="shared" si="0"/>
        <v>0.14973292310139433</v>
      </c>
      <c r="P19" s="93">
        <f t="shared" si="0"/>
        <v>0.14878511469761457</v>
      </c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</row>
    <row r="20" spans="1:30" ht="13.5" customHeight="1" x14ac:dyDescent="0.3">
      <c r="A20" s="44" t="s">
        <v>20</v>
      </c>
      <c r="B20" s="46">
        <v>1746655217</v>
      </c>
      <c r="C20" s="47">
        <v>1121464841.1500001</v>
      </c>
      <c r="D20" s="47">
        <v>53900084.359999999</v>
      </c>
      <c r="E20" s="47">
        <v>393875529.46999997</v>
      </c>
      <c r="F20" s="47">
        <f t="shared" si="1"/>
        <v>1072965989.6799998</v>
      </c>
      <c r="G20" s="47">
        <v>0</v>
      </c>
      <c r="H20" s="47">
        <v>0</v>
      </c>
      <c r="I20" s="88">
        <v>-39805327.84326233</v>
      </c>
      <c r="J20" s="95">
        <v>108335857.63788447</v>
      </c>
      <c r="K20" s="90">
        <f t="shared" si="2"/>
        <v>1181301847.3178842</v>
      </c>
      <c r="L20" s="90">
        <v>1169026096.8883715</v>
      </c>
      <c r="M20" s="90">
        <v>7804720243.9228964</v>
      </c>
      <c r="N20" s="91">
        <v>7961328368.4936285</v>
      </c>
      <c r="O20" s="92">
        <f t="shared" si="0"/>
        <v>0.15135735944381845</v>
      </c>
      <c r="P20" s="93">
        <f t="shared" si="0"/>
        <v>0.14683807058062148</v>
      </c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</row>
    <row r="21" spans="1:30" ht="13.5" customHeight="1" x14ac:dyDescent="0.3">
      <c r="A21" s="44" t="s">
        <v>21</v>
      </c>
      <c r="B21" s="46">
        <v>1831285694.4699998</v>
      </c>
      <c r="C21" s="47">
        <v>1193434272.73</v>
      </c>
      <c r="D21" s="47">
        <v>49864723.009999998</v>
      </c>
      <c r="E21" s="47">
        <v>392392473.9799999</v>
      </c>
      <c r="F21" s="47">
        <f t="shared" si="1"/>
        <v>1080108618.7299995</v>
      </c>
      <c r="G21" s="47">
        <v>0</v>
      </c>
      <c r="H21" s="47">
        <v>0</v>
      </c>
      <c r="I21" s="88">
        <v>-40077694.676819324</v>
      </c>
      <c r="J21" s="95">
        <v>109057038.78562221</v>
      </c>
      <c r="K21" s="90">
        <f t="shared" si="2"/>
        <v>1189165657.5156217</v>
      </c>
      <c r="L21" s="90">
        <v>1178532912.6918917</v>
      </c>
      <c r="M21" s="90">
        <v>7835699842.5377903</v>
      </c>
      <c r="N21" s="91">
        <v>7886732035.3950863</v>
      </c>
      <c r="O21" s="92">
        <f t="shared" si="0"/>
        <v>0.1517625332022009</v>
      </c>
      <c r="P21" s="93">
        <f t="shared" si="0"/>
        <v>0.149432351372244</v>
      </c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</row>
    <row r="22" spans="1:30" ht="13.5" customHeight="1" x14ac:dyDescent="0.3">
      <c r="A22" s="96" t="s">
        <v>22</v>
      </c>
      <c r="B22" s="59">
        <v>2037387733.8599997</v>
      </c>
      <c r="C22" s="60">
        <v>1469771492.5799997</v>
      </c>
      <c r="D22" s="60">
        <v>55682188.670000002</v>
      </c>
      <c r="E22" s="60">
        <v>471549013.11000013</v>
      </c>
      <c r="F22" s="60">
        <f t="shared" si="1"/>
        <v>1094847443.0599999</v>
      </c>
      <c r="G22" s="60">
        <v>0</v>
      </c>
      <c r="H22" s="60">
        <v>0</v>
      </c>
      <c r="I22" s="97">
        <v>-40604122.021172687</v>
      </c>
      <c r="J22" s="95">
        <v>110545197.02150528</v>
      </c>
      <c r="K22" s="90">
        <f t="shared" si="2"/>
        <v>1205392640.0815053</v>
      </c>
      <c r="L22" s="98">
        <v>1170894069.3500316</v>
      </c>
      <c r="M22" s="98">
        <v>8432904294.8852682</v>
      </c>
      <c r="N22" s="99">
        <v>7792339272.6785164</v>
      </c>
      <c r="O22" s="100">
        <f t="shared" si="0"/>
        <v>0.14293920551340789</v>
      </c>
      <c r="P22" s="101">
        <f t="shared" si="0"/>
        <v>0.15026220347661426</v>
      </c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</row>
    <row r="23" spans="1:30" ht="13.5" customHeight="1" x14ac:dyDescent="0.3">
      <c r="A23" s="44" t="s">
        <v>23</v>
      </c>
      <c r="B23" s="46">
        <v>1645369432.9300001</v>
      </c>
      <c r="C23" s="47">
        <v>1147260558.3799999</v>
      </c>
      <c r="D23" s="47">
        <v>84152465.349999994</v>
      </c>
      <c r="E23" s="47">
        <v>411988397.55000001</v>
      </c>
      <c r="F23" s="47">
        <f t="shared" si="1"/>
        <v>994249737.45000029</v>
      </c>
      <c r="G23" s="47">
        <v>0</v>
      </c>
      <c r="H23" s="47">
        <v>0</v>
      </c>
      <c r="I23" s="88">
        <v>-36968460.562375069</v>
      </c>
      <c r="J23" s="102">
        <v>103455544.8206716</v>
      </c>
      <c r="K23" s="103">
        <f t="shared" si="2"/>
        <v>1097705282.2706718</v>
      </c>
      <c r="L23" s="90">
        <v>1140289527.8210902</v>
      </c>
      <c r="M23" s="90">
        <v>7525383056.8226767</v>
      </c>
      <c r="N23" s="91">
        <v>7978358798.9422312</v>
      </c>
      <c r="O23" s="92">
        <f t="shared" si="0"/>
        <v>0.14586703081851338</v>
      </c>
      <c r="P23" s="93">
        <f t="shared" si="0"/>
        <v>0.14292281865943024</v>
      </c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</row>
    <row r="24" spans="1:30" ht="13.5" customHeight="1" x14ac:dyDescent="0.3">
      <c r="A24" s="44" t="s">
        <v>24</v>
      </c>
      <c r="B24" s="46">
        <v>1850527965.21</v>
      </c>
      <c r="C24" s="47">
        <v>1339037575.05</v>
      </c>
      <c r="D24" s="47">
        <v>60941672.740000002</v>
      </c>
      <c r="E24" s="47">
        <v>529519030.58999997</v>
      </c>
      <c r="F24" s="47">
        <f t="shared" si="1"/>
        <v>1101951093.49</v>
      </c>
      <c r="G24" s="47">
        <v>0</v>
      </c>
      <c r="H24" s="47">
        <v>0</v>
      </c>
      <c r="I24" s="88">
        <v>-40808509.770603061</v>
      </c>
      <c r="J24" s="95">
        <v>115066877.36705674</v>
      </c>
      <c r="K24" s="90">
        <f t="shared" si="2"/>
        <v>1217017970.8570569</v>
      </c>
      <c r="L24" s="90">
        <v>1195898435.8118303</v>
      </c>
      <c r="M24" s="90">
        <v>7948016242.9306097</v>
      </c>
      <c r="N24" s="91">
        <v>8098220094.3272486</v>
      </c>
      <c r="O24" s="92">
        <f t="shared" si="0"/>
        <v>0.15312222995763725</v>
      </c>
      <c r="P24" s="93">
        <f t="shared" si="0"/>
        <v>0.1476742323476179</v>
      </c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</row>
    <row r="25" spans="1:30" ht="13.5" customHeight="1" x14ac:dyDescent="0.3">
      <c r="A25" s="44" t="s">
        <v>25</v>
      </c>
      <c r="B25" s="46">
        <v>1840692309.0399997</v>
      </c>
      <c r="C25" s="47">
        <v>1425749835.8499999</v>
      </c>
      <c r="D25" s="47">
        <v>57397469.800000004</v>
      </c>
      <c r="E25" s="47">
        <v>612606942.52999997</v>
      </c>
      <c r="F25" s="47">
        <f t="shared" si="1"/>
        <v>1084946885.5199997</v>
      </c>
      <c r="G25" s="47">
        <v>0</v>
      </c>
      <c r="H25" s="47">
        <v>0</v>
      </c>
      <c r="I25" s="88">
        <v>-40187647.483813047</v>
      </c>
      <c r="J25" s="95">
        <v>113490452.89228199</v>
      </c>
      <c r="K25" s="90">
        <f t="shared" si="2"/>
        <v>1198437338.4122818</v>
      </c>
      <c r="L25" s="90">
        <v>1182749458.2574904</v>
      </c>
      <c r="M25" s="90">
        <v>8102297311.5535192</v>
      </c>
      <c r="N25" s="91">
        <v>8118489008.0844431</v>
      </c>
      <c r="O25" s="92">
        <f t="shared" si="0"/>
        <v>0.14791327599190451</v>
      </c>
      <c r="P25" s="93">
        <f t="shared" si="0"/>
        <v>0.14568590991250971</v>
      </c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</row>
    <row r="26" spans="1:30" ht="13.5" customHeight="1" x14ac:dyDescent="0.3">
      <c r="A26" s="96" t="s">
        <v>26</v>
      </c>
      <c r="B26" s="59">
        <v>2070232442.1399996</v>
      </c>
      <c r="C26" s="60">
        <v>1756353008.5800002</v>
      </c>
      <c r="D26" s="60">
        <v>72615359.050000012</v>
      </c>
      <c r="E26" s="60">
        <v>633767895.58999991</v>
      </c>
      <c r="F26" s="60">
        <f t="shared" si="1"/>
        <v>1020262688.1999993</v>
      </c>
      <c r="G26" s="60">
        <v>0</v>
      </c>
      <c r="H26" s="60">
        <v>0</v>
      </c>
      <c r="I26" s="97">
        <v>-37887630.98680643</v>
      </c>
      <c r="J26" s="104">
        <v>106724187.23744109</v>
      </c>
      <c r="K26" s="98">
        <f t="shared" si="2"/>
        <v>1126986875.4374404</v>
      </c>
      <c r="L26" s="98">
        <v>1121210045.0870404</v>
      </c>
      <c r="M26" s="98">
        <v>8659929122.9385834</v>
      </c>
      <c r="N26" s="99">
        <v>8040557832.891468</v>
      </c>
      <c r="O26" s="100">
        <f t="shared" si="0"/>
        <v>0.13013811769570449</v>
      </c>
      <c r="P26" s="101">
        <f t="shared" si="0"/>
        <v>0.13944431075422559</v>
      </c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</row>
    <row r="27" spans="1:30" ht="13.5" customHeight="1" x14ac:dyDescent="0.3">
      <c r="A27" s="44" t="s">
        <v>27</v>
      </c>
      <c r="B27" s="46">
        <v>1856655373.3399997</v>
      </c>
      <c r="C27" s="47">
        <v>1419833789.3200002</v>
      </c>
      <c r="D27" s="47">
        <v>109587572.22999999</v>
      </c>
      <c r="E27" s="47">
        <v>557993830.57000005</v>
      </c>
      <c r="F27" s="47">
        <f t="shared" si="1"/>
        <v>1104402986.8199997</v>
      </c>
      <c r="G27" s="47">
        <v>0</v>
      </c>
      <c r="H27" s="47">
        <v>0</v>
      </c>
      <c r="I27" s="88">
        <v>-40921633.520394921</v>
      </c>
      <c r="J27" s="95">
        <v>51626712.623021387</v>
      </c>
      <c r="K27" s="90">
        <f t="shared" si="2"/>
        <v>1156029699.4430211</v>
      </c>
      <c r="L27" s="90">
        <v>1172594023.4254043</v>
      </c>
      <c r="M27" s="90">
        <v>7535377565.9623451</v>
      </c>
      <c r="N27" s="91">
        <v>7992531579.8406372</v>
      </c>
      <c r="O27" s="92">
        <f t="shared" si="0"/>
        <v>0.15341363977099987</v>
      </c>
      <c r="P27" s="93">
        <f t="shared" si="0"/>
        <v>0.14671121555315578</v>
      </c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</row>
    <row r="28" spans="1:30" ht="13.5" customHeight="1" x14ac:dyDescent="0.3">
      <c r="A28" s="44" t="s">
        <v>28</v>
      </c>
      <c r="B28" s="46">
        <v>1992988325.4399998</v>
      </c>
      <c r="C28" s="47">
        <v>1636190237.49</v>
      </c>
      <c r="D28" s="47">
        <v>59544559.390000001</v>
      </c>
      <c r="E28" s="47">
        <v>672941171.53999984</v>
      </c>
      <c r="F28" s="47">
        <f t="shared" si="1"/>
        <v>1089283818.8799996</v>
      </c>
      <c r="G28" s="47">
        <v>0</v>
      </c>
      <c r="H28" s="47">
        <v>0</v>
      </c>
      <c r="I28" s="88">
        <v>-40828566.39357122</v>
      </c>
      <c r="J28" s="95">
        <v>50919948.020197287</v>
      </c>
      <c r="K28" s="90">
        <f t="shared" si="2"/>
        <v>1140203766.900197</v>
      </c>
      <c r="L28" s="90">
        <v>1127545146.4077244</v>
      </c>
      <c r="M28" s="90">
        <v>7954768143.0943403</v>
      </c>
      <c r="N28" s="91">
        <v>8118269937.2425547</v>
      </c>
      <c r="O28" s="92">
        <f t="shared" si="0"/>
        <v>0.14333588941747169</v>
      </c>
      <c r="P28" s="93">
        <f t="shared" si="0"/>
        <v>0.1388898318390612</v>
      </c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</row>
    <row r="29" spans="1:30" ht="13.5" customHeight="1" x14ac:dyDescent="0.3">
      <c r="A29" s="44" t="s">
        <v>29</v>
      </c>
      <c r="B29" s="46">
        <v>1979859269.5</v>
      </c>
      <c r="C29" s="47">
        <v>1557212218.54</v>
      </c>
      <c r="D29" s="47">
        <v>72935684.86999999</v>
      </c>
      <c r="E29" s="47">
        <v>597441287.75999999</v>
      </c>
      <c r="F29" s="47">
        <f t="shared" si="1"/>
        <v>1093024023.5900002</v>
      </c>
      <c r="G29" s="47">
        <v>0</v>
      </c>
      <c r="H29" s="47">
        <v>0</v>
      </c>
      <c r="I29" s="88">
        <v>-40915830.774307504</v>
      </c>
      <c r="J29" s="95">
        <v>51094788.613729604</v>
      </c>
      <c r="K29" s="90">
        <f t="shared" si="2"/>
        <v>1144118812.2037299</v>
      </c>
      <c r="L29" s="90">
        <v>1137666495.5049343</v>
      </c>
      <c r="M29" s="90">
        <v>8089906259.9157467</v>
      </c>
      <c r="N29" s="91">
        <v>8088100717.9132042</v>
      </c>
      <c r="O29" s="92">
        <f t="shared" si="0"/>
        <v>0.14142547211859108</v>
      </c>
      <c r="P29" s="93">
        <f t="shared" si="0"/>
        <v>0.14065928889649901</v>
      </c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ht="13.5" customHeight="1" x14ac:dyDescent="0.3">
      <c r="A30" s="96" t="s">
        <v>30</v>
      </c>
      <c r="B30" s="59">
        <v>2333266568.0900002</v>
      </c>
      <c r="C30" s="60">
        <v>1909135880.72</v>
      </c>
      <c r="D30" s="60">
        <v>86418453.489999995</v>
      </c>
      <c r="E30" s="60">
        <v>725133939.82999992</v>
      </c>
      <c r="F30" s="60">
        <f t="shared" si="1"/>
        <v>1235683080.6900001</v>
      </c>
      <c r="G30" s="60">
        <v>8455.56</v>
      </c>
      <c r="H30" s="60">
        <v>170085030</v>
      </c>
      <c r="I30" s="97">
        <v>-46711945.660054013</v>
      </c>
      <c r="J30" s="95">
        <v>57763566.434749089</v>
      </c>
      <c r="K30" s="90">
        <f t="shared" si="2"/>
        <v>1123370072.6847491</v>
      </c>
      <c r="L30" s="98">
        <v>1125916685.8936343</v>
      </c>
      <c r="M30" s="98">
        <v>8833076312.1686707</v>
      </c>
      <c r="N30" s="99">
        <v>8214226046.1447077</v>
      </c>
      <c r="O30" s="100">
        <f t="shared" si="0"/>
        <v>0.12717767094768173</v>
      </c>
      <c r="P30" s="101">
        <f t="shared" si="0"/>
        <v>0.1370691139455647</v>
      </c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</row>
    <row r="31" spans="1:30" ht="13.5" customHeight="1" x14ac:dyDescent="0.3">
      <c r="A31" s="44" t="s">
        <v>31</v>
      </c>
      <c r="B31" s="46">
        <v>1891710905.6199999</v>
      </c>
      <c r="C31" s="47">
        <v>1498251676.02</v>
      </c>
      <c r="D31" s="47">
        <v>90557727.030000001</v>
      </c>
      <c r="E31" s="47">
        <v>626561203.83000004</v>
      </c>
      <c r="F31" s="47">
        <f t="shared" si="1"/>
        <v>1110578160.46</v>
      </c>
      <c r="G31" s="47">
        <v>140701.6</v>
      </c>
      <c r="H31" s="47">
        <v>0</v>
      </c>
      <c r="I31" s="88">
        <v>-41156416.78911031</v>
      </c>
      <c r="J31" s="102">
        <v>57830723.704358533</v>
      </c>
      <c r="K31" s="103">
        <f t="shared" si="2"/>
        <v>1168549585.7643585</v>
      </c>
      <c r="L31" s="90">
        <v>1173341245.0044293</v>
      </c>
      <c r="M31" s="90">
        <v>7926216413.8300953</v>
      </c>
      <c r="N31" s="91">
        <v>8394896779.2274389</v>
      </c>
      <c r="O31" s="92">
        <f t="shared" si="0"/>
        <v>0.14742842293902161</v>
      </c>
      <c r="P31" s="93">
        <f t="shared" si="0"/>
        <v>0.13976839452127354</v>
      </c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</row>
    <row r="32" spans="1:30" ht="13.5" customHeight="1" x14ac:dyDescent="0.3">
      <c r="A32" s="44" t="s">
        <v>32</v>
      </c>
      <c r="B32" s="46">
        <v>1939256979.6299999</v>
      </c>
      <c r="C32" s="47">
        <v>1579183482.6000001</v>
      </c>
      <c r="D32" s="47">
        <v>59595412.710000001</v>
      </c>
      <c r="E32" s="47">
        <v>652861234.68000019</v>
      </c>
      <c r="F32" s="47">
        <f t="shared" si="1"/>
        <v>1072530144.4199998</v>
      </c>
      <c r="G32" s="47">
        <v>114523.19</v>
      </c>
      <c r="H32" s="47">
        <v>0</v>
      </c>
      <c r="I32" s="88">
        <v>-39884019.561634116</v>
      </c>
      <c r="J32" s="95">
        <v>55849463.509041116</v>
      </c>
      <c r="K32" s="90">
        <f t="shared" si="2"/>
        <v>1128494131.119041</v>
      </c>
      <c r="L32" s="90">
        <v>1117187644.2888694</v>
      </c>
      <c r="M32" s="90">
        <v>8079722099.0914192</v>
      </c>
      <c r="N32" s="91">
        <v>8252970114.2681723</v>
      </c>
      <c r="O32" s="92">
        <f t="shared" si="0"/>
        <v>0.13966991899955847</v>
      </c>
      <c r="P32" s="93">
        <f t="shared" si="0"/>
        <v>0.13536794981935243</v>
      </c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</row>
    <row r="33" spans="1:30" ht="13.5" customHeight="1" x14ac:dyDescent="0.3">
      <c r="A33" s="44" t="s">
        <v>33</v>
      </c>
      <c r="B33" s="46">
        <v>1911084084.97</v>
      </c>
      <c r="C33" s="47">
        <v>1542682259.3599999</v>
      </c>
      <c r="D33" s="47">
        <v>65938004.609999999</v>
      </c>
      <c r="E33" s="47">
        <v>660287923.00000024</v>
      </c>
      <c r="F33" s="47">
        <f t="shared" si="1"/>
        <v>1094627753.2200003</v>
      </c>
      <c r="G33" s="47">
        <v>19448.500000000004</v>
      </c>
      <c r="H33" s="47">
        <v>42817106</v>
      </c>
      <c r="I33" s="88">
        <v>-40895392.198877975</v>
      </c>
      <c r="J33" s="95">
        <v>57000144.07753934</v>
      </c>
      <c r="K33" s="90">
        <f t="shared" si="2"/>
        <v>1108830239.7975397</v>
      </c>
      <c r="L33" s="90">
        <v>1112152548.9786794</v>
      </c>
      <c r="M33" s="90">
        <v>8397945212.2950535</v>
      </c>
      <c r="N33" s="91">
        <v>8367264143.6529179</v>
      </c>
      <c r="O33" s="92">
        <f t="shared" si="0"/>
        <v>0.13203589827832543</v>
      </c>
      <c r="P33" s="93">
        <f t="shared" si="0"/>
        <v>0.13291710765726397</v>
      </c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</row>
    <row r="34" spans="1:30" ht="13.5" customHeight="1" x14ac:dyDescent="0.3">
      <c r="A34" s="96" t="s">
        <v>34</v>
      </c>
      <c r="B34" s="59">
        <v>2009602658.5699999</v>
      </c>
      <c r="C34" s="60">
        <v>1755485393.8300002</v>
      </c>
      <c r="D34" s="60">
        <v>64448740.129999995</v>
      </c>
      <c r="E34" s="60">
        <v>755636153.2699995</v>
      </c>
      <c r="F34" s="60">
        <f t="shared" si="1"/>
        <v>1074202158.1399994</v>
      </c>
      <c r="G34" s="60">
        <v>27037.469999999998</v>
      </c>
      <c r="H34" s="60">
        <v>0</v>
      </c>
      <c r="I34" s="97">
        <v>-40215210.803909108</v>
      </c>
      <c r="J34" s="104">
        <v>55936529.657929823</v>
      </c>
      <c r="K34" s="98">
        <f t="shared" si="2"/>
        <v>1130165725.2679293</v>
      </c>
      <c r="L34" s="98">
        <v>1133358243.6768894</v>
      </c>
      <c r="M34" s="98">
        <v>9013090196.0571289</v>
      </c>
      <c r="N34" s="99">
        <v>8401842884.125164</v>
      </c>
      <c r="O34" s="100">
        <f t="shared" si="0"/>
        <v>0.12539159163882907</v>
      </c>
      <c r="P34" s="101">
        <f t="shared" si="0"/>
        <v>0.13489400591128758</v>
      </c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</row>
    <row r="35" spans="1:30" ht="13.5" customHeight="1" x14ac:dyDescent="0.3">
      <c r="A35" s="44" t="s">
        <v>35</v>
      </c>
      <c r="B35" s="46">
        <v>1755007962.3800001</v>
      </c>
      <c r="C35" s="47">
        <v>1367848008.8</v>
      </c>
      <c r="D35" s="47">
        <v>86690055.99000001</v>
      </c>
      <c r="E35" s="47">
        <v>596403634.04999995</v>
      </c>
      <c r="F35" s="47">
        <f t="shared" si="1"/>
        <v>1070253643.6200001</v>
      </c>
      <c r="G35" s="47">
        <v>63784.67</v>
      </c>
      <c r="H35" s="47">
        <v>0</v>
      </c>
      <c r="I35" s="88">
        <v>-39580425.814070441</v>
      </c>
      <c r="J35" s="95">
        <v>51735106.014479674</v>
      </c>
      <c r="K35" s="90">
        <f t="shared" si="2"/>
        <v>1122052534.3044798</v>
      </c>
      <c r="L35" s="90">
        <v>1137602742.5441725</v>
      </c>
      <c r="M35" s="90">
        <v>7739996655.2702789</v>
      </c>
      <c r="N35" s="91">
        <v>8210141510.2793684</v>
      </c>
      <c r="O35" s="92">
        <f t="shared" ref="O35:P73" si="3">K35/M35</f>
        <v>0.14496809033379329</v>
      </c>
      <c r="P35" s="93">
        <f t="shared" si="3"/>
        <v>0.13856067415157902</v>
      </c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</row>
    <row r="36" spans="1:30" ht="13.5" customHeight="1" x14ac:dyDescent="0.3">
      <c r="A36" s="44" t="s">
        <v>36</v>
      </c>
      <c r="B36" s="46">
        <v>1926726848.5799997</v>
      </c>
      <c r="C36" s="47">
        <v>1510994612.51</v>
      </c>
      <c r="D36" s="47">
        <v>50527854.709999993</v>
      </c>
      <c r="E36" s="47">
        <v>710976941.37000012</v>
      </c>
      <c r="F36" s="47">
        <f t="shared" si="1"/>
        <v>1177237032.1499999</v>
      </c>
      <c r="G36" s="47">
        <v>86692.71</v>
      </c>
      <c r="H36" s="47">
        <v>0</v>
      </c>
      <c r="I36" s="88">
        <v>-43542772.470532231</v>
      </c>
      <c r="J36" s="95">
        <v>56906587.541668892</v>
      </c>
      <c r="K36" s="90">
        <f t="shared" si="2"/>
        <v>1234230312.4016688</v>
      </c>
      <c r="L36" s="90">
        <v>1216893908.1207623</v>
      </c>
      <c r="M36" s="90">
        <v>8078775557.1545858</v>
      </c>
      <c r="N36" s="91">
        <v>8249961388.6739759</v>
      </c>
      <c r="O36" s="92">
        <f t="shared" si="3"/>
        <v>0.15277442771740712</v>
      </c>
      <c r="P36" s="93">
        <f t="shared" si="3"/>
        <v>0.14750298223109076</v>
      </c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</row>
    <row r="37" spans="1:30" ht="13.5" customHeight="1" x14ac:dyDescent="0.3">
      <c r="A37" s="44" t="s">
        <v>37</v>
      </c>
      <c r="B37" s="46">
        <v>1905055788.75</v>
      </c>
      <c r="C37" s="47">
        <v>1422774491.77</v>
      </c>
      <c r="D37" s="47">
        <v>64489153.719999999</v>
      </c>
      <c r="E37" s="47">
        <v>628737155.47000003</v>
      </c>
      <c r="F37" s="47">
        <f t="shared" si="1"/>
        <v>1175507606.1700001</v>
      </c>
      <c r="G37" s="47">
        <v>69773.8</v>
      </c>
      <c r="H37" s="47">
        <v>0</v>
      </c>
      <c r="I37" s="88">
        <v>-43628109.082448691</v>
      </c>
      <c r="J37" s="95">
        <v>56822988.633173861</v>
      </c>
      <c r="K37" s="90">
        <f t="shared" si="2"/>
        <v>1232400368.603174</v>
      </c>
      <c r="L37" s="90">
        <v>1237581260.7001925</v>
      </c>
      <c r="M37" s="90">
        <v>8459864131.929554</v>
      </c>
      <c r="N37" s="91">
        <v>8408786533.8067932</v>
      </c>
      <c r="O37" s="92">
        <f t="shared" si="3"/>
        <v>0.14567614200230472</v>
      </c>
      <c r="P37" s="93">
        <f t="shared" si="3"/>
        <v>0.14717715281802016</v>
      </c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</row>
    <row r="38" spans="1:30" ht="13.5" customHeight="1" x14ac:dyDescent="0.3">
      <c r="A38" s="96" t="s">
        <v>38</v>
      </c>
      <c r="B38" s="59">
        <v>2261050142.3399997</v>
      </c>
      <c r="C38" s="60">
        <v>1893746973.8499999</v>
      </c>
      <c r="D38" s="60">
        <v>63605131.470000006</v>
      </c>
      <c r="E38" s="60">
        <v>736654887.85000002</v>
      </c>
      <c r="F38" s="60">
        <f t="shared" si="1"/>
        <v>1167563187.8099999</v>
      </c>
      <c r="G38" s="60">
        <v>80882.259999999995</v>
      </c>
      <c r="H38" s="60">
        <v>0</v>
      </c>
      <c r="I38" s="97">
        <v>-42950517.669108063</v>
      </c>
      <c r="J38" s="95">
        <v>56438962.539426737</v>
      </c>
      <c r="K38" s="90">
        <f t="shared" si="2"/>
        <v>1224083032.6094267</v>
      </c>
      <c r="L38" s="98">
        <v>1220688336.5536225</v>
      </c>
      <c r="M38" s="98">
        <v>8963666763.4029922</v>
      </c>
      <c r="N38" s="99">
        <v>8373413674.9972715</v>
      </c>
      <c r="O38" s="100">
        <f t="shared" si="3"/>
        <v>0.13656052427195681</v>
      </c>
      <c r="P38" s="101">
        <f t="shared" si="3"/>
        <v>0.14578144397649387</v>
      </c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</row>
    <row r="39" spans="1:30" ht="13.5" customHeight="1" x14ac:dyDescent="0.3">
      <c r="A39" s="44" t="s">
        <v>39</v>
      </c>
      <c r="B39" s="46">
        <v>1882744832.1400001</v>
      </c>
      <c r="C39" s="47">
        <v>1360845173.4200001</v>
      </c>
      <c r="D39" s="47">
        <v>88654033.140000001</v>
      </c>
      <c r="E39" s="47">
        <v>628812448.89999998</v>
      </c>
      <c r="F39" s="47">
        <f t="shared" si="1"/>
        <v>1239366140.76</v>
      </c>
      <c r="G39" s="47">
        <v>80682.75</v>
      </c>
      <c r="H39" s="47">
        <v>0</v>
      </c>
      <c r="I39" s="88">
        <v>-45237496.085687578</v>
      </c>
      <c r="J39" s="102">
        <v>54162962.46487999</v>
      </c>
      <c r="K39" s="103">
        <f t="shared" si="2"/>
        <v>1293609785.97488</v>
      </c>
      <c r="L39" s="90">
        <v>1319066176.1881616</v>
      </c>
      <c r="M39" s="90">
        <v>8096120323.3500643</v>
      </c>
      <c r="N39" s="91">
        <v>8565330177.9389849</v>
      </c>
      <c r="O39" s="92">
        <f t="shared" si="3"/>
        <v>0.15978144275400319</v>
      </c>
      <c r="P39" s="93">
        <f t="shared" si="3"/>
        <v>0.15400062213428406</v>
      </c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</row>
    <row r="40" spans="1:30" ht="13.5" customHeight="1" x14ac:dyDescent="0.3">
      <c r="A40" s="44" t="s">
        <v>40</v>
      </c>
      <c r="B40" s="46">
        <v>1992310078.3299999</v>
      </c>
      <c r="C40" s="47">
        <v>1414498744.8700001</v>
      </c>
      <c r="D40" s="47">
        <v>51611152.149999999</v>
      </c>
      <c r="E40" s="47">
        <v>641656462.79999995</v>
      </c>
      <c r="F40" s="47">
        <f t="shared" si="1"/>
        <v>1271078948.4099998</v>
      </c>
      <c r="G40" s="47">
        <v>104217.63</v>
      </c>
      <c r="H40" s="47">
        <v>0</v>
      </c>
      <c r="I40" s="88">
        <v>-46494759.43921113</v>
      </c>
      <c r="J40" s="95">
        <v>55548880.277149417</v>
      </c>
      <c r="K40" s="90">
        <f t="shared" si="2"/>
        <v>1326732046.3171494</v>
      </c>
      <c r="L40" s="90">
        <v>1320688854.5885916</v>
      </c>
      <c r="M40" s="90">
        <v>8515579324.9967747</v>
      </c>
      <c r="N40" s="91">
        <v>8674080074.2039089</v>
      </c>
      <c r="O40" s="92">
        <f t="shared" si="3"/>
        <v>0.15580056220281313</v>
      </c>
      <c r="P40" s="93">
        <f t="shared" si="3"/>
        <v>0.15225693598520323</v>
      </c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</row>
    <row r="41" spans="1:30" ht="13.5" customHeight="1" x14ac:dyDescent="0.3">
      <c r="A41" s="44" t="s">
        <v>41</v>
      </c>
      <c r="B41" s="46">
        <v>1948893673.6200001</v>
      </c>
      <c r="C41" s="47">
        <v>1343704539.25</v>
      </c>
      <c r="D41" s="47">
        <v>48881880.840000004</v>
      </c>
      <c r="E41" s="47">
        <v>611319001.21000004</v>
      </c>
      <c r="F41" s="47">
        <f t="shared" si="1"/>
        <v>1265390016.4200001</v>
      </c>
      <c r="G41" s="47">
        <v>92095.81</v>
      </c>
      <c r="H41" s="47">
        <v>0</v>
      </c>
      <c r="I41" s="88">
        <v>-46188889.820234492</v>
      </c>
      <c r="J41" s="95">
        <v>55300261.729566149</v>
      </c>
      <c r="K41" s="90">
        <f t="shared" si="2"/>
        <v>1320782373.9595661</v>
      </c>
      <c r="L41" s="90">
        <v>1335084475.8139715</v>
      </c>
      <c r="M41" s="90">
        <v>8854238945.8279915</v>
      </c>
      <c r="N41" s="91">
        <v>8782125027.2249374</v>
      </c>
      <c r="O41" s="92">
        <f t="shared" si="3"/>
        <v>0.14916949746221866</v>
      </c>
      <c r="P41" s="93">
        <f t="shared" si="3"/>
        <v>0.15202294110766545</v>
      </c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</row>
    <row r="42" spans="1:30" ht="13.5" customHeight="1" x14ac:dyDescent="0.3">
      <c r="A42" s="96" t="s">
        <v>42</v>
      </c>
      <c r="B42" s="59">
        <v>2242028956.6199999</v>
      </c>
      <c r="C42" s="60">
        <v>1667133441.8700001</v>
      </c>
      <c r="D42" s="60">
        <v>57181352.25</v>
      </c>
      <c r="E42" s="60">
        <v>734862914.07999992</v>
      </c>
      <c r="F42" s="60">
        <f t="shared" si="1"/>
        <v>1366939781.0799997</v>
      </c>
      <c r="G42" s="60">
        <v>124104.32000000001</v>
      </c>
      <c r="H42" s="60">
        <v>0</v>
      </c>
      <c r="I42" s="97">
        <v>-49027608.426819116</v>
      </c>
      <c r="J42" s="104">
        <v>59738204.570431672</v>
      </c>
      <c r="K42" s="98">
        <f t="shared" si="2"/>
        <v>1426802089.9704313</v>
      </c>
      <c r="L42" s="98">
        <v>1393086789.6313016</v>
      </c>
      <c r="M42" s="98">
        <v>8432245345.2450056</v>
      </c>
      <c r="N42" s="99">
        <v>7876648660.0520029</v>
      </c>
      <c r="O42" s="100">
        <f t="shared" si="3"/>
        <v>0.16920784815340006</v>
      </c>
      <c r="P42" s="101">
        <f t="shared" si="3"/>
        <v>0.17686288290305743</v>
      </c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</row>
    <row r="43" spans="1:30" ht="13.5" customHeight="1" x14ac:dyDescent="0.3">
      <c r="A43" s="44" t="s">
        <v>43</v>
      </c>
      <c r="B43" s="46">
        <v>1993022403.2699997</v>
      </c>
      <c r="C43" s="47">
        <v>1354036373.0799999</v>
      </c>
      <c r="D43" s="47">
        <v>79430772.900000006</v>
      </c>
      <c r="E43" s="47">
        <v>582175411.46000004</v>
      </c>
      <c r="F43" s="47">
        <f t="shared" si="1"/>
        <v>1300592214.5499997</v>
      </c>
      <c r="G43" s="47">
        <v>160750.45000000001</v>
      </c>
      <c r="H43" s="47">
        <v>0</v>
      </c>
      <c r="I43" s="88">
        <v>-47252701.841727048</v>
      </c>
      <c r="J43" s="95">
        <v>54146793.009164609</v>
      </c>
      <c r="K43" s="90">
        <f t="shared" si="2"/>
        <v>1354899758.0091643</v>
      </c>
      <c r="L43" s="90">
        <v>1399665906.8884397</v>
      </c>
      <c r="M43" s="90">
        <v>8147892953.0365057</v>
      </c>
      <c r="N43" s="91">
        <v>8647262336.2517357</v>
      </c>
      <c r="O43" s="92">
        <f t="shared" si="3"/>
        <v>0.16628836017098492</v>
      </c>
      <c r="P43" s="93">
        <f t="shared" si="3"/>
        <v>0.16186231577833018</v>
      </c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</row>
    <row r="44" spans="1:30" ht="13.5" customHeight="1" x14ac:dyDescent="0.3">
      <c r="A44" s="44" t="s">
        <v>44</v>
      </c>
      <c r="B44" s="46">
        <v>2184619159</v>
      </c>
      <c r="C44" s="47">
        <v>1558328775.77</v>
      </c>
      <c r="D44" s="47">
        <v>85488009.859999999</v>
      </c>
      <c r="E44" s="47">
        <v>637372579.39999998</v>
      </c>
      <c r="F44" s="47">
        <f t="shared" si="1"/>
        <v>1349150972.49</v>
      </c>
      <c r="G44" s="47">
        <v>2400180.25</v>
      </c>
      <c r="H44" s="47">
        <v>0</v>
      </c>
      <c r="I44" s="88">
        <v>-49005538.040482067</v>
      </c>
      <c r="J44" s="95">
        <v>56168411.303926624</v>
      </c>
      <c r="K44" s="90">
        <f t="shared" si="2"/>
        <v>1407719564.0439267</v>
      </c>
      <c r="L44" s="90">
        <v>1411828501.8849897</v>
      </c>
      <c r="M44" s="90">
        <v>8670575612.0257874</v>
      </c>
      <c r="N44" s="91">
        <v>8865514154.9918518</v>
      </c>
      <c r="O44" s="92">
        <f t="shared" si="3"/>
        <v>0.16235595271108283</v>
      </c>
      <c r="P44" s="93">
        <f t="shared" si="3"/>
        <v>0.15924947805650277</v>
      </c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</row>
    <row r="45" spans="1:30" ht="13.5" customHeight="1" x14ac:dyDescent="0.3">
      <c r="A45" s="44" t="s">
        <v>45</v>
      </c>
      <c r="B45" s="46">
        <v>2245895805.9000001</v>
      </c>
      <c r="C45" s="47">
        <v>1514431472.8199999</v>
      </c>
      <c r="D45" s="47">
        <v>59598018.709999993</v>
      </c>
      <c r="E45" s="47">
        <v>601060202.14999998</v>
      </c>
      <c r="F45" s="47">
        <f t="shared" si="1"/>
        <v>1392122553.9400001</v>
      </c>
      <c r="G45" s="47">
        <v>2310588.08</v>
      </c>
      <c r="H45" s="47">
        <v>0</v>
      </c>
      <c r="I45" s="88">
        <v>-50626570.83332327</v>
      </c>
      <c r="J45" s="95">
        <v>57957421.956166051</v>
      </c>
      <c r="K45" s="90">
        <f t="shared" si="2"/>
        <v>1452390563.976166</v>
      </c>
      <c r="L45" s="90">
        <v>1467770363.5564497</v>
      </c>
      <c r="M45" s="90">
        <v>9113664589.5888767</v>
      </c>
      <c r="N45" s="91">
        <v>9086694183.0520077</v>
      </c>
      <c r="O45" s="92">
        <f t="shared" si="3"/>
        <v>0.15936405709239343</v>
      </c>
      <c r="P45" s="93">
        <f t="shared" si="3"/>
        <v>0.16152963156766656</v>
      </c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</row>
    <row r="46" spans="1:30" ht="13.5" customHeight="1" x14ac:dyDescent="0.3">
      <c r="A46" s="44" t="s">
        <v>46</v>
      </c>
      <c r="B46" s="46">
        <v>2491264067.7299995</v>
      </c>
      <c r="C46" s="47">
        <v>1797613459.7800002</v>
      </c>
      <c r="D46" s="47">
        <v>66508027.789999992</v>
      </c>
      <c r="E46" s="47">
        <v>742419319.26999998</v>
      </c>
      <c r="F46" s="47">
        <f t="shared" si="1"/>
        <v>1502577955.0099993</v>
      </c>
      <c r="G46" s="47">
        <v>2495954.9499999997</v>
      </c>
      <c r="H46" s="47">
        <v>0</v>
      </c>
      <c r="I46" s="97">
        <v>-54440958.833435804</v>
      </c>
      <c r="J46" s="104">
        <v>62555946.898552269</v>
      </c>
      <c r="K46" s="98">
        <f t="shared" si="2"/>
        <v>1567629856.8585515</v>
      </c>
      <c r="L46" s="98">
        <v>1503374970.5579298</v>
      </c>
      <c r="M46" s="98">
        <v>10381109552.29797</v>
      </c>
      <c r="N46" s="99">
        <v>9713772032.6535435</v>
      </c>
      <c r="O46" s="92">
        <f t="shared" si="3"/>
        <v>0.15100792925468548</v>
      </c>
      <c r="P46" s="93">
        <f t="shared" si="3"/>
        <v>0.15476737208822963</v>
      </c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</row>
    <row r="47" spans="1:30" x14ac:dyDescent="0.3">
      <c r="A47" s="106" t="s">
        <v>47</v>
      </c>
      <c r="B47" s="50">
        <v>2006054773.3399997</v>
      </c>
      <c r="C47" s="51">
        <v>1338519240.7099998</v>
      </c>
      <c r="D47" s="51">
        <v>82511415.14200002</v>
      </c>
      <c r="E47" s="51">
        <v>572163939.48000002</v>
      </c>
      <c r="F47" s="51">
        <f t="shared" si="1"/>
        <v>1322210887.2519999</v>
      </c>
      <c r="G47" s="51">
        <v>3051289.2</v>
      </c>
      <c r="H47" s="51">
        <v>0</v>
      </c>
      <c r="I47" s="88">
        <v>-29543943.536671516</v>
      </c>
      <c r="J47" s="95">
        <v>76579830.051834822</v>
      </c>
      <c r="K47" s="90">
        <f t="shared" si="2"/>
        <v>1401842006.5038347</v>
      </c>
      <c r="L47" s="90">
        <v>1461488217.2663016</v>
      </c>
      <c r="M47" s="90">
        <v>8529299289.3368025</v>
      </c>
      <c r="N47" s="91">
        <v>9024789925.826952</v>
      </c>
      <c r="O47" s="107">
        <f t="shared" si="3"/>
        <v>0.16435605774279674</v>
      </c>
      <c r="P47" s="108">
        <f>L47/N47</f>
        <v>0.16194152210500165</v>
      </c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</row>
    <row r="48" spans="1:30" x14ac:dyDescent="0.3">
      <c r="A48" s="44" t="s">
        <v>48</v>
      </c>
      <c r="B48" s="46">
        <v>2202282152.7399998</v>
      </c>
      <c r="C48" s="47">
        <v>1441311633.75</v>
      </c>
      <c r="D48" s="47">
        <v>50117052.180999994</v>
      </c>
      <c r="E48" s="47">
        <v>604222890.63</v>
      </c>
      <c r="F48" s="47">
        <f t="shared" si="1"/>
        <v>1415310461.8009996</v>
      </c>
      <c r="G48" s="47">
        <v>2875609.08</v>
      </c>
      <c r="H48" s="47">
        <v>0</v>
      </c>
      <c r="I48" s="88">
        <v>-31797505.119821321</v>
      </c>
      <c r="J48" s="95">
        <v>81971972.610635072</v>
      </c>
      <c r="K48" s="90">
        <f t="shared" si="2"/>
        <v>1500158043.4916346</v>
      </c>
      <c r="L48" s="90">
        <v>1500808233.8932316</v>
      </c>
      <c r="M48" s="90">
        <v>8827148280.5535507</v>
      </c>
      <c r="N48" s="91">
        <v>9011294737.5306091</v>
      </c>
      <c r="O48" s="92">
        <f t="shared" si="3"/>
        <v>0.16994820929841226</v>
      </c>
      <c r="P48" s="93">
        <f>L48/N48</f>
        <v>0.16654745822957095</v>
      </c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</row>
    <row r="49" spans="1:30" x14ac:dyDescent="0.3">
      <c r="A49" s="44" t="s">
        <v>49</v>
      </c>
      <c r="B49" s="46">
        <v>2103199814.0699999</v>
      </c>
      <c r="C49" s="47">
        <v>1353552773.5899999</v>
      </c>
      <c r="D49" s="47">
        <v>49543767.842999995</v>
      </c>
      <c r="E49" s="47">
        <v>595601778.19000006</v>
      </c>
      <c r="F49" s="47">
        <f t="shared" si="1"/>
        <v>1394792586.513</v>
      </c>
      <c r="G49" s="47">
        <v>2758115.96</v>
      </c>
      <c r="H49" s="47">
        <v>0</v>
      </c>
      <c r="I49" s="88">
        <v>-31352722.019581515</v>
      </c>
      <c r="J49" s="95">
        <v>80783618.00114812</v>
      </c>
      <c r="K49" s="90">
        <f t="shared" si="2"/>
        <v>1478334320.4741483</v>
      </c>
      <c r="L49" s="90">
        <v>1494952143.2444715</v>
      </c>
      <c r="M49" s="90">
        <v>8949116118.7808132</v>
      </c>
      <c r="N49" s="91">
        <v>8928878026.8292789</v>
      </c>
      <c r="O49" s="92">
        <f t="shared" si="3"/>
        <v>0.16519333315741463</v>
      </c>
      <c r="P49" s="93">
        <f t="shared" si="3"/>
        <v>0.16742889070188607</v>
      </c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</row>
    <row r="50" spans="1:30" x14ac:dyDescent="0.3">
      <c r="A50" s="96" t="s">
        <v>50</v>
      </c>
      <c r="B50" s="59">
        <v>2371822465.6699996</v>
      </c>
      <c r="C50" s="60">
        <v>1650507203.3499999</v>
      </c>
      <c r="D50" s="60">
        <v>51239509.487999998</v>
      </c>
      <c r="E50" s="60">
        <v>731470614.56999993</v>
      </c>
      <c r="F50" s="60">
        <f t="shared" si="1"/>
        <v>1504025386.3779998</v>
      </c>
      <c r="G50" s="60">
        <v>3067055.7600000002</v>
      </c>
      <c r="H50" s="60">
        <v>0</v>
      </c>
      <c r="I50" s="97">
        <v>-33660987.717160985</v>
      </c>
      <c r="J50" s="104">
        <v>87110164.946418792</v>
      </c>
      <c r="K50" s="98">
        <f t="shared" si="2"/>
        <v>1594202607.0844185</v>
      </c>
      <c r="L50" s="98">
        <v>1517288383.1500316</v>
      </c>
      <c r="M50" s="98">
        <v>9704338217.1119556</v>
      </c>
      <c r="N50" s="99">
        <v>9044939215.596283</v>
      </c>
      <c r="O50" s="100">
        <f t="shared" si="3"/>
        <v>0.16427731303442336</v>
      </c>
      <c r="P50" s="101">
        <f t="shared" si="3"/>
        <v>0.16774998117552359</v>
      </c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</row>
    <row r="51" spans="1:30" ht="13.5" customHeight="1" x14ac:dyDescent="0.3">
      <c r="A51" s="109" t="s">
        <v>51</v>
      </c>
      <c r="B51" s="50">
        <v>2187332777.6500001</v>
      </c>
      <c r="C51" s="51">
        <v>1498924397.3499999</v>
      </c>
      <c r="D51" s="51">
        <v>63258485.449999996</v>
      </c>
      <c r="E51" s="51">
        <v>660236618.89999998</v>
      </c>
      <c r="F51" s="51">
        <f t="shared" si="1"/>
        <v>1411903484.6500001</v>
      </c>
      <c r="G51" s="51">
        <v>3850469.45</v>
      </c>
      <c r="H51" s="51">
        <v>0</v>
      </c>
      <c r="I51" s="88">
        <v>-29591642.98239962</v>
      </c>
      <c r="J51" s="102">
        <v>79257715.804844871</v>
      </c>
      <c r="K51" s="90">
        <f t="shared" si="2"/>
        <v>1495011669.904845</v>
      </c>
      <c r="L51" s="90">
        <v>1565162137.9599316</v>
      </c>
      <c r="M51" s="90">
        <v>9071416028.2214394</v>
      </c>
      <c r="N51" s="91">
        <v>9555000339.7424908</v>
      </c>
      <c r="O51" s="107">
        <f t="shared" si="3"/>
        <v>0.16480466393050658</v>
      </c>
      <c r="P51" s="108">
        <f t="shared" si="3"/>
        <v>0.16380555544827047</v>
      </c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</row>
    <row r="52" spans="1:30" x14ac:dyDescent="0.3">
      <c r="A52" s="33" t="s">
        <v>52</v>
      </c>
      <c r="B52" s="46">
        <v>2333103818.5299997</v>
      </c>
      <c r="C52" s="47">
        <v>1553625934.6499999</v>
      </c>
      <c r="D52" s="47">
        <v>38266875.850000001</v>
      </c>
      <c r="E52" s="47">
        <v>663139759.39999998</v>
      </c>
      <c r="F52" s="47">
        <f t="shared" si="1"/>
        <v>1480884519.1299999</v>
      </c>
      <c r="G52" s="47">
        <v>4080178.94</v>
      </c>
      <c r="H52" s="47">
        <v>0</v>
      </c>
      <c r="I52" s="88">
        <v>-30989677.753636692</v>
      </c>
      <c r="J52" s="95">
        <v>83129991.272806704</v>
      </c>
      <c r="K52" s="90">
        <f t="shared" si="2"/>
        <v>1568094689.3428066</v>
      </c>
      <c r="L52" s="90">
        <v>1571113983.7090116</v>
      </c>
      <c r="M52" s="90">
        <v>9512941353.8036919</v>
      </c>
      <c r="N52" s="91">
        <v>9696567018.0700798</v>
      </c>
      <c r="O52" s="92">
        <f t="shared" si="3"/>
        <v>0.16483804861425047</v>
      </c>
      <c r="P52" s="93">
        <f t="shared" si="3"/>
        <v>0.16202785798119637</v>
      </c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</row>
    <row r="53" spans="1:30" x14ac:dyDescent="0.3">
      <c r="A53" s="33" t="s">
        <v>53</v>
      </c>
      <c r="B53" s="46">
        <v>2248097278.23</v>
      </c>
      <c r="C53" s="47">
        <v>1432162230.6500001</v>
      </c>
      <c r="D53" s="47">
        <v>46765479.93</v>
      </c>
      <c r="E53" s="47">
        <v>640291898.67000008</v>
      </c>
      <c r="F53" s="47">
        <f t="shared" si="1"/>
        <v>1502992426.1799998</v>
      </c>
      <c r="G53" s="47">
        <v>3246928.8099999996</v>
      </c>
      <c r="H53" s="47">
        <v>0</v>
      </c>
      <c r="I53" s="88">
        <v>-31478162.821426883</v>
      </c>
      <c r="J53" s="95">
        <v>84371026.678596646</v>
      </c>
      <c r="K53" s="90">
        <f t="shared" si="2"/>
        <v>1590610381.6685965</v>
      </c>
      <c r="L53" s="90">
        <v>1608629776.2315016</v>
      </c>
      <c r="M53" s="90">
        <v>9736924088.941803</v>
      </c>
      <c r="N53" s="91">
        <v>9709030796.4949665</v>
      </c>
      <c r="O53" s="92">
        <f t="shared" si="3"/>
        <v>0.16335860967377247</v>
      </c>
      <c r="P53" s="93">
        <f t="shared" si="3"/>
        <v>0.16568386793172282</v>
      </c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</row>
    <row r="54" spans="1:30" x14ac:dyDescent="0.3">
      <c r="A54" s="41" t="s">
        <v>54</v>
      </c>
      <c r="B54" s="59">
        <v>2617119521.7400002</v>
      </c>
      <c r="C54" s="60">
        <v>1726892889.77</v>
      </c>
      <c r="D54" s="60">
        <v>53763755.969999999</v>
      </c>
      <c r="E54" s="60">
        <v>714166466.82000005</v>
      </c>
      <c r="F54" s="60">
        <f t="shared" si="1"/>
        <v>1658156854.7600002</v>
      </c>
      <c r="G54" s="60">
        <v>3664817.57</v>
      </c>
      <c r="H54" s="60">
        <v>0</v>
      </c>
      <c r="I54" s="97">
        <v>-34295674.835772157</v>
      </c>
      <c r="J54" s="104">
        <v>93081238.330537841</v>
      </c>
      <c r="K54" s="98">
        <f t="shared" si="2"/>
        <v>1754902910.660538</v>
      </c>
      <c r="L54" s="98">
        <v>1663713753.6763415</v>
      </c>
      <c r="M54" s="98">
        <v>10190386789.214682</v>
      </c>
      <c r="N54" s="99">
        <v>9551070105.8740864</v>
      </c>
      <c r="O54" s="100">
        <f t="shared" si="3"/>
        <v>0.17221160952574391</v>
      </c>
      <c r="P54" s="101">
        <f t="shared" si="3"/>
        <v>0.17419134560148675</v>
      </c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</row>
    <row r="55" spans="1:30" x14ac:dyDescent="0.3">
      <c r="A55" s="109" t="s">
        <v>55</v>
      </c>
      <c r="B55" s="50">
        <v>2262025403.9200001</v>
      </c>
      <c r="C55" s="51">
        <v>1466042624.9699998</v>
      </c>
      <c r="D55" s="51">
        <v>73169726.939999998</v>
      </c>
      <c r="E55" s="51">
        <v>618516504.23000002</v>
      </c>
      <c r="F55" s="51">
        <f t="shared" si="1"/>
        <v>1487669010.1200004</v>
      </c>
      <c r="G55" s="51">
        <v>4590575.71</v>
      </c>
      <c r="H55" s="51">
        <v>0</v>
      </c>
      <c r="I55" s="88">
        <v>-29087359.177019428</v>
      </c>
      <c r="J55" s="102">
        <v>84587462.142667755</v>
      </c>
      <c r="K55" s="103">
        <f t="shared" si="2"/>
        <v>1576847047.9726682</v>
      </c>
      <c r="L55" s="90">
        <v>1660966418.0792954</v>
      </c>
      <c r="M55" s="90">
        <v>9520285138.121294</v>
      </c>
      <c r="N55" s="91">
        <v>10029360725.398575</v>
      </c>
      <c r="O55" s="107">
        <f t="shared" si="3"/>
        <v>0.16563023324360626</v>
      </c>
      <c r="P55" s="108">
        <f t="shared" si="3"/>
        <v>0.16561039766702451</v>
      </c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</row>
    <row r="56" spans="1:30" x14ac:dyDescent="0.3">
      <c r="A56" s="33" t="s">
        <v>56</v>
      </c>
      <c r="B56" s="46">
        <v>2534743348.52</v>
      </c>
      <c r="C56" s="47">
        <v>1570320425.2100003</v>
      </c>
      <c r="D56" s="47">
        <v>43553916.329999998</v>
      </c>
      <c r="E56" s="47">
        <v>619282355.8900001</v>
      </c>
      <c r="F56" s="47">
        <f t="shared" si="1"/>
        <v>1627259195.5299997</v>
      </c>
      <c r="G56" s="47">
        <v>4526412.79</v>
      </c>
      <c r="H56" s="47">
        <v>0</v>
      </c>
      <c r="I56" s="88">
        <v>-31915854.822112087</v>
      </c>
      <c r="J56" s="95">
        <v>92524428.92999354</v>
      </c>
      <c r="K56" s="90">
        <f t="shared" si="2"/>
        <v>1724310037.2499933</v>
      </c>
      <c r="L56" s="90">
        <v>1724976537.7912152</v>
      </c>
      <c r="M56" s="90">
        <v>9975886724.5402946</v>
      </c>
      <c r="N56" s="91">
        <v>10184153778.09779</v>
      </c>
      <c r="O56" s="92">
        <f t="shared" si="3"/>
        <v>0.17284779637766509</v>
      </c>
      <c r="P56" s="93">
        <f t="shared" si="3"/>
        <v>0.16937848498526981</v>
      </c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</row>
    <row r="57" spans="1:30" x14ac:dyDescent="0.3">
      <c r="A57" s="33" t="s">
        <v>57</v>
      </c>
      <c r="B57" s="46">
        <v>2447241517.1900001</v>
      </c>
      <c r="C57" s="47">
        <v>1546900208.4400001</v>
      </c>
      <c r="D57" s="47">
        <v>50012424.68</v>
      </c>
      <c r="E57" s="47">
        <v>660475857</v>
      </c>
      <c r="F57" s="47">
        <f t="shared" si="1"/>
        <v>1610829590.4299998</v>
      </c>
      <c r="G57" s="47">
        <v>4274252.04</v>
      </c>
      <c r="H57" s="47">
        <v>0</v>
      </c>
      <c r="I57" s="88">
        <v>-31600295.9688191</v>
      </c>
      <c r="J57" s="95">
        <v>91590257.020811215</v>
      </c>
      <c r="K57" s="90">
        <f t="shared" si="2"/>
        <v>1706694099.4908111</v>
      </c>
      <c r="L57" s="90">
        <v>1718349751.7350752</v>
      </c>
      <c r="M57" s="90">
        <v>10335191612.484776</v>
      </c>
      <c r="N57" s="91">
        <v>10311417006.888054</v>
      </c>
      <c r="O57" s="92">
        <f t="shared" si="3"/>
        <v>0.16513424844771596</v>
      </c>
      <c r="P57" s="93">
        <f t="shared" si="3"/>
        <v>0.16664535539462841</v>
      </c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</row>
    <row r="58" spans="1:30" x14ac:dyDescent="0.3">
      <c r="A58" s="41" t="s">
        <v>58</v>
      </c>
      <c r="B58" s="46">
        <v>2798218850.3499999</v>
      </c>
      <c r="C58" s="47">
        <v>1898118301.1999998</v>
      </c>
      <c r="D58" s="47">
        <v>53498134.849999994</v>
      </c>
      <c r="E58" s="47">
        <v>774818178.25999999</v>
      </c>
      <c r="F58" s="47">
        <f t="shared" si="1"/>
        <v>1728416862.2600002</v>
      </c>
      <c r="G58" s="47">
        <v>4592640.79</v>
      </c>
      <c r="H58" s="47">
        <v>0</v>
      </c>
      <c r="I58" s="97">
        <v>-33751648.425284721</v>
      </c>
      <c r="J58" s="104">
        <v>98276158.81530875</v>
      </c>
      <c r="K58" s="90">
        <f t="shared" si="2"/>
        <v>1831285661.865309</v>
      </c>
      <c r="L58" s="98">
        <v>1734844138.9731953</v>
      </c>
      <c r="M58" s="98">
        <v>11036480852.758869</v>
      </c>
      <c r="N58" s="99">
        <v>10342912817.520815</v>
      </c>
      <c r="O58" s="92">
        <f t="shared" si="3"/>
        <v>0.16593021691398388</v>
      </c>
      <c r="P58" s="93">
        <f t="shared" si="3"/>
        <v>0.16773264645858588</v>
      </c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</row>
    <row r="59" spans="1:30" x14ac:dyDescent="0.3">
      <c r="A59" s="109" t="s">
        <v>59</v>
      </c>
      <c r="B59" s="50">
        <v>2470700111.9100003</v>
      </c>
      <c r="C59" s="51">
        <v>1614111862.2200003</v>
      </c>
      <c r="D59" s="51">
        <v>74305541.700000003</v>
      </c>
      <c r="E59" s="51">
        <v>665179062.13</v>
      </c>
      <c r="F59" s="51">
        <f t="shared" si="1"/>
        <v>1596072853.52</v>
      </c>
      <c r="G59" s="51">
        <v>5732302.8399999999</v>
      </c>
      <c r="H59" s="51">
        <v>0</v>
      </c>
      <c r="I59" s="88">
        <v>-25385515.276448935</v>
      </c>
      <c r="J59" s="95">
        <v>97104498.503911406</v>
      </c>
      <c r="K59" s="103">
        <f t="shared" si="2"/>
        <v>1698909654.8639114</v>
      </c>
      <c r="L59" s="90">
        <v>1796272976.488086</v>
      </c>
      <c r="M59" s="90">
        <v>10013663123.937777</v>
      </c>
      <c r="N59" s="91">
        <v>10552832065.386335</v>
      </c>
      <c r="O59" s="107">
        <f t="shared" si="3"/>
        <v>0.16965915807599402</v>
      </c>
      <c r="P59" s="108">
        <f t="shared" si="3"/>
        <v>0.17021714790477196</v>
      </c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</row>
    <row r="60" spans="1:30" x14ac:dyDescent="0.3">
      <c r="A60" s="33" t="s">
        <v>60</v>
      </c>
      <c r="B60" s="46">
        <v>2635192391.6100001</v>
      </c>
      <c r="C60" s="47">
        <v>1658304441.1499999</v>
      </c>
      <c r="D60" s="47">
        <v>57373217.970000006</v>
      </c>
      <c r="E60" s="47">
        <v>651816149.77999997</v>
      </c>
      <c r="F60" s="47">
        <f t="shared" si="1"/>
        <v>1686077318.2100003</v>
      </c>
      <c r="G60" s="47">
        <v>6338259.5099999998</v>
      </c>
      <c r="H60" s="47">
        <v>0</v>
      </c>
      <c r="I60" s="88">
        <v>-26818234.937532444</v>
      </c>
      <c r="J60" s="95">
        <v>102580337.7725015</v>
      </c>
      <c r="K60" s="90">
        <f t="shared" si="2"/>
        <v>1794995915.4925017</v>
      </c>
      <c r="L60" s="90">
        <v>1806934872.0056961</v>
      </c>
      <c r="M60" s="90">
        <v>10438778959.818478</v>
      </c>
      <c r="N60" s="91">
        <v>10672037581.423056</v>
      </c>
      <c r="O60" s="92">
        <f t="shared" si="3"/>
        <v>0.17195458610646885</v>
      </c>
      <c r="P60" s="93">
        <f t="shared" si="3"/>
        <v>0.16931489026529004</v>
      </c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</row>
    <row r="61" spans="1:30" x14ac:dyDescent="0.3">
      <c r="A61" s="33" t="s">
        <v>61</v>
      </c>
      <c r="B61" s="46">
        <v>2611399735.6100001</v>
      </c>
      <c r="C61" s="47">
        <v>1551402388.54</v>
      </c>
      <c r="D61" s="47">
        <v>72539257.359999999</v>
      </c>
      <c r="E61" s="47">
        <v>634151539.85000002</v>
      </c>
      <c r="F61" s="47">
        <f t="shared" si="1"/>
        <v>1766688144.2800002</v>
      </c>
      <c r="G61" s="47">
        <v>5516665.8299999991</v>
      </c>
      <c r="H61" s="91">
        <v>0</v>
      </c>
      <c r="I61" s="110">
        <v>-27946165.067571327</v>
      </c>
      <c r="J61" s="48">
        <v>107484671.44514687</v>
      </c>
      <c r="K61" s="90">
        <f t="shared" si="2"/>
        <v>1879689481.5551469</v>
      </c>
      <c r="L61" s="90">
        <v>1883064827.715646</v>
      </c>
      <c r="M61" s="90">
        <v>10789823026.726053</v>
      </c>
      <c r="N61" s="91">
        <v>10766226379.30228</v>
      </c>
      <c r="O61" s="92">
        <f t="shared" si="3"/>
        <v>0.17420948211098691</v>
      </c>
      <c r="P61" s="93">
        <f t="shared" si="3"/>
        <v>0.17490481449802847</v>
      </c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</row>
    <row r="62" spans="1:30" x14ac:dyDescent="0.3">
      <c r="A62" s="41" t="s">
        <v>62</v>
      </c>
      <c r="B62" s="46">
        <v>2942935620.3600001</v>
      </c>
      <c r="C62" s="47">
        <v>1807808630.22</v>
      </c>
      <c r="D62" s="47">
        <v>58734662.039999999</v>
      </c>
      <c r="E62" s="47">
        <v>743303260.27999997</v>
      </c>
      <c r="F62" s="60">
        <f t="shared" si="1"/>
        <v>1937164912.46</v>
      </c>
      <c r="G62" s="60">
        <v>6420482.0900000017</v>
      </c>
      <c r="H62" s="99">
        <v>0</v>
      </c>
      <c r="I62" s="111">
        <v>-30392244.844775226</v>
      </c>
      <c r="J62" s="61">
        <v>117856416.72242413</v>
      </c>
      <c r="K62" s="90">
        <f t="shared" si="2"/>
        <v>2061441811.272424</v>
      </c>
      <c r="L62" s="98">
        <v>1948764186.974556</v>
      </c>
      <c r="M62" s="98">
        <v>11825591165.872921</v>
      </c>
      <c r="N62" s="99">
        <v>11076760250.243559</v>
      </c>
      <c r="O62" s="100">
        <f t="shared" si="3"/>
        <v>0.17432040245239241</v>
      </c>
      <c r="P62" s="101">
        <f>L62/N62</f>
        <v>0.17593268635851408</v>
      </c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</row>
    <row r="63" spans="1:30" x14ac:dyDescent="0.3">
      <c r="A63" s="109" t="s">
        <v>63</v>
      </c>
      <c r="B63" s="50">
        <v>2449583174.6900001</v>
      </c>
      <c r="C63" s="51">
        <v>1538278916.3699999</v>
      </c>
      <c r="D63" s="51">
        <v>68661964.579999998</v>
      </c>
      <c r="E63" s="51">
        <v>657897619.90999997</v>
      </c>
      <c r="F63" s="51">
        <f t="shared" si="1"/>
        <v>1637863842.8100002</v>
      </c>
      <c r="G63" s="51">
        <v>6904201.3100000015</v>
      </c>
      <c r="H63" s="112">
        <v>0</v>
      </c>
      <c r="I63" s="110">
        <v>-6656421.4983997596</v>
      </c>
      <c r="J63" s="95">
        <v>131267396.80276898</v>
      </c>
      <c r="K63" s="103">
        <f t="shared" si="2"/>
        <v>1776035440.9227691</v>
      </c>
      <c r="L63" s="90">
        <v>1875356496.02227</v>
      </c>
      <c r="M63" s="90">
        <v>10629637641.729965</v>
      </c>
      <c r="N63" s="91">
        <v>11194480515.269695</v>
      </c>
      <c r="O63" s="107">
        <f t="shared" si="3"/>
        <v>0.16708334759694787</v>
      </c>
      <c r="P63" s="108">
        <f t="shared" si="3"/>
        <v>0.16752510252389227</v>
      </c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</row>
    <row r="64" spans="1:30" x14ac:dyDescent="0.3">
      <c r="A64" s="33" t="s">
        <v>64</v>
      </c>
      <c r="B64" s="46">
        <v>2314505811.2400002</v>
      </c>
      <c r="C64" s="47">
        <v>1247895014.8600001</v>
      </c>
      <c r="D64" s="47">
        <v>64199114.190000005</v>
      </c>
      <c r="E64" s="47">
        <v>458683336.14999998</v>
      </c>
      <c r="F64" s="47">
        <f t="shared" si="1"/>
        <v>1589493246.7200003</v>
      </c>
      <c r="G64" s="47">
        <v>12337363.690000003</v>
      </c>
      <c r="H64" s="91">
        <v>0</v>
      </c>
      <c r="I64" s="110">
        <v>-6477488.477063206</v>
      </c>
      <c r="J64" s="95">
        <v>127390711.7789156</v>
      </c>
      <c r="K64" s="90">
        <f t="shared" si="2"/>
        <v>1729221322.188916</v>
      </c>
      <c r="L64" s="90">
        <v>1732829679.1558201</v>
      </c>
      <c r="M64" s="90">
        <v>10434330835.363029</v>
      </c>
      <c r="N64" s="91">
        <v>10682322046.919264</v>
      </c>
      <c r="O64" s="92">
        <f t="shared" si="3"/>
        <v>0.1657242183972551</v>
      </c>
      <c r="P64" s="93">
        <f t="shared" si="3"/>
        <v>0.16221470121803347</v>
      </c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</row>
    <row r="65" spans="1:30" s="113" customFormat="1" x14ac:dyDescent="0.3">
      <c r="A65" s="33" t="s">
        <v>65</v>
      </c>
      <c r="B65" s="46">
        <v>2762808402.1100001</v>
      </c>
      <c r="C65" s="47">
        <v>1481262326.79</v>
      </c>
      <c r="D65" s="47">
        <v>44590281.039999999</v>
      </c>
      <c r="E65" s="47">
        <v>513920204.53999996</v>
      </c>
      <c r="F65" s="47">
        <f t="shared" si="1"/>
        <v>1840056560.9000001</v>
      </c>
      <c r="G65" s="47">
        <v>6883299.0699999994</v>
      </c>
      <c r="H65" s="91">
        <v>56726924.060000002</v>
      </c>
      <c r="I65" s="110">
        <v>-7541301.5846440447</v>
      </c>
      <c r="J65" s="48">
        <v>147472230.84478241</v>
      </c>
      <c r="K65" s="90">
        <f t="shared" si="2"/>
        <v>1937685166.7547824</v>
      </c>
      <c r="L65" s="90">
        <v>1931726660.7165601</v>
      </c>
      <c r="M65" s="90">
        <v>11190185763.899796</v>
      </c>
      <c r="N65" s="91">
        <v>11146475977.357824</v>
      </c>
      <c r="O65" s="92">
        <f>K65/M65</f>
        <v>0.17315933869532979</v>
      </c>
      <c r="P65" s="93">
        <f t="shared" si="3"/>
        <v>0.17330380154593569</v>
      </c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</row>
    <row r="66" spans="1:30" x14ac:dyDescent="0.3">
      <c r="A66" s="41" t="s">
        <v>66</v>
      </c>
      <c r="B66" s="59">
        <v>2926034544.27</v>
      </c>
      <c r="C66" s="60">
        <v>1842763661.51</v>
      </c>
      <c r="D66" s="60">
        <v>54979423.870000005</v>
      </c>
      <c r="E66" s="60">
        <v>731103828.40999997</v>
      </c>
      <c r="F66" s="60">
        <f t="shared" si="1"/>
        <v>1869354135.04</v>
      </c>
      <c r="G66" s="60">
        <v>7536276.0900000017</v>
      </c>
      <c r="H66" s="99">
        <v>14186998.82</v>
      </c>
      <c r="I66" s="111">
        <v>-7550708.1664734203</v>
      </c>
      <c r="J66" s="61">
        <v>149820299.2186442</v>
      </c>
      <c r="K66" s="90">
        <f t="shared" si="2"/>
        <v>2012523711.5286441</v>
      </c>
      <c r="L66" s="98">
        <v>1915552805.5004601</v>
      </c>
      <c r="M66" s="98">
        <v>11829545512.445238</v>
      </c>
      <c r="N66" s="99">
        <v>11060421213.891245</v>
      </c>
      <c r="O66" s="100">
        <f t="shared" si="3"/>
        <v>0.17012688352324057</v>
      </c>
      <c r="P66" s="101">
        <f t="shared" si="3"/>
        <v>0.17318986035492367</v>
      </c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</row>
    <row r="67" spans="1:30" x14ac:dyDescent="0.3">
      <c r="A67" s="109" t="s">
        <v>67</v>
      </c>
      <c r="B67" s="50">
        <v>2499315044.3499999</v>
      </c>
      <c r="C67" s="51">
        <v>1694568890.8999999</v>
      </c>
      <c r="D67" s="51">
        <v>82274618.330000013</v>
      </c>
      <c r="E67" s="51">
        <v>697477019.91999996</v>
      </c>
      <c r="F67" s="51">
        <f t="shared" si="1"/>
        <v>1584497791.7</v>
      </c>
      <c r="G67" s="51">
        <v>9124679.0600000042</v>
      </c>
      <c r="H67" s="112">
        <v>14282288.289999999</v>
      </c>
      <c r="I67" s="110">
        <v>3548544.2660653889</v>
      </c>
      <c r="J67" s="95">
        <v>133129123.88971131</v>
      </c>
      <c r="K67" s="103">
        <f t="shared" si="2"/>
        <v>1712469306.3597114</v>
      </c>
      <c r="L67" s="90">
        <v>1801569708.3716359</v>
      </c>
      <c r="M67" s="90">
        <v>10286753897.961697</v>
      </c>
      <c r="N67" s="91">
        <v>10895591369.744602</v>
      </c>
      <c r="O67" s="107">
        <f t="shared" si="3"/>
        <v>0.16647324543255909</v>
      </c>
      <c r="P67" s="108">
        <f t="shared" si="3"/>
        <v>0.16534850172284549</v>
      </c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</row>
    <row r="68" spans="1:30" x14ac:dyDescent="0.3">
      <c r="A68" s="33" t="s">
        <v>68</v>
      </c>
      <c r="B68" s="46">
        <v>2815488291.27</v>
      </c>
      <c r="C68" s="47">
        <v>1843529837.4899998</v>
      </c>
      <c r="D68" s="47">
        <v>66788950.589999996</v>
      </c>
      <c r="E68" s="47">
        <v>822453020.32999992</v>
      </c>
      <c r="F68" s="47">
        <f t="shared" ref="F68:F87" si="4">B68-C68+D68+E68</f>
        <v>1861200424.7000003</v>
      </c>
      <c r="G68" s="47">
        <v>9298993.2299999967</v>
      </c>
      <c r="H68" s="91">
        <v>0</v>
      </c>
      <c r="I68" s="110">
        <v>6653520.4988726042</v>
      </c>
      <c r="J68" s="95">
        <v>158936830.67099977</v>
      </c>
      <c r="K68" s="90">
        <f t="shared" ref="K68:K87" si="5">F68+G68-H68+J68</f>
        <v>2029436248.6010001</v>
      </c>
      <c r="L68" s="90">
        <v>2033037935.927016</v>
      </c>
      <c r="M68" s="90">
        <v>11432601309.776411</v>
      </c>
      <c r="N68" s="91">
        <v>11735855130.30673</v>
      </c>
      <c r="O68" s="92">
        <f t="shared" si="3"/>
        <v>0.17751307804861166</v>
      </c>
      <c r="P68" s="93">
        <f t="shared" si="3"/>
        <v>0.1732330463654829</v>
      </c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</row>
    <row r="69" spans="1:30" x14ac:dyDescent="0.3">
      <c r="A69" s="33" t="s">
        <v>69</v>
      </c>
      <c r="B69" s="46">
        <v>2846199093.8199997</v>
      </c>
      <c r="C69" s="47">
        <v>1690039134.5599999</v>
      </c>
      <c r="D69" s="47">
        <v>58480019.93</v>
      </c>
      <c r="E69" s="47">
        <v>786022969.00999999</v>
      </c>
      <c r="F69" s="47">
        <f t="shared" si="4"/>
        <v>2000662948.1999998</v>
      </c>
      <c r="G69" s="47">
        <v>8890206.9899999984</v>
      </c>
      <c r="H69" s="91">
        <v>40592158.509999998</v>
      </c>
      <c r="I69" s="110">
        <v>0</v>
      </c>
      <c r="J69" s="48">
        <v>163614658.00630376</v>
      </c>
      <c r="K69" s="90">
        <f t="shared" si="5"/>
        <v>2132575654.6863036</v>
      </c>
      <c r="L69" s="90">
        <v>2137906445.5289559</v>
      </c>
      <c r="M69" s="90">
        <v>12160323647.184475</v>
      </c>
      <c r="N69" s="91">
        <v>12106333649.163353</v>
      </c>
      <c r="O69" s="114">
        <f t="shared" si="3"/>
        <v>0.17537161974961635</v>
      </c>
      <c r="P69" s="93">
        <f t="shared" si="3"/>
        <v>0.17659404634669909</v>
      </c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</row>
    <row r="70" spans="1:30" x14ac:dyDescent="0.3">
      <c r="A70" s="41" t="s">
        <v>70</v>
      </c>
      <c r="B70" s="59">
        <v>3249505825.1799998</v>
      </c>
      <c r="C70" s="60">
        <v>2132908938.22</v>
      </c>
      <c r="D70" s="60">
        <v>56605117.499999993</v>
      </c>
      <c r="E70" s="60">
        <v>938111264.01999998</v>
      </c>
      <c r="F70" s="60">
        <f t="shared" si="4"/>
        <v>2111313268.4799998</v>
      </c>
      <c r="G70" s="60">
        <v>25097641.380000003</v>
      </c>
      <c r="H70" s="99">
        <v>73114822.859999999</v>
      </c>
      <c r="I70" s="111">
        <v>0</v>
      </c>
      <c r="J70" s="61">
        <v>172663665.6500892</v>
      </c>
      <c r="K70" s="98">
        <f t="shared" si="5"/>
        <v>2235959752.6500893</v>
      </c>
      <c r="L70" s="98">
        <v>2137926872.469496</v>
      </c>
      <c r="M70" s="98">
        <v>12937784022.611563</v>
      </c>
      <c r="N70" s="99">
        <v>12079682728.319462</v>
      </c>
      <c r="O70" s="105">
        <f t="shared" si="3"/>
        <v>0.17282401288677166</v>
      </c>
      <c r="P70" s="101">
        <f t="shared" si="3"/>
        <v>0.17698534974410926</v>
      </c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</row>
    <row r="71" spans="1:30" x14ac:dyDescent="0.3">
      <c r="A71" s="44" t="s">
        <v>71</v>
      </c>
      <c r="B71" s="46">
        <v>3030554120.5099998</v>
      </c>
      <c r="C71" s="47">
        <v>2087113847.6300001</v>
      </c>
      <c r="D71" s="47">
        <v>95760218.590000004</v>
      </c>
      <c r="E71" s="47">
        <v>902103841.04999995</v>
      </c>
      <c r="F71" s="47">
        <f t="shared" si="4"/>
        <v>1941304332.5199995</v>
      </c>
      <c r="G71" s="47">
        <v>44820005.790000007</v>
      </c>
      <c r="H71" s="91">
        <v>0</v>
      </c>
      <c r="I71" s="57">
        <v>0</v>
      </c>
      <c r="J71" s="102">
        <v>163179268.65732828</v>
      </c>
      <c r="K71" s="90">
        <f t="shared" si="5"/>
        <v>2149303606.9673276</v>
      </c>
      <c r="L71" s="90">
        <v>2254123770.3039098</v>
      </c>
      <c r="M71" s="90">
        <v>12313686570.7467</v>
      </c>
      <c r="N71" s="91">
        <v>13028049255.046713</v>
      </c>
      <c r="O71" s="114">
        <f t="shared" si="3"/>
        <v>0.17454590829633193</v>
      </c>
      <c r="P71" s="93">
        <f t="shared" si="3"/>
        <v>0.173020820398781</v>
      </c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</row>
    <row r="72" spans="1:30" x14ac:dyDescent="0.3">
      <c r="A72" s="115" t="s">
        <v>72</v>
      </c>
      <c r="B72" s="46">
        <v>3278435624.2599998</v>
      </c>
      <c r="C72" s="47">
        <v>2212601245.4600005</v>
      </c>
      <c r="D72" s="47">
        <v>60258710.189999998</v>
      </c>
      <c r="E72" s="47">
        <v>1019374710.3599999</v>
      </c>
      <c r="F72" s="47">
        <f t="shared" si="4"/>
        <v>2145467799.3499992</v>
      </c>
      <c r="G72" s="47">
        <v>37433309.609999999</v>
      </c>
      <c r="H72" s="91">
        <v>0</v>
      </c>
      <c r="I72" s="57">
        <v>0</v>
      </c>
      <c r="J72" s="95">
        <v>180340537.31870183</v>
      </c>
      <c r="K72" s="90">
        <f t="shared" si="5"/>
        <v>2363241646.2787008</v>
      </c>
      <c r="L72" s="90">
        <v>2360744206.4597998</v>
      </c>
      <c r="M72" s="90">
        <v>12989353131.496277</v>
      </c>
      <c r="N72" s="91">
        <v>13347216301.337566</v>
      </c>
      <c r="O72" s="114">
        <f t="shared" si="3"/>
        <v>0.18193682336254052</v>
      </c>
      <c r="P72" s="93">
        <f t="shared" si="3"/>
        <v>0.176871652722315</v>
      </c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</row>
    <row r="73" spans="1:30" x14ac:dyDescent="0.3">
      <c r="A73" s="33" t="s">
        <v>73</v>
      </c>
      <c r="B73" s="46">
        <v>3238008382.1800003</v>
      </c>
      <c r="C73" s="47">
        <v>2123637774.3800001</v>
      </c>
      <c r="D73" s="47">
        <v>77282288.480000004</v>
      </c>
      <c r="E73" s="47">
        <v>916509777.98000002</v>
      </c>
      <c r="F73" s="47">
        <f t="shared" si="4"/>
        <v>2108162674.2600002</v>
      </c>
      <c r="G73" s="47">
        <v>41454871.859999999</v>
      </c>
      <c r="H73" s="91">
        <v>0</v>
      </c>
      <c r="I73" s="110">
        <v>0</v>
      </c>
      <c r="J73" s="48">
        <v>177204798.66743422</v>
      </c>
      <c r="K73" s="90">
        <f t="shared" si="5"/>
        <v>2326822344.7874346</v>
      </c>
      <c r="L73" s="90">
        <v>2361172754.5634899</v>
      </c>
      <c r="M73" s="90">
        <v>13907113687.053879</v>
      </c>
      <c r="N73" s="91">
        <v>13851405674.746853</v>
      </c>
      <c r="O73" s="114">
        <f t="shared" si="3"/>
        <v>0.1673116648894207</v>
      </c>
      <c r="P73" s="93">
        <f t="shared" si="3"/>
        <v>0.17046448642163839</v>
      </c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</row>
    <row r="74" spans="1:30" x14ac:dyDescent="0.3">
      <c r="A74" s="41" t="s">
        <v>74</v>
      </c>
      <c r="B74" s="59">
        <v>3740690842.8800001</v>
      </c>
      <c r="C74" s="60">
        <v>2508546259.0599999</v>
      </c>
      <c r="D74" s="60">
        <v>79030128.219999999</v>
      </c>
      <c r="E74" s="60">
        <v>1091577767.5599997</v>
      </c>
      <c r="F74" s="60">
        <f t="shared" si="4"/>
        <v>2402752479.5999999</v>
      </c>
      <c r="G74" s="60">
        <v>43619947.469999991</v>
      </c>
      <c r="H74" s="99">
        <v>79463077</v>
      </c>
      <c r="I74" s="111">
        <v>0</v>
      </c>
      <c r="J74" s="61">
        <v>201966989.83139515</v>
      </c>
      <c r="K74" s="98">
        <f t="shared" si="5"/>
        <v>2568876339.9013948</v>
      </c>
      <c r="L74" s="98">
        <v>2432203206.6076598</v>
      </c>
      <c r="M74" s="98">
        <v>15351714352.780291</v>
      </c>
      <c r="N74" s="99">
        <v>14335196510.946024</v>
      </c>
      <c r="O74" s="105">
        <f t="shared" ref="O74:P87" si="6">K74/M74</f>
        <v>0.16733481882667753</v>
      </c>
      <c r="P74" s="101">
        <f t="shared" si="6"/>
        <v>0.16966654100280285</v>
      </c>
      <c r="Q74" s="116"/>
      <c r="R74" s="117"/>
      <c r="T74" s="37"/>
    </row>
    <row r="75" spans="1:30" x14ac:dyDescent="0.3">
      <c r="A75" s="44" t="s">
        <v>75</v>
      </c>
      <c r="B75" s="50">
        <v>3538716075.5099998</v>
      </c>
      <c r="C75" s="51">
        <v>2237131995.9900002</v>
      </c>
      <c r="D75" s="51">
        <v>111481778.95</v>
      </c>
      <c r="E75" s="51">
        <v>920050727.30999994</v>
      </c>
      <c r="F75" s="47">
        <f t="shared" si="4"/>
        <v>2333116585.7799997</v>
      </c>
      <c r="G75" s="47">
        <v>62319965.32</v>
      </c>
      <c r="H75" s="91">
        <v>205365840.51271182</v>
      </c>
      <c r="I75" s="57"/>
      <c r="J75" s="102">
        <v>222828301.36099654</v>
      </c>
      <c r="K75" s="90">
        <f t="shared" si="5"/>
        <v>2412899011.9482846</v>
      </c>
      <c r="L75" s="90">
        <v>2531185360.5690966</v>
      </c>
      <c r="M75" s="90">
        <v>13161290640.669363</v>
      </c>
      <c r="N75" s="91">
        <v>13931395335.930075</v>
      </c>
      <c r="O75" s="114">
        <f t="shared" si="6"/>
        <v>0.18333300873185249</v>
      </c>
      <c r="P75" s="93">
        <f t="shared" si="6"/>
        <v>0.18168929238846498</v>
      </c>
      <c r="Q75" s="94"/>
      <c r="R75" s="117"/>
      <c r="T75" s="37"/>
    </row>
    <row r="76" spans="1:30" x14ac:dyDescent="0.3">
      <c r="A76" s="115" t="s">
        <v>76</v>
      </c>
      <c r="B76" s="46">
        <v>3612498273.0399995</v>
      </c>
      <c r="C76" s="47">
        <v>2250979010.1100001</v>
      </c>
      <c r="D76" s="47">
        <v>67438191.650000006</v>
      </c>
      <c r="E76" s="47">
        <v>892819403.96000004</v>
      </c>
      <c r="F76" s="47">
        <f t="shared" si="4"/>
        <v>2321776858.5399995</v>
      </c>
      <c r="G76" s="47">
        <v>50688783.219999999</v>
      </c>
      <c r="H76" s="91">
        <v>38954775.180237278</v>
      </c>
      <c r="I76" s="57"/>
      <c r="J76" s="95">
        <v>221745281.26067808</v>
      </c>
      <c r="K76" s="90">
        <f t="shared" si="5"/>
        <v>2555256147.8404403</v>
      </c>
      <c r="L76" s="90">
        <v>2572541573.4268465</v>
      </c>
      <c r="M76" s="90">
        <v>13816209545.469746</v>
      </c>
      <c r="N76" s="91">
        <v>14197822062.269039</v>
      </c>
      <c r="O76" s="114">
        <f t="shared" si="6"/>
        <v>0.18494625023100447</v>
      </c>
      <c r="P76" s="93">
        <f t="shared" si="6"/>
        <v>0.18119269012839798</v>
      </c>
      <c r="Q76" s="116"/>
      <c r="R76" s="117"/>
      <c r="T76" s="37"/>
    </row>
    <row r="77" spans="1:30" x14ac:dyDescent="0.3">
      <c r="A77" s="33" t="s">
        <v>77</v>
      </c>
      <c r="B77" s="46">
        <v>3477818451.2499995</v>
      </c>
      <c r="C77" s="47">
        <v>2108401221.6700001</v>
      </c>
      <c r="D77" s="47">
        <v>71383870.039999992</v>
      </c>
      <c r="E77" s="47">
        <v>887737438.05999994</v>
      </c>
      <c r="F77" s="47">
        <f t="shared" si="4"/>
        <v>2328538537.6799994</v>
      </c>
      <c r="G77" s="47">
        <v>53348765.160000004</v>
      </c>
      <c r="H77" s="91">
        <v>85417518.818846002</v>
      </c>
      <c r="I77" s="110"/>
      <c r="J77" s="48">
        <v>222391067.02479175</v>
      </c>
      <c r="K77" s="90">
        <f t="shared" si="5"/>
        <v>2518860851.0459447</v>
      </c>
      <c r="L77" s="90">
        <v>2573154283.0615368</v>
      </c>
      <c r="M77" s="90">
        <v>14926861685.954531</v>
      </c>
      <c r="N77" s="91">
        <v>14868895180.072424</v>
      </c>
      <c r="O77" s="114">
        <f t="shared" si="6"/>
        <v>0.16874684739767323</v>
      </c>
      <c r="P77" s="93">
        <f t="shared" si="6"/>
        <v>0.17305618554027652</v>
      </c>
      <c r="Q77" s="116"/>
      <c r="R77" s="117"/>
      <c r="T77" s="37"/>
    </row>
    <row r="78" spans="1:30" x14ac:dyDescent="0.3">
      <c r="A78" s="41" t="s">
        <v>78</v>
      </c>
      <c r="B78" s="59">
        <v>4074435370.7599998</v>
      </c>
      <c r="C78" s="60">
        <v>2436591665.8000002</v>
      </c>
      <c r="D78" s="60">
        <v>80929282.760000005</v>
      </c>
      <c r="E78" s="60">
        <v>969821784.95000005</v>
      </c>
      <c r="F78" s="60">
        <f t="shared" si="4"/>
        <v>2688594772.6699996</v>
      </c>
      <c r="G78" s="60">
        <v>59050224.900000006</v>
      </c>
      <c r="H78" s="99">
        <v>162317750.45653814</v>
      </c>
      <c r="I78" s="111"/>
      <c r="J78" s="61">
        <v>256778855.32746464</v>
      </c>
      <c r="K78" s="98">
        <f t="shared" si="5"/>
        <v>2842106102.4409261</v>
      </c>
      <c r="L78" s="98">
        <v>2652240896.2181168</v>
      </c>
      <c r="M78" s="98">
        <v>16271360679.769636</v>
      </c>
      <c r="N78" s="99">
        <v>15177609973.591743</v>
      </c>
      <c r="O78" s="105">
        <f t="shared" si="6"/>
        <v>0.17466923377677615</v>
      </c>
      <c r="P78" s="101">
        <f t="shared" si="6"/>
        <v>0.1747469397904465</v>
      </c>
      <c r="Q78" s="116"/>
      <c r="R78" s="117"/>
      <c r="T78" s="37"/>
    </row>
    <row r="79" spans="1:30" x14ac:dyDescent="0.3">
      <c r="A79" s="44" t="s">
        <v>79</v>
      </c>
      <c r="B79" s="50">
        <v>3364500053.0899997</v>
      </c>
      <c r="C79" s="51">
        <v>2063909009.0600002</v>
      </c>
      <c r="D79" s="51">
        <v>94624759.129999995</v>
      </c>
      <c r="E79" s="51">
        <v>830775249.6500001</v>
      </c>
      <c r="F79" s="47">
        <f t="shared" si="4"/>
        <v>2225991052.8099995</v>
      </c>
      <c r="G79" s="47">
        <v>79283536.579999998</v>
      </c>
      <c r="H79" s="91">
        <v>44495106.666671112</v>
      </c>
      <c r="I79" s="57"/>
      <c r="J79" s="102">
        <v>210063995.23178598</v>
      </c>
      <c r="K79" s="90">
        <f t="shared" si="5"/>
        <v>2470843477.9551139</v>
      </c>
      <c r="L79" s="90">
        <v>2598247855.8175678</v>
      </c>
      <c r="M79" s="90">
        <v>14553616735.78097</v>
      </c>
      <c r="N79" s="91">
        <v>15367245219.052439</v>
      </c>
      <c r="O79" s="114">
        <f t="shared" si="6"/>
        <v>0.16977521964560136</v>
      </c>
      <c r="P79" s="93">
        <f t="shared" si="6"/>
        <v>0.16907700884451551</v>
      </c>
      <c r="Q79" s="116"/>
      <c r="R79" s="117"/>
      <c r="T79" s="37"/>
    </row>
    <row r="80" spans="1:30" x14ac:dyDescent="0.3">
      <c r="A80" s="115" t="s">
        <v>80</v>
      </c>
      <c r="B80" s="46">
        <v>3598256618.4099994</v>
      </c>
      <c r="C80" s="47">
        <v>2207622478.7799997</v>
      </c>
      <c r="D80" s="47">
        <v>68712898.870000005</v>
      </c>
      <c r="E80" s="47">
        <v>872007068.57000005</v>
      </c>
      <c r="F80" s="47">
        <f t="shared" si="4"/>
        <v>2331354107.0699997</v>
      </c>
      <c r="G80" s="47">
        <v>68462172.489999995</v>
      </c>
      <c r="H80" s="91">
        <v>87117469.039524511</v>
      </c>
      <c r="I80" s="57"/>
      <c r="J80" s="95">
        <v>220006975.05631822</v>
      </c>
      <c r="K80" s="90">
        <f t="shared" si="5"/>
        <v>2532705785.5767932</v>
      </c>
      <c r="L80" s="90">
        <v>2573854013.9606676</v>
      </c>
      <c r="M80" s="90">
        <v>15062498194.857645</v>
      </c>
      <c r="N80" s="91">
        <v>15463028836.839531</v>
      </c>
      <c r="O80" s="114">
        <f t="shared" si="6"/>
        <v>0.16814646234722616</v>
      </c>
      <c r="P80" s="93">
        <f t="shared" si="6"/>
        <v>0.16645212533191747</v>
      </c>
      <c r="Q80" s="116"/>
      <c r="R80" s="117"/>
      <c r="T80" s="37"/>
    </row>
    <row r="81" spans="1:20" x14ac:dyDescent="0.3">
      <c r="A81" s="33" t="s">
        <v>81</v>
      </c>
      <c r="B81" s="46">
        <v>3498848044.5000005</v>
      </c>
      <c r="C81" s="47">
        <v>2116008047.28</v>
      </c>
      <c r="D81" s="47">
        <v>74106934.769999996</v>
      </c>
      <c r="E81" s="47">
        <v>889100648.16000009</v>
      </c>
      <c r="F81" s="47">
        <f t="shared" si="4"/>
        <v>2346047580.1500006</v>
      </c>
      <c r="G81" s="47">
        <v>71446717.000000015</v>
      </c>
      <c r="H81" s="91">
        <v>46342879.211114094</v>
      </c>
      <c r="I81" s="110"/>
      <c r="J81" s="48">
        <v>221393579.75768009</v>
      </c>
      <c r="K81" s="90">
        <f t="shared" si="5"/>
        <v>2592544997.6965666</v>
      </c>
      <c r="L81" s="90">
        <v>2651129619.7294779</v>
      </c>
      <c r="M81" s="90">
        <v>15709176347.72716</v>
      </c>
      <c r="N81" s="91">
        <v>15682880133.600027</v>
      </c>
      <c r="O81" s="114">
        <f t="shared" si="6"/>
        <v>0.16503379555425654</v>
      </c>
      <c r="P81" s="93">
        <f t="shared" si="6"/>
        <v>0.16904609339259852</v>
      </c>
      <c r="Q81" s="116"/>
      <c r="R81" s="117"/>
      <c r="T81" s="37"/>
    </row>
    <row r="82" spans="1:20" x14ac:dyDescent="0.3">
      <c r="A82" s="41" t="s">
        <v>82</v>
      </c>
      <c r="B82" s="59">
        <v>4295355534.3399992</v>
      </c>
      <c r="C82" s="60">
        <v>2499712092.8999996</v>
      </c>
      <c r="D82" s="60">
        <v>77003622.540000007</v>
      </c>
      <c r="E82" s="60">
        <v>1017459277.7</v>
      </c>
      <c r="F82" s="60">
        <f t="shared" si="4"/>
        <v>2890106341.6799994</v>
      </c>
      <c r="G82" s="60">
        <v>77958031.070000008</v>
      </c>
      <c r="H82" s="99">
        <v>103523762.98865715</v>
      </c>
      <c r="I82" s="111"/>
      <c r="J82" s="61">
        <v>272735725.51499456</v>
      </c>
      <c r="K82" s="98">
        <f t="shared" si="5"/>
        <v>3137276335.2763371</v>
      </c>
      <c r="L82" s="98">
        <v>2910139106.997098</v>
      </c>
      <c r="M82" s="98">
        <v>17287862171.455303</v>
      </c>
      <c r="N82" s="99">
        <v>16099999260.329082</v>
      </c>
      <c r="O82" s="118">
        <f t="shared" si="6"/>
        <v>0.18147277576382015</v>
      </c>
      <c r="P82" s="101">
        <f t="shared" si="6"/>
        <v>0.18075399010531476</v>
      </c>
      <c r="Q82" s="116"/>
      <c r="R82" s="117"/>
      <c r="T82" s="37"/>
    </row>
    <row r="83" spans="1:20" x14ac:dyDescent="0.3">
      <c r="A83" s="44" t="s">
        <v>83</v>
      </c>
      <c r="B83" s="50">
        <v>3812943528.8599997</v>
      </c>
      <c r="C83" s="51">
        <v>2556273445.73</v>
      </c>
      <c r="D83" s="51">
        <v>109226081.13</v>
      </c>
      <c r="E83" s="51">
        <v>1024882419.3299999</v>
      </c>
      <c r="F83" s="47">
        <f t="shared" si="4"/>
        <v>2390778583.5899997</v>
      </c>
      <c r="G83" s="47">
        <v>94670363.779999986</v>
      </c>
      <c r="H83" s="91">
        <v>13201864.485674869</v>
      </c>
      <c r="I83" s="57"/>
      <c r="J83" s="102">
        <v>60541729.869050846</v>
      </c>
      <c r="K83" s="90">
        <f t="shared" si="5"/>
        <v>2532788812.753376</v>
      </c>
      <c r="L83" s="90">
        <v>2654408779.0794659</v>
      </c>
      <c r="M83" s="90">
        <v>15283160045.715792</v>
      </c>
      <c r="N83" s="91">
        <v>16124698043.354088</v>
      </c>
      <c r="O83" s="114">
        <f t="shared" si="6"/>
        <v>0.16572415686135361</v>
      </c>
      <c r="P83" s="93">
        <f t="shared" si="6"/>
        <v>0.1646175805551596</v>
      </c>
      <c r="Q83" s="116"/>
      <c r="R83" s="117"/>
      <c r="T83" s="37"/>
    </row>
    <row r="84" spans="1:20" x14ac:dyDescent="0.3">
      <c r="A84" s="115" t="s">
        <v>84</v>
      </c>
      <c r="B84" s="46">
        <v>4018879674.5900002</v>
      </c>
      <c r="C84" s="47">
        <v>2692092168.9200001</v>
      </c>
      <c r="D84" s="47">
        <v>80218172.75999999</v>
      </c>
      <c r="E84" s="47">
        <v>1152055251.0699999</v>
      </c>
      <c r="F84" s="47">
        <f t="shared" si="4"/>
        <v>2559060929.5</v>
      </c>
      <c r="G84" s="47">
        <v>94341808.899999991</v>
      </c>
      <c r="H84" s="91">
        <v>22700411.976312201</v>
      </c>
      <c r="I84" s="57"/>
      <c r="J84" s="95">
        <v>64803146.797303125</v>
      </c>
      <c r="K84" s="90">
        <f t="shared" si="5"/>
        <v>2695505473.2209911</v>
      </c>
      <c r="L84" s="90">
        <v>2734521211.6066561</v>
      </c>
      <c r="M84" s="90">
        <v>16155812404.226086</v>
      </c>
      <c r="N84" s="91">
        <v>16552271612.329878</v>
      </c>
      <c r="O84" s="114">
        <f t="shared" si="6"/>
        <v>0.16684431619891135</v>
      </c>
      <c r="P84" s="93">
        <f t="shared" si="6"/>
        <v>0.16520519211210238</v>
      </c>
      <c r="Q84" s="116"/>
      <c r="R84" s="117"/>
      <c r="T84" s="37"/>
    </row>
    <row r="85" spans="1:20" x14ac:dyDescent="0.3">
      <c r="A85" s="33" t="s">
        <v>85</v>
      </c>
      <c r="B85" s="46">
        <v>4186144984.7800002</v>
      </c>
      <c r="C85" s="47">
        <v>2257225547.3100004</v>
      </c>
      <c r="D85" s="47">
        <v>73581170.189999983</v>
      </c>
      <c r="E85" s="47">
        <v>544395297.07000005</v>
      </c>
      <c r="F85" s="47">
        <f t="shared" si="4"/>
        <v>2546895904.73</v>
      </c>
      <c r="G85" s="47">
        <v>99300172.199999988</v>
      </c>
      <c r="H85" s="91">
        <v>13750105.507206321</v>
      </c>
      <c r="I85" s="110"/>
      <c r="J85" s="48">
        <v>64495091.652200677</v>
      </c>
      <c r="K85" s="90">
        <f t="shared" si="5"/>
        <v>2696941063.0749941</v>
      </c>
      <c r="L85" s="90">
        <v>2765573571.2281861</v>
      </c>
      <c r="M85" s="90">
        <v>16551788865.073061</v>
      </c>
      <c r="N85" s="91">
        <v>16551724910.921659</v>
      </c>
      <c r="O85" s="114">
        <f t="shared" si="6"/>
        <v>0.16293955203633451</v>
      </c>
      <c r="P85" s="93">
        <f t="shared" si="6"/>
        <v>0.16708672879183256</v>
      </c>
      <c r="Q85" s="116"/>
      <c r="R85" s="117"/>
      <c r="T85" s="37"/>
    </row>
    <row r="86" spans="1:20" x14ac:dyDescent="0.3">
      <c r="A86" s="41" t="s">
        <v>86</v>
      </c>
      <c r="B86" s="59">
        <v>4951044121.0999994</v>
      </c>
      <c r="C86" s="60">
        <v>2622080382.1999998</v>
      </c>
      <c r="D86" s="60">
        <v>87598687.11999999</v>
      </c>
      <c r="E86" s="60">
        <v>535162055.62</v>
      </c>
      <c r="F86" s="60">
        <f t="shared" si="4"/>
        <v>2951724481.6399994</v>
      </c>
      <c r="G86" s="60">
        <v>106950883.07999998</v>
      </c>
      <c r="H86" s="99">
        <v>54309140.516956434</v>
      </c>
      <c r="I86" s="111"/>
      <c r="J86" s="61">
        <v>74746573.121369034</v>
      </c>
      <c r="K86" s="98">
        <f t="shared" si="5"/>
        <v>3079112797.3244119</v>
      </c>
      <c r="L86" s="98">
        <v>2849844584.459466</v>
      </c>
      <c r="M86" s="98">
        <v>18287404726.916172</v>
      </c>
      <c r="N86" s="99">
        <v>17049471475.325476</v>
      </c>
      <c r="O86" s="118">
        <f t="shared" si="6"/>
        <v>0.16837341565435165</v>
      </c>
      <c r="P86" s="101">
        <f t="shared" si="6"/>
        <v>0.16715149138692362</v>
      </c>
      <c r="Q86" s="116"/>
      <c r="R86" s="117"/>
      <c r="T86" s="37"/>
    </row>
    <row r="87" spans="1:20" x14ac:dyDescent="0.3">
      <c r="A87" s="44" t="s">
        <v>87</v>
      </c>
      <c r="B87" s="50">
        <v>4391746180.3100004</v>
      </c>
      <c r="C87" s="51">
        <v>2298525183.9299998</v>
      </c>
      <c r="D87" s="51">
        <v>96869148.74000001</v>
      </c>
      <c r="E87" s="51">
        <v>515894816.81999993</v>
      </c>
      <c r="F87" s="47">
        <f t="shared" si="4"/>
        <v>2705984961.9400005</v>
      </c>
      <c r="G87" s="47">
        <v>128719771.10999998</v>
      </c>
      <c r="H87" s="91">
        <v>14111022.655552845</v>
      </c>
      <c r="I87" s="57"/>
      <c r="J87" s="102">
        <v>0</v>
      </c>
      <c r="K87" s="90">
        <f t="shared" si="5"/>
        <v>2820593710.3944478</v>
      </c>
      <c r="L87" s="90">
        <v>2908054835.8058295</v>
      </c>
      <c r="M87" s="90">
        <v>16247091259.999998</v>
      </c>
      <c r="N87" s="91">
        <v>16896700393.851425</v>
      </c>
      <c r="O87" s="114">
        <f t="shared" si="6"/>
        <v>0.17360607294295755</v>
      </c>
      <c r="P87" s="93">
        <f t="shared" si="6"/>
        <v>0.172107853487421</v>
      </c>
      <c r="Q87" s="116"/>
      <c r="R87" s="117"/>
      <c r="T87" s="37"/>
    </row>
    <row r="88" spans="1:20" x14ac:dyDescent="0.3">
      <c r="A88" s="44"/>
      <c r="B88" s="32"/>
      <c r="C88" s="32"/>
      <c r="D88" s="32"/>
      <c r="E88" s="32"/>
      <c r="F88" s="32"/>
      <c r="G88" s="32"/>
      <c r="H88" s="47"/>
      <c r="I88" s="32"/>
      <c r="J88" s="32"/>
      <c r="K88" s="47"/>
      <c r="L88" s="32"/>
      <c r="M88" s="32"/>
      <c r="N88" s="32"/>
      <c r="O88" s="92"/>
      <c r="P88" s="92"/>
      <c r="Q88" s="116"/>
      <c r="R88" s="117"/>
      <c r="T88" s="37"/>
    </row>
    <row r="89" spans="1:20" x14ac:dyDescent="0.3">
      <c r="A89" s="119" t="s">
        <v>88</v>
      </c>
    </row>
    <row r="90" spans="1:20" ht="12.75" customHeight="1" x14ac:dyDescent="0.3">
      <c r="A90" s="120" t="s">
        <v>89</v>
      </c>
      <c r="B90" s="120"/>
      <c r="C90" s="120"/>
      <c r="D90" s="120"/>
      <c r="E90" s="120"/>
      <c r="F90" s="120"/>
      <c r="G90" s="120"/>
      <c r="H90" s="120"/>
      <c r="I90" s="120"/>
    </row>
    <row r="91" spans="1:20" ht="39" customHeight="1" x14ac:dyDescent="0.3">
      <c r="A91" s="120"/>
      <c r="B91" s="120"/>
      <c r="C91" s="120"/>
      <c r="D91" s="120"/>
      <c r="E91" s="120"/>
      <c r="F91" s="120"/>
      <c r="G91" s="120"/>
      <c r="H91" s="120"/>
      <c r="I91" s="120"/>
    </row>
    <row r="92" spans="1:20" x14ac:dyDescent="0.3">
      <c r="B92" s="37"/>
    </row>
    <row r="93" spans="1:20" x14ac:dyDescent="0.3">
      <c r="B93" s="37"/>
    </row>
    <row r="94" spans="1:20" x14ac:dyDescent="0.3">
      <c r="B94" s="37"/>
    </row>
    <row r="95" spans="1:20" x14ac:dyDescent="0.3">
      <c r="B95" s="37"/>
    </row>
    <row r="96" spans="1:20" x14ac:dyDescent="0.3">
      <c r="B96" s="37"/>
    </row>
    <row r="97" spans="2:2" x14ac:dyDescent="0.3">
      <c r="B97" s="37"/>
    </row>
    <row r="98" spans="2:2" x14ac:dyDescent="0.3">
      <c r="B98" s="37"/>
    </row>
    <row r="99" spans="2:2" x14ac:dyDescent="0.3">
      <c r="B99" s="37"/>
    </row>
    <row r="100" spans="2:2" x14ac:dyDescent="0.3">
      <c r="B100" s="37"/>
    </row>
    <row r="101" spans="2:2" x14ac:dyDescent="0.3">
      <c r="B101" s="37"/>
    </row>
    <row r="102" spans="2:2" x14ac:dyDescent="0.3">
      <c r="B102" s="37"/>
    </row>
    <row r="103" spans="2:2" x14ac:dyDescent="0.3">
      <c r="B103" s="37"/>
    </row>
    <row r="104" spans="2:2" x14ac:dyDescent="0.3">
      <c r="B104" s="37"/>
    </row>
    <row r="105" spans="2:2" x14ac:dyDescent="0.3">
      <c r="B105" s="37"/>
    </row>
    <row r="106" spans="2:2" x14ac:dyDescent="0.3">
      <c r="B106" s="37"/>
    </row>
  </sheetData>
  <mergeCells count="2">
    <mergeCell ref="B1:L1"/>
    <mergeCell ref="A90:I91"/>
  </mergeCells>
  <pageMargins left="0.7" right="0.7" top="0.75" bottom="0.75" header="0.3" footer="0.3"/>
  <pageSetup paperSize="9" orientation="portrait" r:id="rId1"/>
  <headerFooter>
    <oddFooter>&amp;L_x000D_&amp;1#&amp;"Aptos"&amp;10&amp;K000000 Interné</oddFooter>
  </headerFooter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VAT_tax_returns</vt:lpstr>
      <vt:lpstr>Effective_tax_rate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2026-08-12T11:32:45Z</dcterms:created>
  <dcterms:modified xsi:type="dcterms:W3CDTF">2026-08-12T11:33:11Z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2026-08-12T11:32:46Z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8affdd10-cfc6-449a-b9d8-fa2f25e61828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