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0" documentId="13_ncr:1_{9DC709E6-5B1F-4F7C-A88E-649270DD3D4D}" xr6:coauthVersionLast="47" xr6:coauthVersionMax="47" xr10:uidLastSave="{00000000-0000-0000-0000-000000000000}"/>
  <bookViews>
    <workbookView xWindow="-120" yWindow="-120" windowWidth="29040" windowHeight="17520" firstSheet="2" activeTab="12" xr2:uid="{1246B3B2-A2FF-41E2-B25B-741A0A034DB8}"/>
  </bookViews>
  <sheets>
    <sheet name="Zoznam" sheetId="22" r:id="rId1"/>
    <sheet name="Graf 1" sheetId="18" r:id="rId2"/>
    <sheet name="Graf 2" sheetId="2" r:id="rId3"/>
    <sheet name="Graf 3" sheetId="3" r:id="rId4"/>
    <sheet name="Graf 4" sheetId="14" r:id="rId5"/>
    <sheet name="Graf 5" sheetId="17" r:id="rId6"/>
    <sheet name="Graf 6" sheetId="6" r:id="rId7"/>
    <sheet name="Graf 7" sheetId="9" r:id="rId8"/>
    <sheet name="Graf 8" sheetId="1" r:id="rId9"/>
    <sheet name="Graf 9" sheetId="5" r:id="rId10"/>
    <sheet name="Graf 10" sheetId="20" r:id="rId11"/>
    <sheet name="Graf 11" sheetId="21" r:id="rId12"/>
    <sheet name="Graf 12" sheetId="19" r:id="rId13"/>
  </sheets>
  <externalReferences>
    <externalReference r:id="rId14"/>
    <externalReference r:id="rId15"/>
  </externalReferences>
  <definedNames>
    <definedName name="_xlnm._FilterDatabase" localSheetId="10" hidden="1">'Graf 10'!$A$13:$J$13</definedName>
    <definedName name="_xlnm._FilterDatabase" localSheetId="4" hidden="1">'Graf 4'!$A$13:$C$2936</definedName>
    <definedName name="_xlnm._FilterDatabase" localSheetId="6" hidden="1">'Graf 6'!$A$13:$G$13</definedName>
    <definedName name="_xlnm._FilterDatabase" localSheetId="7" hidden="1">'Graf 7'!$A$11:$G$35</definedName>
    <definedName name="_xlnm._FilterDatabase" localSheetId="9" hidden="1">'Graf 9'!$B$10:$C$19</definedName>
    <definedName name="_Toc203994378" localSheetId="1">'Graf 1'!$A$5</definedName>
    <definedName name="_Toc203994381" localSheetId="4">'Graf 4'!$A$5</definedName>
    <definedName name="_Toc203994382" localSheetId="5">'Graf 5'!$A$5</definedName>
    <definedName name="_Toc203994383" localSheetId="6">'Graf 6'!$A$5</definedName>
    <definedName name="_Toc203994384" localSheetId="7">'Graf 7'!$A$5</definedName>
    <definedName name="_Toc203994387" localSheetId="10">'Graf 10'!$A$5</definedName>
    <definedName name="_Toc203994388" localSheetId="11">'Graf 11'!$A$5</definedName>
    <definedName name="_Toc203994389" localSheetId="12">'Graf 12'!$A$5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17" l="1"/>
  <c r="B30" i="17" s="1"/>
  <c r="D379" i="21"/>
  <c r="C379" i="21"/>
  <c r="B379" i="21"/>
  <c r="H378" i="21"/>
  <c r="G378" i="21"/>
  <c r="F378" i="21"/>
  <c r="E378" i="21"/>
  <c r="D378" i="21"/>
  <c r="C378" i="21"/>
  <c r="B378" i="21"/>
  <c r="H377" i="21"/>
  <c r="G377" i="21"/>
  <c r="F377" i="21"/>
  <c r="E377" i="21"/>
  <c r="D377" i="21"/>
  <c r="C377" i="21"/>
  <c r="B377" i="21"/>
  <c r="H376" i="21"/>
  <c r="G376" i="21"/>
  <c r="F376" i="21"/>
  <c r="E376" i="21"/>
  <c r="D376" i="21"/>
  <c r="C376" i="21"/>
  <c r="B376" i="21"/>
  <c r="H375" i="21"/>
  <c r="G375" i="21"/>
  <c r="F375" i="21"/>
  <c r="E375" i="21"/>
  <c r="D375" i="21"/>
  <c r="C375" i="21"/>
  <c r="B375" i="21"/>
  <c r="H374" i="21"/>
  <c r="G374" i="21"/>
  <c r="F374" i="21"/>
  <c r="E374" i="21"/>
  <c r="D374" i="21"/>
  <c r="C374" i="21"/>
  <c r="B374" i="21"/>
  <c r="H373" i="21"/>
  <c r="G373" i="21"/>
  <c r="F373" i="21"/>
  <c r="E373" i="21"/>
  <c r="D373" i="21"/>
  <c r="C373" i="21"/>
  <c r="B373" i="21"/>
  <c r="H372" i="21"/>
  <c r="G372" i="21"/>
  <c r="F372" i="21"/>
  <c r="E372" i="21"/>
  <c r="D372" i="21"/>
  <c r="C372" i="21"/>
  <c r="B372" i="21"/>
  <c r="H371" i="21"/>
  <c r="G371" i="21"/>
  <c r="F371" i="21"/>
  <c r="E371" i="21"/>
  <c r="D371" i="21"/>
  <c r="C371" i="21"/>
  <c r="B371" i="21"/>
  <c r="H370" i="21"/>
  <c r="G370" i="21"/>
  <c r="F370" i="21"/>
  <c r="E370" i="21"/>
  <c r="D370" i="21"/>
  <c r="C370" i="21"/>
  <c r="B370" i="21"/>
  <c r="H369" i="21"/>
  <c r="G369" i="21"/>
  <c r="F369" i="21"/>
  <c r="E369" i="21"/>
  <c r="D369" i="21"/>
  <c r="C369" i="21"/>
  <c r="B369" i="21"/>
  <c r="H368" i="21"/>
  <c r="G368" i="21"/>
  <c r="F368" i="21"/>
  <c r="E368" i="21"/>
  <c r="D368" i="21"/>
  <c r="C368" i="21"/>
  <c r="B368" i="21"/>
  <c r="H367" i="21"/>
  <c r="G367" i="21"/>
  <c r="F367" i="21"/>
  <c r="E367" i="21"/>
  <c r="D367" i="21"/>
  <c r="C367" i="21"/>
  <c r="B367" i="21"/>
  <c r="H366" i="21"/>
  <c r="G366" i="21"/>
  <c r="F366" i="21"/>
  <c r="E366" i="21"/>
  <c r="D366" i="21"/>
  <c r="C366" i="21"/>
  <c r="B366" i="21"/>
  <c r="H365" i="21"/>
  <c r="G365" i="21"/>
  <c r="F365" i="21"/>
  <c r="E365" i="21"/>
  <c r="D365" i="21"/>
  <c r="C365" i="21"/>
  <c r="B365" i="21"/>
  <c r="H364" i="21"/>
  <c r="G364" i="21"/>
  <c r="F364" i="21"/>
  <c r="E364" i="21"/>
  <c r="D364" i="21"/>
  <c r="C364" i="21"/>
  <c r="B364" i="21"/>
  <c r="H363" i="21"/>
  <c r="G363" i="21"/>
  <c r="F363" i="21"/>
  <c r="E363" i="21"/>
  <c r="D363" i="21"/>
  <c r="C363" i="21"/>
  <c r="B363" i="21"/>
  <c r="H362" i="21"/>
  <c r="G362" i="21"/>
  <c r="F362" i="21"/>
  <c r="E362" i="21"/>
  <c r="D362" i="21"/>
  <c r="C362" i="21"/>
  <c r="B362" i="21"/>
  <c r="H361" i="21"/>
  <c r="G361" i="21"/>
  <c r="F361" i="21"/>
  <c r="E361" i="21"/>
  <c r="D361" i="21"/>
  <c r="C361" i="21"/>
  <c r="B361" i="21"/>
  <c r="H360" i="21"/>
  <c r="G360" i="21"/>
  <c r="F360" i="21"/>
  <c r="E360" i="21"/>
  <c r="D360" i="21"/>
  <c r="C360" i="21"/>
  <c r="B360" i="21"/>
  <c r="H359" i="21"/>
  <c r="G359" i="21"/>
  <c r="F359" i="21"/>
  <c r="E359" i="21"/>
  <c r="D359" i="21"/>
  <c r="C359" i="21"/>
  <c r="B359" i="21"/>
  <c r="H358" i="21"/>
  <c r="G358" i="21"/>
  <c r="F358" i="21"/>
  <c r="E358" i="21"/>
  <c r="D358" i="21"/>
  <c r="C358" i="21"/>
  <c r="B358" i="21"/>
  <c r="H357" i="21"/>
  <c r="G357" i="21"/>
  <c r="F357" i="21"/>
  <c r="E357" i="21"/>
  <c r="D357" i="21"/>
  <c r="C357" i="21"/>
  <c r="B357" i="21"/>
  <c r="H356" i="21"/>
  <c r="G356" i="21"/>
  <c r="F356" i="21"/>
  <c r="E356" i="21"/>
  <c r="D356" i="21"/>
  <c r="C356" i="21"/>
  <c r="B356" i="21"/>
  <c r="H355" i="21"/>
  <c r="G355" i="21"/>
  <c r="F355" i="21"/>
  <c r="E355" i="21"/>
  <c r="D355" i="21"/>
  <c r="C355" i="21"/>
  <c r="B355" i="21"/>
  <c r="H354" i="21"/>
  <c r="G354" i="21"/>
  <c r="F354" i="21"/>
  <c r="E354" i="21"/>
  <c r="D354" i="21"/>
  <c r="C354" i="21"/>
  <c r="B354" i="21"/>
  <c r="H353" i="21"/>
  <c r="G353" i="21"/>
  <c r="F353" i="21"/>
  <c r="E353" i="21"/>
  <c r="D353" i="21"/>
  <c r="C353" i="21"/>
  <c r="B353" i="21"/>
  <c r="H352" i="21"/>
  <c r="G352" i="21"/>
  <c r="F352" i="21"/>
  <c r="E352" i="21"/>
  <c r="D352" i="21"/>
  <c r="C352" i="21"/>
  <c r="B352" i="21"/>
  <c r="H351" i="21"/>
  <c r="G351" i="21"/>
  <c r="F351" i="21"/>
  <c r="E351" i="21"/>
  <c r="D351" i="21"/>
  <c r="C351" i="21"/>
  <c r="B351" i="21"/>
  <c r="H350" i="21"/>
  <c r="G350" i="21"/>
  <c r="F350" i="21"/>
  <c r="E350" i="21"/>
  <c r="D350" i="21"/>
  <c r="C350" i="21"/>
  <c r="B350" i="21"/>
  <c r="H349" i="21"/>
  <c r="G349" i="21"/>
  <c r="F349" i="21"/>
  <c r="E349" i="21"/>
  <c r="D349" i="21"/>
  <c r="C349" i="21"/>
  <c r="B349" i="21"/>
  <c r="H348" i="21"/>
  <c r="G348" i="21"/>
  <c r="F348" i="21"/>
  <c r="E348" i="21"/>
  <c r="D348" i="21"/>
  <c r="C348" i="21"/>
  <c r="B348" i="21"/>
  <c r="H347" i="21"/>
  <c r="G347" i="21"/>
  <c r="F347" i="21"/>
  <c r="E347" i="21"/>
  <c r="D347" i="21"/>
  <c r="C347" i="21"/>
  <c r="B347" i="21"/>
  <c r="H346" i="21"/>
  <c r="G346" i="21"/>
  <c r="F346" i="21"/>
  <c r="E346" i="21"/>
  <c r="D346" i="21"/>
  <c r="C346" i="21"/>
  <c r="B346" i="21"/>
  <c r="H345" i="21"/>
  <c r="G345" i="21"/>
  <c r="F345" i="21"/>
  <c r="E345" i="21"/>
  <c r="D345" i="21"/>
  <c r="C345" i="21"/>
  <c r="B345" i="21"/>
  <c r="H344" i="21"/>
  <c r="G344" i="21"/>
  <c r="F344" i="21"/>
  <c r="E344" i="21"/>
  <c r="D344" i="21"/>
  <c r="C344" i="21"/>
  <c r="B344" i="21"/>
  <c r="H343" i="21"/>
  <c r="G343" i="21"/>
  <c r="F343" i="21"/>
  <c r="E343" i="21"/>
  <c r="D343" i="21"/>
  <c r="C343" i="21"/>
  <c r="B343" i="21"/>
  <c r="H342" i="21"/>
  <c r="G342" i="21"/>
  <c r="F342" i="21"/>
  <c r="E342" i="21"/>
  <c r="D342" i="21"/>
  <c r="C342" i="21"/>
  <c r="B342" i="21"/>
  <c r="H341" i="21"/>
  <c r="G341" i="21"/>
  <c r="F341" i="21"/>
  <c r="E341" i="21"/>
  <c r="D341" i="21"/>
  <c r="C341" i="21"/>
  <c r="B341" i="21"/>
  <c r="H340" i="21"/>
  <c r="G340" i="21"/>
  <c r="F340" i="21"/>
  <c r="E340" i="21"/>
  <c r="D340" i="21"/>
  <c r="C340" i="21"/>
  <c r="B340" i="21"/>
  <c r="H339" i="21"/>
  <c r="G339" i="21"/>
  <c r="F339" i="21"/>
  <c r="E339" i="21"/>
  <c r="D339" i="21"/>
  <c r="C339" i="21"/>
  <c r="B339" i="21"/>
  <c r="H338" i="21"/>
  <c r="G338" i="21"/>
  <c r="F338" i="21"/>
  <c r="E338" i="21"/>
  <c r="D338" i="21"/>
  <c r="C338" i="21"/>
  <c r="B338" i="21"/>
  <c r="H337" i="21"/>
  <c r="G337" i="21"/>
  <c r="F337" i="21"/>
  <c r="E337" i="21"/>
  <c r="D337" i="21"/>
  <c r="C337" i="21"/>
  <c r="B337" i="21"/>
  <c r="H336" i="21"/>
  <c r="G336" i="21"/>
  <c r="F336" i="21"/>
  <c r="E336" i="21"/>
  <c r="D336" i="21"/>
  <c r="C336" i="21"/>
  <c r="B336" i="21"/>
  <c r="H335" i="21"/>
  <c r="G335" i="21"/>
  <c r="F335" i="21"/>
  <c r="E335" i="21"/>
  <c r="D335" i="21"/>
  <c r="C335" i="21"/>
  <c r="B335" i="21"/>
  <c r="H334" i="21"/>
  <c r="G334" i="21"/>
  <c r="F334" i="21"/>
  <c r="E334" i="21"/>
  <c r="D334" i="21"/>
  <c r="C334" i="21"/>
  <c r="B334" i="21"/>
  <c r="H333" i="21"/>
  <c r="G333" i="21"/>
  <c r="F333" i="21"/>
  <c r="E333" i="21"/>
  <c r="D333" i="21"/>
  <c r="C333" i="21"/>
  <c r="B333" i="21"/>
  <c r="H332" i="21"/>
  <c r="G332" i="21"/>
  <c r="F332" i="21"/>
  <c r="E332" i="21"/>
  <c r="D332" i="21"/>
  <c r="C332" i="21"/>
  <c r="B332" i="21"/>
  <c r="H331" i="21"/>
  <c r="G331" i="21"/>
  <c r="F331" i="21"/>
  <c r="E331" i="21"/>
  <c r="D331" i="21"/>
  <c r="C331" i="21"/>
  <c r="B331" i="21"/>
  <c r="H330" i="21"/>
  <c r="G330" i="21"/>
  <c r="F330" i="21"/>
  <c r="E330" i="21"/>
  <c r="D330" i="21"/>
  <c r="C330" i="21"/>
  <c r="B330" i="21"/>
  <c r="H329" i="21"/>
  <c r="G329" i="21"/>
  <c r="F329" i="21"/>
  <c r="E329" i="21"/>
  <c r="D329" i="21"/>
  <c r="C329" i="21"/>
  <c r="B329" i="21"/>
  <c r="H328" i="21"/>
  <c r="G328" i="21"/>
  <c r="F328" i="21"/>
  <c r="E328" i="21"/>
  <c r="D328" i="21"/>
  <c r="C328" i="21"/>
  <c r="B328" i="21"/>
  <c r="H327" i="21"/>
  <c r="G327" i="21"/>
  <c r="F327" i="21"/>
  <c r="E327" i="21"/>
  <c r="D327" i="21"/>
  <c r="C327" i="21"/>
  <c r="B327" i="21"/>
  <c r="H326" i="21"/>
  <c r="G326" i="21"/>
  <c r="F326" i="21"/>
  <c r="E326" i="21"/>
  <c r="D326" i="21"/>
  <c r="C326" i="21"/>
  <c r="B326" i="21"/>
  <c r="H325" i="21"/>
  <c r="G325" i="21"/>
  <c r="F325" i="21"/>
  <c r="E325" i="21"/>
  <c r="D325" i="21"/>
  <c r="C325" i="21"/>
  <c r="B325" i="21"/>
  <c r="H324" i="21"/>
  <c r="G324" i="21"/>
  <c r="F324" i="21"/>
  <c r="E324" i="21"/>
  <c r="D324" i="21"/>
  <c r="C324" i="21"/>
  <c r="B324" i="21"/>
  <c r="H323" i="21"/>
  <c r="G323" i="21"/>
  <c r="F323" i="21"/>
  <c r="E323" i="21"/>
  <c r="D323" i="21"/>
  <c r="C323" i="21"/>
  <c r="B323" i="21"/>
  <c r="H322" i="21"/>
  <c r="G322" i="21"/>
  <c r="F322" i="21"/>
  <c r="E322" i="21"/>
  <c r="D322" i="21"/>
  <c r="C322" i="21"/>
  <c r="B322" i="21"/>
  <c r="H321" i="21"/>
  <c r="G321" i="21"/>
  <c r="F321" i="21"/>
  <c r="E321" i="21"/>
  <c r="D321" i="21"/>
  <c r="C321" i="21"/>
  <c r="B321" i="21"/>
  <c r="H320" i="21"/>
  <c r="G320" i="21"/>
  <c r="F320" i="21"/>
  <c r="E320" i="21"/>
  <c r="D320" i="21"/>
  <c r="C320" i="21"/>
  <c r="B320" i="21"/>
  <c r="H319" i="21"/>
  <c r="G319" i="21"/>
  <c r="F319" i="21"/>
  <c r="E319" i="21"/>
  <c r="D319" i="21"/>
  <c r="C319" i="21"/>
  <c r="B319" i="21"/>
  <c r="H318" i="21"/>
  <c r="G318" i="21"/>
  <c r="F318" i="21"/>
  <c r="E318" i="21"/>
  <c r="D318" i="21"/>
  <c r="C318" i="21"/>
  <c r="B318" i="21"/>
  <c r="H317" i="21"/>
  <c r="G317" i="21"/>
  <c r="F317" i="21"/>
  <c r="E317" i="21"/>
  <c r="D317" i="21"/>
  <c r="C317" i="21"/>
  <c r="B317" i="21"/>
  <c r="H316" i="21"/>
  <c r="G316" i="21"/>
  <c r="F316" i="21"/>
  <c r="E316" i="21"/>
  <c r="D316" i="21"/>
  <c r="C316" i="21"/>
  <c r="B316" i="21"/>
  <c r="H315" i="21"/>
  <c r="G315" i="21"/>
  <c r="F315" i="21"/>
  <c r="E315" i="21"/>
  <c r="D315" i="21"/>
  <c r="C315" i="21"/>
  <c r="B315" i="21"/>
  <c r="H314" i="21"/>
  <c r="G314" i="21"/>
  <c r="F314" i="21"/>
  <c r="E314" i="21"/>
  <c r="D314" i="21"/>
  <c r="C314" i="21"/>
  <c r="B314" i="21"/>
  <c r="H313" i="21"/>
  <c r="G313" i="21"/>
  <c r="F313" i="21"/>
  <c r="E313" i="21"/>
  <c r="D313" i="21"/>
  <c r="C313" i="21"/>
  <c r="B313" i="21"/>
  <c r="H312" i="21"/>
  <c r="G312" i="21"/>
  <c r="F312" i="21"/>
  <c r="E312" i="21"/>
  <c r="D312" i="21"/>
  <c r="C312" i="21"/>
  <c r="B312" i="21"/>
  <c r="H311" i="21"/>
  <c r="G311" i="21"/>
  <c r="F311" i="21"/>
  <c r="E311" i="21"/>
  <c r="D311" i="21"/>
  <c r="C311" i="21"/>
  <c r="B311" i="21"/>
  <c r="H310" i="21"/>
  <c r="G310" i="21"/>
  <c r="F310" i="21"/>
  <c r="E310" i="21"/>
  <c r="D310" i="21"/>
  <c r="C310" i="21"/>
  <c r="B310" i="21"/>
  <c r="H309" i="21"/>
  <c r="G309" i="21"/>
  <c r="F309" i="21"/>
  <c r="E309" i="21"/>
  <c r="D309" i="21"/>
  <c r="C309" i="21"/>
  <c r="B309" i="21"/>
  <c r="H308" i="21"/>
  <c r="G308" i="21"/>
  <c r="F308" i="21"/>
  <c r="E308" i="21"/>
  <c r="D308" i="21"/>
  <c r="C308" i="21"/>
  <c r="B308" i="21"/>
  <c r="H307" i="21"/>
  <c r="G307" i="21"/>
  <c r="F307" i="21"/>
  <c r="E307" i="21"/>
  <c r="D307" i="21"/>
  <c r="C307" i="21"/>
  <c r="B307" i="21"/>
  <c r="H306" i="21"/>
  <c r="G306" i="21"/>
  <c r="F306" i="21"/>
  <c r="E306" i="21"/>
  <c r="D306" i="21"/>
  <c r="C306" i="21"/>
  <c r="B306" i="21"/>
  <c r="H305" i="21"/>
  <c r="G305" i="21"/>
  <c r="F305" i="21"/>
  <c r="E305" i="21"/>
  <c r="D305" i="21"/>
  <c r="C305" i="21"/>
  <c r="B305" i="21"/>
  <c r="H304" i="21"/>
  <c r="G304" i="21"/>
  <c r="F304" i="21"/>
  <c r="E304" i="21"/>
  <c r="D304" i="21"/>
  <c r="C304" i="21"/>
  <c r="B304" i="21"/>
  <c r="H303" i="21"/>
  <c r="G303" i="21"/>
  <c r="F303" i="21"/>
  <c r="E303" i="21"/>
  <c r="D303" i="21"/>
  <c r="C303" i="21"/>
  <c r="B303" i="21"/>
  <c r="H302" i="21"/>
  <c r="G302" i="21"/>
  <c r="F302" i="21"/>
  <c r="E302" i="21"/>
  <c r="D302" i="21"/>
  <c r="C302" i="21"/>
  <c r="B302" i="21"/>
  <c r="H301" i="21"/>
  <c r="G301" i="21"/>
  <c r="F301" i="21"/>
  <c r="E301" i="21"/>
  <c r="D301" i="21"/>
  <c r="C301" i="21"/>
  <c r="B301" i="21"/>
  <c r="H300" i="21"/>
  <c r="G300" i="21"/>
  <c r="F300" i="21"/>
  <c r="E300" i="21"/>
  <c r="D300" i="21"/>
  <c r="C300" i="21"/>
  <c r="B300" i="21"/>
  <c r="H299" i="21"/>
  <c r="G299" i="21"/>
  <c r="F299" i="21"/>
  <c r="E299" i="21"/>
  <c r="D299" i="21"/>
  <c r="C299" i="21"/>
  <c r="B299" i="21"/>
  <c r="H298" i="21"/>
  <c r="G298" i="21"/>
  <c r="F298" i="21"/>
  <c r="E298" i="21"/>
  <c r="D298" i="21"/>
  <c r="C298" i="21"/>
  <c r="B298" i="21"/>
  <c r="H297" i="21"/>
  <c r="G297" i="21"/>
  <c r="F297" i="21"/>
  <c r="E297" i="21"/>
  <c r="D297" i="21"/>
  <c r="C297" i="21"/>
  <c r="B297" i="21"/>
  <c r="H296" i="21"/>
  <c r="G296" i="21"/>
  <c r="F296" i="21"/>
  <c r="E296" i="21"/>
  <c r="D296" i="21"/>
  <c r="C296" i="21"/>
  <c r="B296" i="21"/>
  <c r="H295" i="21"/>
  <c r="G295" i="21"/>
  <c r="F295" i="21"/>
  <c r="E295" i="21"/>
  <c r="D295" i="21"/>
  <c r="C295" i="21"/>
  <c r="B295" i="21"/>
  <c r="H294" i="21"/>
  <c r="G294" i="21"/>
  <c r="F294" i="21"/>
  <c r="E294" i="21"/>
  <c r="D294" i="21"/>
  <c r="C294" i="21"/>
  <c r="B294" i="21"/>
  <c r="H293" i="21"/>
  <c r="G293" i="21"/>
  <c r="F293" i="21"/>
  <c r="E293" i="21"/>
  <c r="D293" i="21"/>
  <c r="C293" i="21"/>
  <c r="B293" i="21"/>
  <c r="H292" i="21"/>
  <c r="G292" i="21"/>
  <c r="F292" i="21"/>
  <c r="E292" i="21"/>
  <c r="D292" i="21"/>
  <c r="C292" i="21"/>
  <c r="B292" i="21"/>
  <c r="H291" i="21"/>
  <c r="G291" i="21"/>
  <c r="F291" i="21"/>
  <c r="E291" i="21"/>
  <c r="D291" i="21"/>
  <c r="C291" i="21"/>
  <c r="B291" i="21"/>
  <c r="H290" i="21"/>
  <c r="G290" i="21"/>
  <c r="F290" i="21"/>
  <c r="E290" i="21"/>
  <c r="D290" i="21"/>
  <c r="C290" i="21"/>
  <c r="B290" i="21"/>
  <c r="H289" i="21"/>
  <c r="G289" i="21"/>
  <c r="F289" i="21"/>
  <c r="E289" i="21"/>
  <c r="D289" i="21"/>
  <c r="C289" i="21"/>
  <c r="B289" i="21"/>
  <c r="H288" i="21"/>
  <c r="G288" i="21"/>
  <c r="F288" i="21"/>
  <c r="E288" i="21"/>
  <c r="D288" i="21"/>
  <c r="C288" i="21"/>
  <c r="B288" i="21"/>
  <c r="H287" i="21"/>
  <c r="G287" i="21"/>
  <c r="F287" i="21"/>
  <c r="E287" i="21"/>
  <c r="D287" i="21"/>
  <c r="C287" i="21"/>
  <c r="B287" i="21"/>
  <c r="H286" i="21"/>
  <c r="G286" i="21"/>
  <c r="F286" i="21"/>
  <c r="E286" i="21"/>
  <c r="D286" i="21"/>
  <c r="C286" i="21"/>
  <c r="B286" i="21"/>
  <c r="H285" i="21"/>
  <c r="G285" i="21"/>
  <c r="F285" i="21"/>
  <c r="E285" i="21"/>
  <c r="D285" i="21"/>
  <c r="C285" i="21"/>
  <c r="B285" i="21"/>
  <c r="H284" i="21"/>
  <c r="G284" i="21"/>
  <c r="F284" i="21"/>
  <c r="E284" i="21"/>
  <c r="D284" i="21"/>
  <c r="C284" i="21"/>
  <c r="B284" i="21"/>
  <c r="H283" i="21"/>
  <c r="G283" i="21"/>
  <c r="F283" i="21"/>
  <c r="E283" i="21"/>
  <c r="D283" i="21"/>
  <c r="C283" i="21"/>
  <c r="B283" i="21"/>
  <c r="H282" i="21"/>
  <c r="G282" i="21"/>
  <c r="F282" i="21"/>
  <c r="E282" i="21"/>
  <c r="D282" i="21"/>
  <c r="C282" i="21"/>
  <c r="B282" i="21"/>
  <c r="H281" i="21"/>
  <c r="G281" i="21"/>
  <c r="F281" i="21"/>
  <c r="E281" i="21"/>
  <c r="D281" i="21"/>
  <c r="C281" i="21"/>
  <c r="B281" i="21"/>
  <c r="H280" i="21"/>
  <c r="G280" i="21"/>
  <c r="F280" i="21"/>
  <c r="E280" i="21"/>
  <c r="D280" i="21"/>
  <c r="C280" i="21"/>
  <c r="B280" i="21"/>
  <c r="H279" i="21"/>
  <c r="G279" i="21"/>
  <c r="F279" i="21"/>
  <c r="E279" i="21"/>
  <c r="D279" i="21"/>
  <c r="C279" i="21"/>
  <c r="B279" i="21"/>
  <c r="H278" i="21"/>
  <c r="G278" i="21"/>
  <c r="F278" i="21"/>
  <c r="E278" i="21"/>
  <c r="D278" i="21"/>
  <c r="C278" i="21"/>
  <c r="B278" i="21"/>
  <c r="H277" i="21"/>
  <c r="G277" i="21"/>
  <c r="F277" i="21"/>
  <c r="E277" i="21"/>
  <c r="D277" i="21"/>
  <c r="C277" i="21"/>
  <c r="B277" i="21"/>
  <c r="H276" i="21"/>
  <c r="G276" i="21"/>
  <c r="F276" i="21"/>
  <c r="E276" i="21"/>
  <c r="D276" i="21"/>
  <c r="C276" i="21"/>
  <c r="B276" i="21"/>
  <c r="H275" i="21"/>
  <c r="G275" i="21"/>
  <c r="F275" i="21"/>
  <c r="E275" i="21"/>
  <c r="D275" i="21"/>
  <c r="C275" i="21"/>
  <c r="B275" i="21"/>
  <c r="H274" i="21"/>
  <c r="G274" i="21"/>
  <c r="F274" i="21"/>
  <c r="E274" i="21"/>
  <c r="D274" i="21"/>
  <c r="C274" i="21"/>
  <c r="B274" i="21"/>
  <c r="H273" i="21"/>
  <c r="G273" i="21"/>
  <c r="F273" i="21"/>
  <c r="E273" i="21"/>
  <c r="D273" i="21"/>
  <c r="C273" i="21"/>
  <c r="B273" i="21"/>
  <c r="H272" i="21"/>
  <c r="G272" i="21"/>
  <c r="F272" i="21"/>
  <c r="E272" i="21"/>
  <c r="D272" i="21"/>
  <c r="C272" i="21"/>
  <c r="B272" i="21"/>
  <c r="H271" i="21"/>
  <c r="G271" i="21"/>
  <c r="F271" i="21"/>
  <c r="E271" i="21"/>
  <c r="D271" i="21"/>
  <c r="C271" i="21"/>
  <c r="B271" i="21"/>
  <c r="H270" i="21"/>
  <c r="G270" i="21"/>
  <c r="F270" i="21"/>
  <c r="E270" i="21"/>
  <c r="D270" i="21"/>
  <c r="C270" i="21"/>
  <c r="B270" i="21"/>
  <c r="H269" i="21"/>
  <c r="G269" i="21"/>
  <c r="F269" i="21"/>
  <c r="E269" i="21"/>
  <c r="D269" i="21"/>
  <c r="C269" i="21"/>
  <c r="B269" i="21"/>
  <c r="H268" i="21"/>
  <c r="G268" i="21"/>
  <c r="F268" i="21"/>
  <c r="E268" i="21"/>
  <c r="D268" i="21"/>
  <c r="C268" i="21"/>
  <c r="B268" i="21"/>
  <c r="H267" i="21"/>
  <c r="G267" i="21"/>
  <c r="F267" i="21"/>
  <c r="E267" i="21"/>
  <c r="D267" i="21"/>
  <c r="C267" i="21"/>
  <c r="B267" i="21"/>
  <c r="H266" i="21"/>
  <c r="G266" i="21"/>
  <c r="F266" i="21"/>
  <c r="E266" i="21"/>
  <c r="D266" i="21"/>
  <c r="C266" i="21"/>
  <c r="B266" i="21"/>
  <c r="H265" i="21"/>
  <c r="G265" i="21"/>
  <c r="F265" i="21"/>
  <c r="E265" i="21"/>
  <c r="D265" i="21"/>
  <c r="C265" i="21"/>
  <c r="B265" i="21"/>
  <c r="H264" i="21"/>
  <c r="G264" i="21"/>
  <c r="F264" i="21"/>
  <c r="E264" i="21"/>
  <c r="D264" i="21"/>
  <c r="C264" i="21"/>
  <c r="B264" i="21"/>
  <c r="H263" i="21"/>
  <c r="G263" i="21"/>
  <c r="F263" i="21"/>
  <c r="E263" i="21"/>
  <c r="D263" i="21"/>
  <c r="C263" i="21"/>
  <c r="B263" i="21"/>
  <c r="H262" i="21"/>
  <c r="G262" i="21"/>
  <c r="F262" i="21"/>
  <c r="E262" i="21"/>
  <c r="D262" i="21"/>
  <c r="C262" i="21"/>
  <c r="B262" i="21"/>
  <c r="H261" i="21"/>
  <c r="G261" i="21"/>
  <c r="F261" i="21"/>
  <c r="E261" i="21"/>
  <c r="D261" i="21"/>
  <c r="C261" i="21"/>
  <c r="B261" i="21"/>
  <c r="H260" i="21"/>
  <c r="G260" i="21"/>
  <c r="F260" i="21"/>
  <c r="E260" i="21"/>
  <c r="D260" i="21"/>
  <c r="C260" i="21"/>
  <c r="B260" i="21"/>
  <c r="H259" i="21"/>
  <c r="G259" i="21"/>
  <c r="F259" i="21"/>
  <c r="E259" i="21"/>
  <c r="D259" i="21"/>
  <c r="C259" i="21"/>
  <c r="B259" i="21"/>
  <c r="H258" i="21"/>
  <c r="G258" i="21"/>
  <c r="F258" i="21"/>
  <c r="E258" i="21"/>
  <c r="D258" i="21"/>
  <c r="C258" i="21"/>
  <c r="B258" i="21"/>
  <c r="H257" i="21"/>
  <c r="G257" i="21"/>
  <c r="F257" i="21"/>
  <c r="E257" i="21"/>
  <c r="D257" i="21"/>
  <c r="C257" i="21"/>
  <c r="B257" i="21"/>
  <c r="H256" i="21"/>
  <c r="G256" i="21"/>
  <c r="F256" i="21"/>
  <c r="E256" i="21"/>
  <c r="D256" i="21"/>
  <c r="C256" i="21"/>
  <c r="B256" i="21"/>
  <c r="H255" i="21"/>
  <c r="G255" i="21"/>
  <c r="F255" i="21"/>
  <c r="E255" i="21"/>
  <c r="D255" i="21"/>
  <c r="C255" i="21"/>
  <c r="B255" i="21"/>
  <c r="H254" i="21"/>
  <c r="G254" i="21"/>
  <c r="F254" i="21"/>
  <c r="E254" i="21"/>
  <c r="D254" i="21"/>
  <c r="C254" i="21"/>
  <c r="B254" i="21"/>
  <c r="H253" i="21"/>
  <c r="G253" i="21"/>
  <c r="F253" i="21"/>
  <c r="E253" i="21"/>
  <c r="D253" i="21"/>
  <c r="C253" i="21"/>
  <c r="B253" i="21"/>
  <c r="H252" i="21"/>
  <c r="G252" i="21"/>
  <c r="F252" i="21"/>
  <c r="E252" i="21"/>
  <c r="D252" i="21"/>
  <c r="C252" i="21"/>
  <c r="B252" i="21"/>
  <c r="H251" i="21"/>
  <c r="G251" i="21"/>
  <c r="F251" i="21"/>
  <c r="E251" i="21"/>
  <c r="D251" i="21"/>
  <c r="C251" i="21"/>
  <c r="B251" i="21"/>
  <c r="H250" i="21"/>
  <c r="G250" i="21"/>
  <c r="F250" i="21"/>
  <c r="E250" i="21"/>
  <c r="D250" i="21"/>
  <c r="C250" i="21"/>
  <c r="B250" i="21"/>
  <c r="H249" i="21"/>
  <c r="G249" i="21"/>
  <c r="F249" i="21"/>
  <c r="E249" i="21"/>
  <c r="D249" i="21"/>
  <c r="C249" i="21"/>
  <c r="B249" i="21"/>
  <c r="H248" i="21"/>
  <c r="G248" i="21"/>
  <c r="F248" i="21"/>
  <c r="E248" i="21"/>
  <c r="D248" i="21"/>
  <c r="C248" i="21"/>
  <c r="B248" i="21"/>
  <c r="H247" i="21"/>
  <c r="G247" i="21"/>
  <c r="F247" i="21"/>
  <c r="E247" i="21"/>
  <c r="D247" i="21"/>
  <c r="C247" i="21"/>
  <c r="B247" i="21"/>
  <c r="H246" i="21"/>
  <c r="G246" i="21"/>
  <c r="F246" i="21"/>
  <c r="E246" i="21"/>
  <c r="D246" i="21"/>
  <c r="C246" i="21"/>
  <c r="B246" i="21"/>
  <c r="H245" i="21"/>
  <c r="G245" i="21"/>
  <c r="F245" i="21"/>
  <c r="E245" i="21"/>
  <c r="D245" i="21"/>
  <c r="C245" i="21"/>
  <c r="B245" i="21"/>
  <c r="H244" i="21"/>
  <c r="G244" i="21"/>
  <c r="F244" i="21"/>
  <c r="E244" i="21"/>
  <c r="D244" i="21"/>
  <c r="C244" i="21"/>
  <c r="B244" i="21"/>
  <c r="H243" i="21"/>
  <c r="G243" i="21"/>
  <c r="F243" i="21"/>
  <c r="E243" i="21"/>
  <c r="D243" i="21"/>
  <c r="C243" i="21"/>
  <c r="B243" i="21"/>
  <c r="H242" i="21"/>
  <c r="G242" i="21"/>
  <c r="F242" i="21"/>
  <c r="E242" i="21"/>
  <c r="D242" i="21"/>
  <c r="C242" i="21"/>
  <c r="B242" i="21"/>
  <c r="H241" i="21"/>
  <c r="G241" i="21"/>
  <c r="F241" i="21"/>
  <c r="E241" i="21"/>
  <c r="D241" i="21"/>
  <c r="C241" i="21"/>
  <c r="B241" i="21"/>
  <c r="H240" i="21"/>
  <c r="G240" i="21"/>
  <c r="F240" i="21"/>
  <c r="E240" i="21"/>
  <c r="D240" i="21"/>
  <c r="C240" i="21"/>
  <c r="B240" i="21"/>
  <c r="H239" i="21"/>
  <c r="G239" i="21"/>
  <c r="F239" i="21"/>
  <c r="E239" i="21"/>
  <c r="D239" i="21"/>
  <c r="C239" i="21"/>
  <c r="B239" i="21"/>
  <c r="H238" i="21"/>
  <c r="G238" i="21"/>
  <c r="F238" i="21"/>
  <c r="E238" i="21"/>
  <c r="D238" i="21"/>
  <c r="C238" i="21"/>
  <c r="B238" i="21"/>
  <c r="H237" i="21"/>
  <c r="G237" i="21"/>
  <c r="F237" i="21"/>
  <c r="E237" i="21"/>
  <c r="D237" i="21"/>
  <c r="C237" i="21"/>
  <c r="B237" i="21"/>
  <c r="H236" i="21"/>
  <c r="G236" i="21"/>
  <c r="F236" i="21"/>
  <c r="E236" i="21"/>
  <c r="D236" i="21"/>
  <c r="C236" i="21"/>
  <c r="B236" i="21"/>
  <c r="H235" i="21"/>
  <c r="G235" i="21"/>
  <c r="F235" i="21"/>
  <c r="E235" i="21"/>
  <c r="D235" i="21"/>
  <c r="C235" i="21"/>
  <c r="B235" i="21"/>
  <c r="H234" i="21"/>
  <c r="G234" i="21"/>
  <c r="F234" i="21"/>
  <c r="E234" i="21"/>
  <c r="D234" i="21"/>
  <c r="C234" i="21"/>
  <c r="B234" i="21"/>
  <c r="H233" i="21"/>
  <c r="G233" i="21"/>
  <c r="F233" i="21"/>
  <c r="E233" i="21"/>
  <c r="D233" i="21"/>
  <c r="C233" i="21"/>
  <c r="B233" i="21"/>
  <c r="H232" i="21"/>
  <c r="G232" i="21"/>
  <c r="F232" i="21"/>
  <c r="E232" i="21"/>
  <c r="D232" i="21"/>
  <c r="C232" i="21"/>
  <c r="B232" i="21"/>
  <c r="H231" i="21"/>
  <c r="G231" i="21"/>
  <c r="F231" i="21"/>
  <c r="E231" i="21"/>
  <c r="D231" i="21"/>
  <c r="C231" i="21"/>
  <c r="B231" i="21"/>
  <c r="H230" i="21"/>
  <c r="G230" i="21"/>
  <c r="F230" i="21"/>
  <c r="E230" i="21"/>
  <c r="D230" i="21"/>
  <c r="C230" i="21"/>
  <c r="B230" i="21"/>
  <c r="H229" i="21"/>
  <c r="G229" i="21"/>
  <c r="F229" i="21"/>
  <c r="E229" i="21"/>
  <c r="D229" i="21"/>
  <c r="C229" i="21"/>
  <c r="B229" i="21"/>
  <c r="H228" i="21"/>
  <c r="G228" i="21"/>
  <c r="F228" i="21"/>
  <c r="E228" i="21"/>
  <c r="D228" i="21"/>
  <c r="C228" i="21"/>
  <c r="B228" i="21"/>
  <c r="H227" i="21"/>
  <c r="G227" i="21"/>
  <c r="F227" i="21"/>
  <c r="E227" i="21"/>
  <c r="D227" i="21"/>
  <c r="C227" i="21"/>
  <c r="B227" i="21"/>
  <c r="H226" i="21"/>
  <c r="G226" i="21"/>
  <c r="F226" i="21"/>
  <c r="E226" i="21"/>
  <c r="D226" i="21"/>
  <c r="C226" i="21"/>
  <c r="B226" i="21"/>
  <c r="H225" i="21"/>
  <c r="G225" i="21"/>
  <c r="F225" i="21"/>
  <c r="E225" i="21"/>
  <c r="D225" i="21"/>
  <c r="C225" i="21"/>
  <c r="B225" i="21"/>
  <c r="H224" i="21"/>
  <c r="G224" i="21"/>
  <c r="F224" i="21"/>
  <c r="E224" i="21"/>
  <c r="D224" i="21"/>
  <c r="C224" i="21"/>
  <c r="B224" i="21"/>
  <c r="H223" i="21"/>
  <c r="G223" i="21"/>
  <c r="F223" i="21"/>
  <c r="E223" i="21"/>
  <c r="D223" i="21"/>
  <c r="C223" i="21"/>
  <c r="B223" i="21"/>
  <c r="H222" i="21"/>
  <c r="G222" i="21"/>
  <c r="F222" i="21"/>
  <c r="E222" i="21"/>
  <c r="D222" i="21"/>
  <c r="C222" i="21"/>
  <c r="B222" i="21"/>
  <c r="H221" i="21"/>
  <c r="G221" i="21"/>
  <c r="F221" i="21"/>
  <c r="E221" i="21"/>
  <c r="D221" i="21"/>
  <c r="C221" i="21"/>
  <c r="B221" i="21"/>
  <c r="H220" i="21"/>
  <c r="G220" i="21"/>
  <c r="F220" i="21"/>
  <c r="E220" i="21"/>
  <c r="D220" i="21"/>
  <c r="C220" i="21"/>
  <c r="B220" i="21"/>
  <c r="H219" i="21"/>
  <c r="G219" i="21"/>
  <c r="F219" i="21"/>
  <c r="E219" i="21"/>
  <c r="D219" i="21"/>
  <c r="C219" i="21"/>
  <c r="B219" i="21"/>
  <c r="H218" i="21"/>
  <c r="G218" i="21"/>
  <c r="F218" i="21"/>
  <c r="E218" i="21"/>
  <c r="D218" i="21"/>
  <c r="C218" i="21"/>
  <c r="B218" i="21"/>
  <c r="H217" i="21"/>
  <c r="G217" i="21"/>
  <c r="F217" i="21"/>
  <c r="E217" i="21"/>
  <c r="D217" i="21"/>
  <c r="C217" i="21"/>
  <c r="B217" i="21"/>
  <c r="H216" i="21"/>
  <c r="G216" i="21"/>
  <c r="F216" i="21"/>
  <c r="E216" i="21"/>
  <c r="D216" i="21"/>
  <c r="C216" i="21"/>
  <c r="B216" i="21"/>
  <c r="H215" i="21"/>
  <c r="G215" i="21"/>
  <c r="F215" i="21"/>
  <c r="E215" i="21"/>
  <c r="D215" i="21"/>
  <c r="C215" i="21"/>
  <c r="B215" i="21"/>
  <c r="H214" i="21"/>
  <c r="G214" i="21"/>
  <c r="F214" i="21"/>
  <c r="E214" i="21"/>
  <c r="D214" i="21"/>
  <c r="C214" i="21"/>
  <c r="B214" i="21"/>
  <c r="H213" i="21"/>
  <c r="G213" i="21"/>
  <c r="F213" i="21"/>
  <c r="E213" i="21"/>
  <c r="D213" i="21"/>
  <c r="C213" i="21"/>
  <c r="B213" i="21"/>
  <c r="H212" i="21"/>
  <c r="G212" i="21"/>
  <c r="F212" i="21"/>
  <c r="E212" i="21"/>
  <c r="D212" i="21"/>
  <c r="C212" i="21"/>
  <c r="B212" i="21"/>
  <c r="H211" i="21"/>
  <c r="G211" i="21"/>
  <c r="F211" i="21"/>
  <c r="E211" i="21"/>
  <c r="D211" i="21"/>
  <c r="C211" i="21"/>
  <c r="B211" i="21"/>
  <c r="H210" i="21"/>
  <c r="G210" i="21"/>
  <c r="F210" i="21"/>
  <c r="E210" i="21"/>
  <c r="D210" i="21"/>
  <c r="C210" i="21"/>
  <c r="B210" i="21"/>
  <c r="H209" i="21"/>
  <c r="G209" i="21"/>
  <c r="F209" i="21"/>
  <c r="E209" i="21"/>
  <c r="D209" i="21"/>
  <c r="C209" i="21"/>
  <c r="B209" i="21"/>
  <c r="H208" i="21"/>
  <c r="G208" i="21"/>
  <c r="F208" i="21"/>
  <c r="E208" i="21"/>
  <c r="D208" i="21"/>
  <c r="C208" i="21"/>
  <c r="B208" i="21"/>
  <c r="H207" i="21"/>
  <c r="G207" i="21"/>
  <c r="F207" i="21"/>
  <c r="E207" i="21"/>
  <c r="D207" i="21"/>
  <c r="C207" i="21"/>
  <c r="B207" i="21"/>
  <c r="H206" i="21"/>
  <c r="G206" i="21"/>
  <c r="F206" i="21"/>
  <c r="E206" i="21"/>
  <c r="D206" i="21"/>
  <c r="C206" i="21"/>
  <c r="B206" i="21"/>
  <c r="H205" i="21"/>
  <c r="G205" i="21"/>
  <c r="F205" i="21"/>
  <c r="E205" i="21"/>
  <c r="D205" i="21"/>
  <c r="C205" i="21"/>
  <c r="B205" i="21"/>
  <c r="H204" i="21"/>
  <c r="G204" i="21"/>
  <c r="F204" i="21"/>
  <c r="E204" i="21"/>
  <c r="D204" i="21"/>
  <c r="C204" i="21"/>
  <c r="B204" i="21"/>
  <c r="H203" i="21"/>
  <c r="G203" i="21"/>
  <c r="F203" i="21"/>
  <c r="E203" i="21"/>
  <c r="D203" i="21"/>
  <c r="C203" i="21"/>
  <c r="B203" i="21"/>
  <c r="H202" i="21"/>
  <c r="G202" i="21"/>
  <c r="F202" i="21"/>
  <c r="E202" i="21"/>
  <c r="D202" i="21"/>
  <c r="C202" i="21"/>
  <c r="B202" i="21"/>
  <c r="H201" i="21"/>
  <c r="G201" i="21"/>
  <c r="F201" i="21"/>
  <c r="E201" i="21"/>
  <c r="D201" i="21"/>
  <c r="C201" i="21"/>
  <c r="B201" i="21"/>
  <c r="H200" i="21"/>
  <c r="G200" i="21"/>
  <c r="F200" i="21"/>
  <c r="E200" i="21"/>
  <c r="D200" i="21"/>
  <c r="C200" i="21"/>
  <c r="B200" i="21"/>
  <c r="H199" i="21"/>
  <c r="G199" i="21"/>
  <c r="F199" i="21"/>
  <c r="E199" i="21"/>
  <c r="D199" i="21"/>
  <c r="C199" i="21"/>
  <c r="B199" i="21"/>
  <c r="H198" i="21"/>
  <c r="G198" i="21"/>
  <c r="F198" i="21"/>
  <c r="E198" i="21"/>
  <c r="D198" i="21"/>
  <c r="C198" i="21"/>
  <c r="B198" i="21"/>
  <c r="H197" i="21"/>
  <c r="G197" i="21"/>
  <c r="F197" i="21"/>
  <c r="E197" i="21"/>
  <c r="D197" i="21"/>
  <c r="C197" i="21"/>
  <c r="B197" i="21"/>
  <c r="H196" i="21"/>
  <c r="G196" i="21"/>
  <c r="F196" i="21"/>
  <c r="E196" i="21"/>
  <c r="D196" i="21"/>
  <c r="C196" i="21"/>
  <c r="B196" i="21"/>
  <c r="H195" i="21"/>
  <c r="G195" i="21"/>
  <c r="F195" i="21"/>
  <c r="E195" i="21"/>
  <c r="D195" i="21"/>
  <c r="C195" i="21"/>
  <c r="B195" i="21"/>
  <c r="H194" i="21"/>
  <c r="G194" i="21"/>
  <c r="F194" i="21"/>
  <c r="E194" i="21"/>
  <c r="D194" i="21"/>
  <c r="C194" i="21"/>
  <c r="B194" i="21"/>
  <c r="H193" i="21"/>
  <c r="G193" i="21"/>
  <c r="F193" i="21"/>
  <c r="E193" i="21"/>
  <c r="D193" i="21"/>
  <c r="C193" i="21"/>
  <c r="B193" i="21"/>
  <c r="H192" i="21"/>
  <c r="G192" i="21"/>
  <c r="F192" i="21"/>
  <c r="E192" i="21"/>
  <c r="D192" i="21"/>
  <c r="C192" i="21"/>
  <c r="B192" i="21"/>
  <c r="H191" i="21"/>
  <c r="G191" i="21"/>
  <c r="F191" i="21"/>
  <c r="E191" i="21"/>
  <c r="D191" i="21"/>
  <c r="C191" i="21"/>
  <c r="B191" i="21"/>
  <c r="H190" i="21"/>
  <c r="G190" i="21"/>
  <c r="F190" i="21"/>
  <c r="E190" i="21"/>
  <c r="D190" i="21"/>
  <c r="C190" i="21"/>
  <c r="B190" i="21"/>
  <c r="H189" i="21"/>
  <c r="G189" i="21"/>
  <c r="F189" i="21"/>
  <c r="E189" i="21"/>
  <c r="D189" i="21"/>
  <c r="C189" i="21"/>
  <c r="B189" i="21"/>
  <c r="H188" i="21"/>
  <c r="G188" i="21"/>
  <c r="F188" i="21"/>
  <c r="E188" i="21"/>
  <c r="D188" i="21"/>
  <c r="C188" i="21"/>
  <c r="B188" i="21"/>
  <c r="H187" i="21"/>
  <c r="G187" i="21"/>
  <c r="F187" i="21"/>
  <c r="E187" i="21"/>
  <c r="D187" i="21"/>
  <c r="C187" i="21"/>
  <c r="B187" i="21"/>
  <c r="H186" i="21"/>
  <c r="G186" i="21"/>
  <c r="F186" i="21"/>
  <c r="E186" i="21"/>
  <c r="D186" i="21"/>
  <c r="C186" i="21"/>
  <c r="B186" i="21"/>
  <c r="H185" i="21"/>
  <c r="G185" i="21"/>
  <c r="F185" i="21"/>
  <c r="E185" i="21"/>
  <c r="D185" i="21"/>
  <c r="C185" i="21"/>
  <c r="B185" i="21"/>
  <c r="H184" i="21"/>
  <c r="G184" i="21"/>
  <c r="F184" i="21"/>
  <c r="E184" i="21"/>
  <c r="D184" i="21"/>
  <c r="C184" i="21"/>
  <c r="B184" i="21"/>
  <c r="H183" i="21"/>
  <c r="G183" i="21"/>
  <c r="F183" i="21"/>
  <c r="E183" i="21"/>
  <c r="D183" i="21"/>
  <c r="C183" i="21"/>
  <c r="B183" i="21"/>
  <c r="H182" i="21"/>
  <c r="G182" i="21"/>
  <c r="F182" i="21"/>
  <c r="E182" i="21"/>
  <c r="D182" i="21"/>
  <c r="C182" i="21"/>
  <c r="B182" i="21"/>
  <c r="H181" i="21"/>
  <c r="G181" i="21"/>
  <c r="F181" i="21"/>
  <c r="E181" i="21"/>
  <c r="D181" i="21"/>
  <c r="C181" i="21"/>
  <c r="B181" i="21"/>
  <c r="H180" i="21"/>
  <c r="G180" i="21"/>
  <c r="F180" i="21"/>
  <c r="E180" i="21"/>
  <c r="D180" i="21"/>
  <c r="C180" i="21"/>
  <c r="B180" i="21"/>
  <c r="H179" i="21"/>
  <c r="G179" i="21"/>
  <c r="F179" i="21"/>
  <c r="E179" i="21"/>
  <c r="D179" i="21"/>
  <c r="C179" i="21"/>
  <c r="B179" i="21"/>
  <c r="H178" i="21"/>
  <c r="G178" i="21"/>
  <c r="F178" i="21"/>
  <c r="E178" i="21"/>
  <c r="D178" i="21"/>
  <c r="C178" i="21"/>
  <c r="B178" i="21"/>
  <c r="H177" i="21"/>
  <c r="G177" i="21"/>
  <c r="F177" i="21"/>
  <c r="E177" i="21"/>
  <c r="D177" i="21"/>
  <c r="C177" i="21"/>
  <c r="B177" i="21"/>
  <c r="H176" i="21"/>
  <c r="G176" i="21"/>
  <c r="F176" i="21"/>
  <c r="E176" i="21"/>
  <c r="D176" i="21"/>
  <c r="C176" i="21"/>
  <c r="B176" i="21"/>
  <c r="H175" i="21"/>
  <c r="G175" i="21"/>
  <c r="F175" i="21"/>
  <c r="E175" i="21"/>
  <c r="D175" i="21"/>
  <c r="C175" i="21"/>
  <c r="B175" i="21"/>
  <c r="H174" i="21"/>
  <c r="G174" i="21"/>
  <c r="F174" i="21"/>
  <c r="E174" i="21"/>
  <c r="D174" i="21"/>
  <c r="C174" i="21"/>
  <c r="B174" i="21"/>
  <c r="H173" i="21"/>
  <c r="G173" i="21"/>
  <c r="F173" i="21"/>
  <c r="E173" i="21"/>
  <c r="D173" i="21"/>
  <c r="C173" i="21"/>
  <c r="B173" i="21"/>
  <c r="H172" i="21"/>
  <c r="G172" i="21"/>
  <c r="F172" i="21"/>
  <c r="E172" i="21"/>
  <c r="D172" i="21"/>
  <c r="C172" i="21"/>
  <c r="B172" i="21"/>
  <c r="H171" i="21"/>
  <c r="G171" i="21"/>
  <c r="F171" i="21"/>
  <c r="E171" i="21"/>
  <c r="D171" i="21"/>
  <c r="C171" i="21"/>
  <c r="B171" i="21"/>
  <c r="H170" i="21"/>
  <c r="G170" i="21"/>
  <c r="F170" i="21"/>
  <c r="E170" i="21"/>
  <c r="D170" i="21"/>
  <c r="C170" i="21"/>
  <c r="B170" i="21"/>
  <c r="H169" i="21"/>
  <c r="G169" i="21"/>
  <c r="F169" i="21"/>
  <c r="E169" i="21"/>
  <c r="D169" i="21"/>
  <c r="C169" i="21"/>
  <c r="B169" i="21"/>
  <c r="H168" i="21"/>
  <c r="G168" i="21"/>
  <c r="F168" i="21"/>
  <c r="E168" i="21"/>
  <c r="D168" i="21"/>
  <c r="C168" i="21"/>
  <c r="B168" i="21"/>
  <c r="H167" i="21"/>
  <c r="G167" i="21"/>
  <c r="F167" i="21"/>
  <c r="E167" i="21"/>
  <c r="D167" i="21"/>
  <c r="C167" i="21"/>
  <c r="B167" i="21"/>
  <c r="H166" i="21"/>
  <c r="G166" i="21"/>
  <c r="F166" i="21"/>
  <c r="E166" i="21"/>
  <c r="D166" i="21"/>
  <c r="C166" i="21"/>
  <c r="B166" i="21"/>
  <c r="H165" i="21"/>
  <c r="G165" i="21"/>
  <c r="F165" i="21"/>
  <c r="E165" i="21"/>
  <c r="D165" i="21"/>
  <c r="C165" i="21"/>
  <c r="B165" i="21"/>
  <c r="H164" i="21"/>
  <c r="G164" i="21"/>
  <c r="F164" i="21"/>
  <c r="E164" i="21"/>
  <c r="D164" i="21"/>
  <c r="C164" i="21"/>
  <c r="B164" i="21"/>
  <c r="H163" i="21"/>
  <c r="G163" i="21"/>
  <c r="F163" i="21"/>
  <c r="E163" i="21"/>
  <c r="D163" i="21"/>
  <c r="C163" i="21"/>
  <c r="B163" i="21"/>
  <c r="H162" i="21"/>
  <c r="G162" i="21"/>
  <c r="F162" i="21"/>
  <c r="E162" i="21"/>
  <c r="D162" i="21"/>
  <c r="C162" i="21"/>
  <c r="B162" i="21"/>
  <c r="H161" i="21"/>
  <c r="G161" i="21"/>
  <c r="F161" i="21"/>
  <c r="E161" i="21"/>
  <c r="D161" i="21"/>
  <c r="C161" i="21"/>
  <c r="B161" i="21"/>
  <c r="H160" i="21"/>
  <c r="G160" i="21"/>
  <c r="F160" i="21"/>
  <c r="E160" i="21"/>
  <c r="D160" i="21"/>
  <c r="C160" i="21"/>
  <c r="B160" i="21"/>
  <c r="H159" i="21"/>
  <c r="G159" i="21"/>
  <c r="F159" i="21"/>
  <c r="E159" i="21"/>
  <c r="D159" i="21"/>
  <c r="C159" i="21"/>
  <c r="B159" i="21"/>
  <c r="H158" i="21"/>
  <c r="G158" i="21"/>
  <c r="F158" i="21"/>
  <c r="E158" i="21"/>
  <c r="D158" i="21"/>
  <c r="C158" i="21"/>
  <c r="B158" i="21"/>
  <c r="H157" i="21"/>
  <c r="G157" i="21"/>
  <c r="F157" i="21"/>
  <c r="E157" i="21"/>
  <c r="D157" i="21"/>
  <c r="C157" i="21"/>
  <c r="B157" i="21"/>
  <c r="H156" i="21"/>
  <c r="G156" i="21"/>
  <c r="F156" i="21"/>
  <c r="E156" i="21"/>
  <c r="D156" i="21"/>
  <c r="C156" i="21"/>
  <c r="B156" i="21"/>
  <c r="H155" i="21"/>
  <c r="G155" i="21"/>
  <c r="F155" i="21"/>
  <c r="E155" i="21"/>
  <c r="D155" i="21"/>
  <c r="C155" i="21"/>
  <c r="B155" i="21"/>
  <c r="H154" i="21"/>
  <c r="G154" i="21"/>
  <c r="F154" i="21"/>
  <c r="E154" i="21"/>
  <c r="D154" i="21"/>
  <c r="C154" i="21"/>
  <c r="B154" i="21"/>
  <c r="H153" i="21"/>
  <c r="G153" i="21"/>
  <c r="F153" i="21"/>
  <c r="E153" i="21"/>
  <c r="D153" i="21"/>
  <c r="C153" i="21"/>
  <c r="B153" i="21"/>
  <c r="H152" i="21"/>
  <c r="G152" i="21"/>
  <c r="F152" i="21"/>
  <c r="E152" i="21"/>
  <c r="D152" i="21"/>
  <c r="C152" i="21"/>
  <c r="B152" i="21"/>
  <c r="H151" i="21"/>
  <c r="G151" i="21"/>
  <c r="F151" i="21"/>
  <c r="E151" i="21"/>
  <c r="D151" i="21"/>
  <c r="C151" i="21"/>
  <c r="B151" i="21"/>
  <c r="H150" i="21"/>
  <c r="G150" i="21"/>
  <c r="F150" i="21"/>
  <c r="E150" i="21"/>
  <c r="D150" i="21"/>
  <c r="C150" i="21"/>
  <c r="B150" i="21"/>
  <c r="H149" i="21"/>
  <c r="G149" i="21"/>
  <c r="F149" i="21"/>
  <c r="E149" i="21"/>
  <c r="D149" i="21"/>
  <c r="C149" i="21"/>
  <c r="B149" i="21"/>
  <c r="H148" i="21"/>
  <c r="G148" i="21"/>
  <c r="F148" i="21"/>
  <c r="E148" i="21"/>
  <c r="D148" i="21"/>
  <c r="C148" i="21"/>
  <c r="B148" i="21"/>
  <c r="H147" i="21"/>
  <c r="G147" i="21"/>
  <c r="F147" i="21"/>
  <c r="E147" i="21"/>
  <c r="D147" i="21"/>
  <c r="C147" i="21"/>
  <c r="B147" i="21"/>
  <c r="H146" i="21"/>
  <c r="G146" i="21"/>
  <c r="F146" i="21"/>
  <c r="E146" i="21"/>
  <c r="D146" i="21"/>
  <c r="C146" i="21"/>
  <c r="B146" i="21"/>
  <c r="H145" i="21"/>
  <c r="G145" i="21"/>
  <c r="F145" i="21"/>
  <c r="E145" i="21"/>
  <c r="D145" i="21"/>
  <c r="C145" i="21"/>
  <c r="B145" i="21"/>
  <c r="H144" i="21"/>
  <c r="G144" i="21"/>
  <c r="F144" i="21"/>
  <c r="E144" i="21"/>
  <c r="D144" i="21"/>
  <c r="C144" i="21"/>
  <c r="B144" i="21"/>
  <c r="H143" i="21"/>
  <c r="G143" i="21"/>
  <c r="F143" i="21"/>
  <c r="E143" i="21"/>
  <c r="D143" i="21"/>
  <c r="C143" i="21"/>
  <c r="B143" i="21"/>
  <c r="H142" i="21"/>
  <c r="G142" i="21"/>
  <c r="F142" i="21"/>
  <c r="E142" i="21"/>
  <c r="D142" i="21"/>
  <c r="C142" i="21"/>
  <c r="B142" i="21"/>
  <c r="H141" i="21"/>
  <c r="G141" i="21"/>
  <c r="F141" i="21"/>
  <c r="E141" i="21"/>
  <c r="D141" i="21"/>
  <c r="C141" i="21"/>
  <c r="B141" i="21"/>
  <c r="H140" i="21"/>
  <c r="G140" i="21"/>
  <c r="F140" i="21"/>
  <c r="E140" i="21"/>
  <c r="D140" i="21"/>
  <c r="C140" i="21"/>
  <c r="B140" i="21"/>
  <c r="H139" i="21"/>
  <c r="G139" i="21"/>
  <c r="F139" i="21"/>
  <c r="E139" i="21"/>
  <c r="D139" i="21"/>
  <c r="C139" i="21"/>
  <c r="B139" i="21"/>
  <c r="H138" i="21"/>
  <c r="G138" i="21"/>
  <c r="F138" i="21"/>
  <c r="E138" i="21"/>
  <c r="D138" i="21"/>
  <c r="C138" i="21"/>
  <c r="B138" i="21"/>
  <c r="H137" i="21"/>
  <c r="G137" i="21"/>
  <c r="F137" i="21"/>
  <c r="E137" i="21"/>
  <c r="D137" i="21"/>
  <c r="C137" i="21"/>
  <c r="B137" i="21"/>
  <c r="H136" i="21"/>
  <c r="G136" i="21"/>
  <c r="F136" i="21"/>
  <c r="E136" i="21"/>
  <c r="D136" i="21"/>
  <c r="C136" i="21"/>
  <c r="B136" i="21"/>
  <c r="H135" i="21"/>
  <c r="G135" i="21"/>
  <c r="F135" i="21"/>
  <c r="E135" i="21"/>
  <c r="D135" i="21"/>
  <c r="C135" i="21"/>
  <c r="B135" i="21"/>
  <c r="H134" i="21"/>
  <c r="G134" i="21"/>
  <c r="F134" i="21"/>
  <c r="E134" i="21"/>
  <c r="D134" i="21"/>
  <c r="C134" i="21"/>
  <c r="B134" i="21"/>
  <c r="H133" i="21"/>
  <c r="G133" i="21"/>
  <c r="F133" i="21"/>
  <c r="E133" i="21"/>
  <c r="D133" i="21"/>
  <c r="C133" i="21"/>
  <c r="B133" i="21"/>
  <c r="H132" i="21"/>
  <c r="G132" i="21"/>
  <c r="F132" i="21"/>
  <c r="E132" i="21"/>
  <c r="D132" i="21"/>
  <c r="C132" i="21"/>
  <c r="B132" i="21"/>
  <c r="H131" i="21"/>
  <c r="G131" i="21"/>
  <c r="F131" i="21"/>
  <c r="E131" i="21"/>
  <c r="D131" i="21"/>
  <c r="C131" i="21"/>
  <c r="B131" i="21"/>
  <c r="H130" i="21"/>
  <c r="G130" i="21"/>
  <c r="F130" i="21"/>
  <c r="E130" i="21"/>
  <c r="D130" i="21"/>
  <c r="C130" i="21"/>
  <c r="B130" i="21"/>
  <c r="H129" i="21"/>
  <c r="G129" i="21"/>
  <c r="F129" i="21"/>
  <c r="E129" i="21"/>
  <c r="D129" i="21"/>
  <c r="C129" i="21"/>
  <c r="B129" i="21"/>
  <c r="H128" i="21"/>
  <c r="G128" i="21"/>
  <c r="F128" i="21"/>
  <c r="E128" i="21"/>
  <c r="D128" i="21"/>
  <c r="C128" i="21"/>
  <c r="B128" i="21"/>
  <c r="H127" i="21"/>
  <c r="G127" i="21"/>
  <c r="F127" i="21"/>
  <c r="E127" i="21"/>
  <c r="D127" i="21"/>
  <c r="C127" i="21"/>
  <c r="B127" i="21"/>
  <c r="H126" i="21"/>
  <c r="G126" i="21"/>
  <c r="F126" i="21"/>
  <c r="E126" i="21"/>
  <c r="D126" i="21"/>
  <c r="C126" i="21"/>
  <c r="B126" i="21"/>
  <c r="H125" i="21"/>
  <c r="G125" i="21"/>
  <c r="F125" i="21"/>
  <c r="E125" i="21"/>
  <c r="D125" i="21"/>
  <c r="C125" i="21"/>
  <c r="B125" i="21"/>
  <c r="H124" i="21"/>
  <c r="G124" i="21"/>
  <c r="F124" i="21"/>
  <c r="E124" i="21"/>
  <c r="D124" i="21"/>
  <c r="C124" i="21"/>
  <c r="B124" i="21"/>
  <c r="H123" i="21"/>
  <c r="G123" i="21"/>
  <c r="F123" i="21"/>
  <c r="E123" i="21"/>
  <c r="D123" i="21"/>
  <c r="C123" i="21"/>
  <c r="B123" i="21"/>
  <c r="H122" i="21"/>
  <c r="G122" i="21"/>
  <c r="F122" i="21"/>
  <c r="E122" i="21"/>
  <c r="D122" i="21"/>
  <c r="C122" i="21"/>
  <c r="B122" i="21"/>
  <c r="H121" i="21"/>
  <c r="G121" i="21"/>
  <c r="F121" i="21"/>
  <c r="E121" i="21"/>
  <c r="D121" i="21"/>
  <c r="C121" i="21"/>
  <c r="B121" i="21"/>
  <c r="H120" i="21"/>
  <c r="G120" i="21"/>
  <c r="F120" i="21"/>
  <c r="E120" i="21"/>
  <c r="D120" i="21"/>
  <c r="C120" i="21"/>
  <c r="B120" i="21"/>
  <c r="H119" i="21"/>
  <c r="G119" i="21"/>
  <c r="F119" i="21"/>
  <c r="E119" i="21"/>
  <c r="D119" i="21"/>
  <c r="C119" i="21"/>
  <c r="B119" i="21"/>
  <c r="H118" i="21"/>
  <c r="G118" i="21"/>
  <c r="F118" i="21"/>
  <c r="E118" i="21"/>
  <c r="D118" i="21"/>
  <c r="C118" i="21"/>
  <c r="B118" i="21"/>
  <c r="H117" i="21"/>
  <c r="G117" i="21"/>
  <c r="F117" i="21"/>
  <c r="E117" i="21"/>
  <c r="D117" i="21"/>
  <c r="C117" i="21"/>
  <c r="B117" i="21"/>
  <c r="H116" i="21"/>
  <c r="G116" i="21"/>
  <c r="F116" i="21"/>
  <c r="E116" i="21"/>
  <c r="D116" i="21"/>
  <c r="C116" i="21"/>
  <c r="B116" i="21"/>
  <c r="H115" i="21"/>
  <c r="G115" i="21"/>
  <c r="F115" i="21"/>
  <c r="E115" i="21"/>
  <c r="D115" i="21"/>
  <c r="C115" i="21"/>
  <c r="B115" i="21"/>
  <c r="H114" i="21"/>
  <c r="G114" i="21"/>
  <c r="F114" i="21"/>
  <c r="E114" i="21"/>
  <c r="D114" i="21"/>
  <c r="C114" i="21"/>
  <c r="B114" i="21"/>
  <c r="H113" i="21"/>
  <c r="G113" i="21"/>
  <c r="F113" i="21"/>
  <c r="E113" i="21"/>
  <c r="D113" i="21"/>
  <c r="C113" i="21"/>
  <c r="B113" i="21"/>
  <c r="H112" i="21"/>
  <c r="G112" i="21"/>
  <c r="F112" i="21"/>
  <c r="E112" i="21"/>
  <c r="D112" i="21"/>
  <c r="C112" i="21"/>
  <c r="B112" i="21"/>
  <c r="H111" i="21"/>
  <c r="G111" i="21"/>
  <c r="F111" i="21"/>
  <c r="E111" i="21"/>
  <c r="D111" i="21"/>
  <c r="C111" i="21"/>
  <c r="B111" i="21"/>
  <c r="H110" i="21"/>
  <c r="G110" i="21"/>
  <c r="F110" i="21"/>
  <c r="E110" i="21"/>
  <c r="D110" i="21"/>
  <c r="C110" i="21"/>
  <c r="B110" i="21"/>
  <c r="H109" i="21"/>
  <c r="G109" i="21"/>
  <c r="F109" i="21"/>
  <c r="E109" i="21"/>
  <c r="D109" i="21"/>
  <c r="C109" i="21"/>
  <c r="B109" i="21"/>
  <c r="H108" i="21"/>
  <c r="G108" i="21"/>
  <c r="F108" i="21"/>
  <c r="E108" i="21"/>
  <c r="D108" i="21"/>
  <c r="C108" i="21"/>
  <c r="B108" i="21"/>
  <c r="H107" i="21"/>
  <c r="G107" i="21"/>
  <c r="F107" i="21"/>
  <c r="E107" i="21"/>
  <c r="D107" i="21"/>
  <c r="C107" i="21"/>
  <c r="B107" i="21"/>
  <c r="H106" i="21"/>
  <c r="G106" i="21"/>
  <c r="F106" i="21"/>
  <c r="E106" i="21"/>
  <c r="D106" i="21"/>
  <c r="C106" i="21"/>
  <c r="B106" i="21"/>
  <c r="H105" i="21"/>
  <c r="G105" i="21"/>
  <c r="F105" i="21"/>
  <c r="E105" i="21"/>
  <c r="D105" i="21"/>
  <c r="C105" i="21"/>
  <c r="B105" i="21"/>
  <c r="H104" i="21"/>
  <c r="G104" i="21"/>
  <c r="F104" i="21"/>
  <c r="E104" i="21"/>
  <c r="D104" i="21"/>
  <c r="C104" i="21"/>
  <c r="B104" i="21"/>
  <c r="H103" i="21"/>
  <c r="G103" i="21"/>
  <c r="F103" i="21"/>
  <c r="E103" i="21"/>
  <c r="D103" i="21"/>
  <c r="C103" i="21"/>
  <c r="B103" i="21"/>
  <c r="H102" i="21"/>
  <c r="G102" i="21"/>
  <c r="F102" i="21"/>
  <c r="E102" i="21"/>
  <c r="D102" i="21"/>
  <c r="C102" i="21"/>
  <c r="B102" i="21"/>
  <c r="H101" i="21"/>
  <c r="G101" i="21"/>
  <c r="F101" i="21"/>
  <c r="E101" i="21"/>
  <c r="D101" i="21"/>
  <c r="C101" i="21"/>
  <c r="B101" i="21"/>
  <c r="H100" i="21"/>
  <c r="G100" i="21"/>
  <c r="F100" i="21"/>
  <c r="E100" i="21"/>
  <c r="D100" i="21"/>
  <c r="C100" i="21"/>
  <c r="B100" i="21"/>
  <c r="H99" i="21"/>
  <c r="G99" i="21"/>
  <c r="F99" i="21"/>
  <c r="E99" i="21"/>
  <c r="D99" i="21"/>
  <c r="C99" i="21"/>
  <c r="B99" i="21"/>
  <c r="H98" i="21"/>
  <c r="G98" i="21"/>
  <c r="F98" i="21"/>
  <c r="E98" i="21"/>
  <c r="D98" i="21"/>
  <c r="C98" i="21"/>
  <c r="B98" i="21"/>
  <c r="H97" i="21"/>
  <c r="G97" i="21"/>
  <c r="F97" i="21"/>
  <c r="E97" i="21"/>
  <c r="D97" i="21"/>
  <c r="C97" i="21"/>
  <c r="B97" i="21"/>
  <c r="H96" i="21"/>
  <c r="G96" i="21"/>
  <c r="F96" i="21"/>
  <c r="E96" i="21"/>
  <c r="D96" i="21"/>
  <c r="C96" i="21"/>
  <c r="B96" i="21"/>
  <c r="H95" i="21"/>
  <c r="G95" i="21"/>
  <c r="F95" i="21"/>
  <c r="E95" i="21"/>
  <c r="D95" i="21"/>
  <c r="C95" i="21"/>
  <c r="B95" i="21"/>
  <c r="H94" i="21"/>
  <c r="G94" i="21"/>
  <c r="F94" i="21"/>
  <c r="E94" i="21"/>
  <c r="D94" i="21"/>
  <c r="C94" i="21"/>
  <c r="B94" i="21"/>
  <c r="H93" i="21"/>
  <c r="G93" i="21"/>
  <c r="F93" i="21"/>
  <c r="E93" i="21"/>
  <c r="D93" i="21"/>
  <c r="C93" i="21"/>
  <c r="B93" i="21"/>
  <c r="H92" i="21"/>
  <c r="G92" i="21"/>
  <c r="F92" i="21"/>
  <c r="E92" i="21"/>
  <c r="D92" i="21"/>
  <c r="C92" i="21"/>
  <c r="B92" i="21"/>
  <c r="H91" i="21"/>
  <c r="G91" i="21"/>
  <c r="F91" i="21"/>
  <c r="E91" i="21"/>
  <c r="D91" i="21"/>
  <c r="C91" i="21"/>
  <c r="B91" i="21"/>
  <c r="H90" i="21"/>
  <c r="G90" i="21"/>
  <c r="F90" i="21"/>
  <c r="E90" i="21"/>
  <c r="D90" i="21"/>
  <c r="C90" i="21"/>
  <c r="B90" i="21"/>
  <c r="H89" i="21"/>
  <c r="G89" i="21"/>
  <c r="F89" i="21"/>
  <c r="E89" i="21"/>
  <c r="D89" i="21"/>
  <c r="C89" i="21"/>
  <c r="B89" i="21"/>
  <c r="H88" i="21"/>
  <c r="G88" i="21"/>
  <c r="F88" i="21"/>
  <c r="E88" i="21"/>
  <c r="D88" i="21"/>
  <c r="C88" i="21"/>
  <c r="B88" i="21"/>
  <c r="H87" i="21"/>
  <c r="G87" i="21"/>
  <c r="F87" i="21"/>
  <c r="E87" i="21"/>
  <c r="D87" i="21"/>
  <c r="C87" i="21"/>
  <c r="B87" i="21"/>
  <c r="H86" i="21"/>
  <c r="G86" i="21"/>
  <c r="F86" i="21"/>
  <c r="E86" i="21"/>
  <c r="D86" i="21"/>
  <c r="C86" i="21"/>
  <c r="B86" i="21"/>
  <c r="H85" i="21"/>
  <c r="G85" i="21"/>
  <c r="F85" i="21"/>
  <c r="E85" i="21"/>
  <c r="D85" i="21"/>
  <c r="C85" i="21"/>
  <c r="B85" i="21"/>
  <c r="H84" i="21"/>
  <c r="G84" i="21"/>
  <c r="F84" i="21"/>
  <c r="E84" i="21"/>
  <c r="D84" i="21"/>
  <c r="C84" i="21"/>
  <c r="B84" i="21"/>
  <c r="H83" i="21"/>
  <c r="G83" i="21"/>
  <c r="F83" i="21"/>
  <c r="E83" i="21"/>
  <c r="D83" i="21"/>
  <c r="C83" i="21"/>
  <c r="B83" i="21"/>
  <c r="H82" i="21"/>
  <c r="G82" i="21"/>
  <c r="F82" i="21"/>
  <c r="E82" i="21"/>
  <c r="D82" i="21"/>
  <c r="C82" i="21"/>
  <c r="B82" i="21"/>
  <c r="H81" i="21"/>
  <c r="G81" i="21"/>
  <c r="F81" i="21"/>
  <c r="E81" i="21"/>
  <c r="D81" i="21"/>
  <c r="C81" i="21"/>
  <c r="B81" i="21"/>
  <c r="H80" i="21"/>
  <c r="G80" i="21"/>
  <c r="F80" i="21"/>
  <c r="E80" i="21"/>
  <c r="D80" i="21"/>
  <c r="C80" i="21"/>
  <c r="B80" i="21"/>
  <c r="H79" i="21"/>
  <c r="G79" i="21"/>
  <c r="F79" i="21"/>
  <c r="E79" i="21"/>
  <c r="D79" i="21"/>
  <c r="C79" i="21"/>
  <c r="B79" i="21"/>
  <c r="H78" i="21"/>
  <c r="G78" i="21"/>
  <c r="F78" i="21"/>
  <c r="E78" i="21"/>
  <c r="D78" i="21"/>
  <c r="C78" i="21"/>
  <c r="B78" i="21"/>
  <c r="H77" i="21"/>
  <c r="G77" i="21"/>
  <c r="F77" i="21"/>
  <c r="E77" i="21"/>
  <c r="D77" i="21"/>
  <c r="C77" i="21"/>
  <c r="B77" i="21"/>
  <c r="H76" i="21"/>
  <c r="G76" i="21"/>
  <c r="F76" i="21"/>
  <c r="E76" i="21"/>
  <c r="D76" i="21"/>
  <c r="C76" i="21"/>
  <c r="B76" i="21"/>
  <c r="H75" i="21"/>
  <c r="G75" i="21"/>
  <c r="F75" i="21"/>
  <c r="E75" i="21"/>
  <c r="D75" i="21"/>
  <c r="C75" i="21"/>
  <c r="B75" i="21"/>
  <c r="H74" i="21"/>
  <c r="G74" i="21"/>
  <c r="F74" i="21"/>
  <c r="E74" i="21"/>
  <c r="D74" i="21"/>
  <c r="C74" i="21"/>
  <c r="B74" i="21"/>
  <c r="H73" i="21"/>
  <c r="G73" i="21"/>
  <c r="F73" i="21"/>
  <c r="E73" i="21"/>
  <c r="D73" i="21"/>
  <c r="C73" i="21"/>
  <c r="B73" i="21"/>
  <c r="H72" i="21"/>
  <c r="G72" i="21"/>
  <c r="F72" i="21"/>
  <c r="E72" i="21"/>
  <c r="D72" i="21"/>
  <c r="C72" i="21"/>
  <c r="B72" i="21"/>
  <c r="H71" i="21"/>
  <c r="G71" i="21"/>
  <c r="F71" i="21"/>
  <c r="E71" i="21"/>
  <c r="D71" i="21"/>
  <c r="C71" i="21"/>
  <c r="B71" i="21"/>
  <c r="H70" i="21"/>
  <c r="G70" i="21"/>
  <c r="F70" i="21"/>
  <c r="E70" i="21"/>
  <c r="D70" i="21"/>
  <c r="C70" i="21"/>
  <c r="B70" i="21"/>
  <c r="H69" i="21"/>
  <c r="G69" i="21"/>
  <c r="F69" i="21"/>
  <c r="E69" i="21"/>
  <c r="D69" i="21"/>
  <c r="C69" i="21"/>
  <c r="B69" i="21"/>
  <c r="H68" i="21"/>
  <c r="G68" i="21"/>
  <c r="F68" i="21"/>
  <c r="E68" i="21"/>
  <c r="D68" i="21"/>
  <c r="C68" i="21"/>
  <c r="B68" i="21"/>
  <c r="H67" i="21"/>
  <c r="G67" i="21"/>
  <c r="F67" i="21"/>
  <c r="E67" i="21"/>
  <c r="D67" i="21"/>
  <c r="C67" i="21"/>
  <c r="B67" i="21"/>
  <c r="H66" i="21"/>
  <c r="G66" i="21"/>
  <c r="F66" i="21"/>
  <c r="E66" i="21"/>
  <c r="D66" i="21"/>
  <c r="C66" i="21"/>
  <c r="B66" i="21"/>
  <c r="H65" i="21"/>
  <c r="G65" i="21"/>
  <c r="F65" i="21"/>
  <c r="E65" i="21"/>
  <c r="D65" i="21"/>
  <c r="C65" i="21"/>
  <c r="B65" i="21"/>
  <c r="H64" i="21"/>
  <c r="G64" i="21"/>
  <c r="F64" i="21"/>
  <c r="E64" i="21"/>
  <c r="D64" i="21"/>
  <c r="C64" i="21"/>
  <c r="B64" i="21"/>
  <c r="H63" i="21"/>
  <c r="G63" i="21"/>
  <c r="F63" i="21"/>
  <c r="E63" i="21"/>
  <c r="D63" i="21"/>
  <c r="C63" i="21"/>
  <c r="B63" i="21"/>
  <c r="H62" i="21"/>
  <c r="G62" i="21"/>
  <c r="F62" i="21"/>
  <c r="E62" i="21"/>
  <c r="D62" i="21"/>
  <c r="C62" i="21"/>
  <c r="B62" i="21"/>
  <c r="H61" i="21"/>
  <c r="G61" i="21"/>
  <c r="F61" i="21"/>
  <c r="E61" i="21"/>
  <c r="D61" i="21"/>
  <c r="C61" i="21"/>
  <c r="B61" i="21"/>
  <c r="H60" i="21"/>
  <c r="G60" i="21"/>
  <c r="F60" i="21"/>
  <c r="E60" i="21"/>
  <c r="D60" i="21"/>
  <c r="C60" i="21"/>
  <c r="B60" i="21"/>
  <c r="H59" i="21"/>
  <c r="G59" i="21"/>
  <c r="F59" i="21"/>
  <c r="E59" i="21"/>
  <c r="D59" i="21"/>
  <c r="C59" i="21"/>
  <c r="B59" i="21"/>
  <c r="H58" i="21"/>
  <c r="G58" i="21"/>
  <c r="F58" i="21"/>
  <c r="E58" i="21"/>
  <c r="D58" i="21"/>
  <c r="C58" i="21"/>
  <c r="B58" i="21"/>
  <c r="H57" i="21"/>
  <c r="G57" i="21"/>
  <c r="F57" i="21"/>
  <c r="E57" i="21"/>
  <c r="D57" i="21"/>
  <c r="C57" i="21"/>
  <c r="B57" i="21"/>
  <c r="H56" i="21"/>
  <c r="G56" i="21"/>
  <c r="F56" i="21"/>
  <c r="E56" i="21"/>
  <c r="D56" i="21"/>
  <c r="C56" i="21"/>
  <c r="B56" i="21"/>
  <c r="H55" i="21"/>
  <c r="G55" i="21"/>
  <c r="F55" i="21"/>
  <c r="E55" i="21"/>
  <c r="D55" i="21"/>
  <c r="C55" i="21"/>
  <c r="B55" i="21"/>
  <c r="H54" i="21"/>
  <c r="G54" i="21"/>
  <c r="F54" i="21"/>
  <c r="E54" i="21"/>
  <c r="D54" i="21"/>
  <c r="C54" i="21"/>
  <c r="B54" i="21"/>
  <c r="H53" i="21"/>
  <c r="G53" i="21"/>
  <c r="F53" i="21"/>
  <c r="E53" i="21"/>
  <c r="D53" i="21"/>
  <c r="C53" i="21"/>
  <c r="B53" i="21"/>
  <c r="H52" i="21"/>
  <c r="G52" i="21"/>
  <c r="F52" i="21"/>
  <c r="E52" i="21"/>
  <c r="D52" i="21"/>
  <c r="C52" i="21"/>
  <c r="B52" i="21"/>
  <c r="H51" i="21"/>
  <c r="G51" i="21"/>
  <c r="F51" i="21"/>
  <c r="E51" i="21"/>
  <c r="D51" i="21"/>
  <c r="C51" i="21"/>
  <c r="B51" i="21"/>
  <c r="H50" i="21"/>
  <c r="G50" i="21"/>
  <c r="F50" i="21"/>
  <c r="E50" i="21"/>
  <c r="D50" i="21"/>
  <c r="C50" i="21"/>
  <c r="B50" i="21"/>
  <c r="H49" i="21"/>
  <c r="G49" i="21"/>
  <c r="F49" i="21"/>
  <c r="E49" i="21"/>
  <c r="D49" i="21"/>
  <c r="C49" i="21"/>
  <c r="B49" i="21"/>
  <c r="H48" i="21"/>
  <c r="G48" i="21"/>
  <c r="F48" i="21"/>
  <c r="E48" i="21"/>
  <c r="D48" i="21"/>
  <c r="C48" i="21"/>
  <c r="B48" i="21"/>
  <c r="H47" i="21"/>
  <c r="G47" i="21"/>
  <c r="F47" i="21"/>
  <c r="E47" i="21"/>
  <c r="D47" i="21"/>
  <c r="C47" i="21"/>
  <c r="B47" i="21"/>
  <c r="H46" i="21"/>
  <c r="G46" i="21"/>
  <c r="F46" i="21"/>
  <c r="E46" i="21"/>
  <c r="D46" i="21"/>
  <c r="C46" i="21"/>
  <c r="B46" i="21"/>
  <c r="H45" i="21"/>
  <c r="G45" i="21"/>
  <c r="F45" i="21"/>
  <c r="E45" i="21"/>
  <c r="D45" i="21"/>
  <c r="C45" i="21"/>
  <c r="B45" i="21"/>
  <c r="H44" i="21"/>
  <c r="G44" i="21"/>
  <c r="F44" i="21"/>
  <c r="E44" i="21"/>
  <c r="D44" i="21"/>
  <c r="C44" i="21"/>
  <c r="B44" i="21"/>
  <c r="H43" i="21"/>
  <c r="G43" i="21"/>
  <c r="F43" i="21"/>
  <c r="E43" i="21"/>
  <c r="D43" i="21"/>
  <c r="C43" i="21"/>
  <c r="B43" i="21"/>
  <c r="H42" i="21"/>
  <c r="G42" i="21"/>
  <c r="F42" i="21"/>
  <c r="E42" i="21"/>
  <c r="D42" i="21"/>
  <c r="C42" i="21"/>
  <c r="B42" i="21"/>
  <c r="H41" i="21"/>
  <c r="G41" i="21"/>
  <c r="F41" i="21"/>
  <c r="E41" i="21"/>
  <c r="D41" i="21"/>
  <c r="C41" i="21"/>
  <c r="B41" i="21"/>
  <c r="H40" i="21"/>
  <c r="G40" i="21"/>
  <c r="F40" i="21"/>
  <c r="E40" i="21"/>
  <c r="D40" i="21"/>
  <c r="C40" i="21"/>
  <c r="B40" i="21"/>
  <c r="H39" i="21"/>
  <c r="G39" i="21"/>
  <c r="F39" i="21"/>
  <c r="E39" i="21"/>
  <c r="D39" i="21"/>
  <c r="C39" i="21"/>
  <c r="B39" i="21"/>
  <c r="H38" i="21"/>
  <c r="G38" i="21"/>
  <c r="F38" i="21"/>
  <c r="E38" i="21"/>
  <c r="D38" i="21"/>
  <c r="C38" i="21"/>
  <c r="B38" i="21"/>
  <c r="H37" i="21"/>
  <c r="G37" i="21"/>
  <c r="F37" i="21"/>
  <c r="E37" i="21"/>
  <c r="D37" i="21"/>
  <c r="C37" i="21"/>
  <c r="B37" i="21"/>
  <c r="H36" i="21"/>
  <c r="G36" i="21"/>
  <c r="F36" i="21"/>
  <c r="E36" i="21"/>
  <c r="D36" i="21"/>
  <c r="C36" i="21"/>
  <c r="B36" i="21"/>
  <c r="H35" i="21"/>
  <c r="G35" i="21"/>
  <c r="F35" i="21"/>
  <c r="E35" i="21"/>
  <c r="D35" i="21"/>
  <c r="C35" i="21"/>
  <c r="B35" i="21"/>
  <c r="H34" i="21"/>
  <c r="G34" i="21"/>
  <c r="F34" i="21"/>
  <c r="E34" i="21"/>
  <c r="D34" i="21"/>
  <c r="C34" i="21"/>
  <c r="B34" i="21"/>
  <c r="H33" i="21"/>
  <c r="G33" i="21"/>
  <c r="F33" i="21"/>
  <c r="E33" i="21"/>
  <c r="D33" i="21"/>
  <c r="C33" i="21"/>
  <c r="B33" i="21"/>
  <c r="H32" i="21"/>
  <c r="G32" i="21"/>
  <c r="F32" i="21"/>
  <c r="E32" i="21"/>
  <c r="D32" i="21"/>
  <c r="C32" i="21"/>
  <c r="B32" i="21"/>
  <c r="H31" i="21"/>
  <c r="G31" i="21"/>
  <c r="F31" i="21"/>
  <c r="E31" i="21"/>
  <c r="D31" i="21"/>
  <c r="C31" i="21"/>
  <c r="B31" i="21"/>
  <c r="H30" i="21"/>
  <c r="G30" i="21"/>
  <c r="F30" i="21"/>
  <c r="E30" i="21"/>
  <c r="D30" i="21"/>
  <c r="C30" i="21"/>
  <c r="B30" i="21"/>
  <c r="H29" i="21"/>
  <c r="G29" i="21"/>
  <c r="F29" i="21"/>
  <c r="E29" i="21"/>
  <c r="D29" i="21"/>
  <c r="C29" i="21"/>
  <c r="B29" i="21"/>
  <c r="H28" i="21"/>
  <c r="G28" i="21"/>
  <c r="F28" i="21"/>
  <c r="E28" i="21"/>
  <c r="D28" i="21"/>
  <c r="C28" i="21"/>
  <c r="B28" i="21"/>
  <c r="H27" i="21"/>
  <c r="G27" i="21"/>
  <c r="F27" i="21"/>
  <c r="E27" i="21"/>
  <c r="D27" i="21"/>
  <c r="C27" i="21"/>
  <c r="B27" i="21"/>
  <c r="H26" i="21"/>
  <c r="G26" i="21"/>
  <c r="F26" i="21"/>
  <c r="E26" i="21"/>
  <c r="D26" i="21"/>
  <c r="C26" i="21"/>
  <c r="B26" i="21"/>
  <c r="H25" i="21"/>
  <c r="G25" i="21"/>
  <c r="F25" i="21"/>
  <c r="E25" i="21"/>
  <c r="D25" i="21"/>
  <c r="C25" i="21"/>
  <c r="B25" i="21"/>
  <c r="H24" i="21"/>
  <c r="G24" i="21"/>
  <c r="F24" i="21"/>
  <c r="E24" i="21"/>
  <c r="D24" i="21"/>
  <c r="C24" i="21"/>
  <c r="B24" i="21"/>
  <c r="H23" i="21"/>
  <c r="G23" i="21"/>
  <c r="F23" i="21"/>
  <c r="E23" i="21"/>
  <c r="D23" i="21"/>
  <c r="C23" i="21"/>
  <c r="B23" i="21"/>
  <c r="H22" i="21"/>
  <c r="G22" i="21"/>
  <c r="F22" i="21"/>
  <c r="E22" i="21"/>
  <c r="D22" i="21"/>
  <c r="C22" i="21"/>
  <c r="B22" i="21"/>
  <c r="H21" i="21"/>
  <c r="G21" i="21"/>
  <c r="F21" i="21"/>
  <c r="E21" i="21"/>
  <c r="D21" i="21"/>
  <c r="C21" i="21"/>
  <c r="B21" i="21"/>
  <c r="H20" i="21"/>
  <c r="G20" i="21"/>
  <c r="F20" i="21"/>
  <c r="E20" i="21"/>
  <c r="D20" i="21"/>
  <c r="C20" i="21"/>
  <c r="B20" i="21"/>
  <c r="H19" i="21"/>
  <c r="G19" i="21"/>
  <c r="F19" i="21"/>
  <c r="E19" i="21"/>
  <c r="D19" i="21"/>
  <c r="C19" i="21"/>
  <c r="B19" i="21"/>
  <c r="H18" i="21"/>
  <c r="G18" i="21"/>
  <c r="F18" i="21"/>
  <c r="E18" i="21"/>
  <c r="D18" i="21"/>
  <c r="C18" i="21"/>
  <c r="B18" i="21"/>
  <c r="H17" i="21"/>
  <c r="G17" i="21"/>
  <c r="F17" i="21"/>
  <c r="E17" i="21"/>
  <c r="D17" i="21"/>
  <c r="C17" i="21"/>
  <c r="B17" i="21"/>
  <c r="H16" i="21"/>
  <c r="G16" i="21"/>
  <c r="F16" i="21"/>
  <c r="E16" i="21"/>
  <c r="D16" i="21"/>
  <c r="C16" i="21"/>
  <c r="B16" i="21"/>
  <c r="H15" i="21"/>
  <c r="G15" i="21"/>
  <c r="F15" i="21"/>
  <c r="E15" i="21"/>
  <c r="D15" i="21"/>
  <c r="C15" i="21"/>
  <c r="B15" i="21"/>
  <c r="I378" i="20"/>
  <c r="H378" i="20"/>
  <c r="G378" i="20"/>
  <c r="F378" i="20"/>
  <c r="E378" i="20"/>
  <c r="D378" i="20"/>
  <c r="I377" i="20"/>
  <c r="G377" i="20"/>
  <c r="F377" i="20"/>
  <c r="E377" i="20"/>
  <c r="D377" i="20"/>
  <c r="J376" i="20"/>
  <c r="G376" i="20"/>
  <c r="F376" i="20"/>
  <c r="E376" i="20"/>
  <c r="D376" i="20"/>
  <c r="J375" i="20"/>
  <c r="H375" i="20"/>
  <c r="G375" i="20"/>
  <c r="F375" i="20"/>
  <c r="E375" i="20"/>
  <c r="D375" i="20"/>
  <c r="J374" i="20"/>
  <c r="I374" i="20"/>
  <c r="H374" i="20"/>
  <c r="G374" i="20"/>
  <c r="F374" i="20"/>
  <c r="E374" i="20"/>
  <c r="D374" i="20"/>
  <c r="I373" i="20"/>
  <c r="H373" i="20"/>
  <c r="G373" i="20"/>
  <c r="F373" i="20"/>
  <c r="E373" i="20"/>
  <c r="D373" i="20"/>
  <c r="I372" i="20"/>
  <c r="H372" i="20"/>
  <c r="G372" i="20"/>
  <c r="F372" i="20"/>
  <c r="E372" i="20"/>
  <c r="D372" i="20"/>
  <c r="J371" i="20"/>
  <c r="I371" i="20"/>
  <c r="H371" i="20"/>
  <c r="G371" i="20"/>
  <c r="F371" i="20"/>
  <c r="E371" i="20"/>
  <c r="D371" i="20"/>
  <c r="J370" i="20"/>
  <c r="I370" i="20"/>
  <c r="H370" i="20"/>
  <c r="G370" i="20"/>
  <c r="F370" i="20"/>
  <c r="E370" i="20"/>
  <c r="D370" i="20"/>
  <c r="J369" i="20"/>
  <c r="I369" i="20"/>
  <c r="H369" i="20"/>
  <c r="G369" i="20"/>
  <c r="F369" i="20"/>
  <c r="E369" i="20"/>
  <c r="D369" i="20"/>
  <c r="J368" i="20"/>
  <c r="I368" i="20"/>
  <c r="H368" i="20"/>
  <c r="G368" i="20"/>
  <c r="F368" i="20"/>
  <c r="E368" i="20"/>
  <c r="D368" i="20"/>
  <c r="J367" i="20"/>
  <c r="I367" i="20"/>
  <c r="H367" i="20"/>
  <c r="G367" i="20"/>
  <c r="F367" i="20"/>
  <c r="E367" i="20"/>
  <c r="D367" i="20"/>
  <c r="J366" i="20"/>
  <c r="I366" i="20"/>
  <c r="H366" i="20"/>
  <c r="G366" i="20"/>
  <c r="F366" i="20"/>
  <c r="E366" i="20"/>
  <c r="D366" i="20"/>
  <c r="J365" i="20"/>
  <c r="I365" i="20"/>
  <c r="H365" i="20"/>
  <c r="G365" i="20"/>
  <c r="F365" i="20"/>
  <c r="E365" i="20"/>
  <c r="D365" i="20"/>
  <c r="J364" i="20"/>
  <c r="I364" i="20"/>
  <c r="H364" i="20"/>
  <c r="G364" i="20"/>
  <c r="F364" i="20"/>
  <c r="E364" i="20"/>
  <c r="D364" i="20"/>
  <c r="J363" i="20"/>
  <c r="I363" i="20"/>
  <c r="H363" i="20"/>
  <c r="G363" i="20"/>
  <c r="F363" i="20"/>
  <c r="E363" i="20"/>
  <c r="D363" i="20"/>
  <c r="J362" i="20"/>
  <c r="I362" i="20"/>
  <c r="H362" i="20"/>
  <c r="G362" i="20"/>
  <c r="F362" i="20"/>
  <c r="E362" i="20"/>
  <c r="D362" i="20"/>
  <c r="J361" i="20"/>
  <c r="I361" i="20"/>
  <c r="H361" i="20"/>
  <c r="G361" i="20"/>
  <c r="F361" i="20"/>
  <c r="E361" i="20"/>
  <c r="D361" i="20"/>
  <c r="J360" i="20"/>
  <c r="I360" i="20"/>
  <c r="H360" i="20"/>
  <c r="G360" i="20"/>
  <c r="F360" i="20"/>
  <c r="E360" i="20"/>
  <c r="D360" i="20"/>
  <c r="J359" i="20"/>
  <c r="I359" i="20"/>
  <c r="H359" i="20"/>
  <c r="G359" i="20"/>
  <c r="F359" i="20"/>
  <c r="E359" i="20"/>
  <c r="D359" i="20"/>
  <c r="J358" i="20"/>
  <c r="I358" i="20"/>
  <c r="H358" i="20"/>
  <c r="G358" i="20"/>
  <c r="F358" i="20"/>
  <c r="E358" i="20"/>
  <c r="D358" i="20"/>
  <c r="J357" i="20"/>
  <c r="I357" i="20"/>
  <c r="H357" i="20"/>
  <c r="G357" i="20"/>
  <c r="F357" i="20"/>
  <c r="E357" i="20"/>
  <c r="D357" i="20"/>
  <c r="J356" i="20"/>
  <c r="I356" i="20"/>
  <c r="H356" i="20"/>
  <c r="G356" i="20"/>
  <c r="F356" i="20"/>
  <c r="E356" i="20"/>
  <c r="D356" i="20"/>
  <c r="J355" i="20"/>
  <c r="I355" i="20"/>
  <c r="H355" i="20"/>
  <c r="G355" i="20"/>
  <c r="F355" i="20"/>
  <c r="E355" i="20"/>
  <c r="D355" i="20"/>
  <c r="J354" i="20"/>
  <c r="I354" i="20"/>
  <c r="H354" i="20"/>
  <c r="G354" i="20"/>
  <c r="F354" i="20"/>
  <c r="E354" i="20"/>
  <c r="D354" i="20"/>
  <c r="J353" i="20"/>
  <c r="I353" i="20"/>
  <c r="H353" i="20"/>
  <c r="G353" i="20"/>
  <c r="F353" i="20"/>
  <c r="E353" i="20"/>
  <c r="D353" i="20"/>
  <c r="J352" i="20"/>
  <c r="I352" i="20"/>
  <c r="H352" i="20"/>
  <c r="G352" i="20"/>
  <c r="F352" i="20"/>
  <c r="E352" i="20"/>
  <c r="D352" i="20"/>
  <c r="J351" i="20"/>
  <c r="I351" i="20"/>
  <c r="H351" i="20"/>
  <c r="G351" i="20"/>
  <c r="F351" i="20"/>
  <c r="E351" i="20"/>
  <c r="D351" i="20"/>
  <c r="J350" i="20"/>
  <c r="I350" i="20"/>
  <c r="H350" i="20"/>
  <c r="G350" i="20"/>
  <c r="F350" i="20"/>
  <c r="E350" i="20"/>
  <c r="D350" i="20"/>
  <c r="J349" i="20"/>
  <c r="I349" i="20"/>
  <c r="H349" i="20"/>
  <c r="G349" i="20"/>
  <c r="F349" i="20"/>
  <c r="E349" i="20"/>
  <c r="D349" i="20"/>
  <c r="J348" i="20"/>
  <c r="I348" i="20"/>
  <c r="H348" i="20"/>
  <c r="G348" i="20"/>
  <c r="F348" i="20"/>
  <c r="E348" i="20"/>
  <c r="D348" i="20"/>
  <c r="J347" i="20"/>
  <c r="I347" i="20"/>
  <c r="H347" i="20"/>
  <c r="G347" i="20"/>
  <c r="F347" i="20"/>
  <c r="E347" i="20"/>
  <c r="D347" i="20"/>
  <c r="J346" i="20"/>
  <c r="I346" i="20"/>
  <c r="H346" i="20"/>
  <c r="G346" i="20"/>
  <c r="F346" i="20"/>
  <c r="E346" i="20"/>
  <c r="D346" i="20"/>
  <c r="J345" i="20"/>
  <c r="I345" i="20"/>
  <c r="H345" i="20"/>
  <c r="G345" i="20"/>
  <c r="F345" i="20"/>
  <c r="E345" i="20"/>
  <c r="D345" i="20"/>
  <c r="J344" i="20"/>
  <c r="I344" i="20"/>
  <c r="H344" i="20"/>
  <c r="G344" i="20"/>
  <c r="F344" i="20"/>
  <c r="E344" i="20"/>
  <c r="D344" i="20"/>
  <c r="J343" i="20"/>
  <c r="I343" i="20"/>
  <c r="H343" i="20"/>
  <c r="G343" i="20"/>
  <c r="F343" i="20"/>
  <c r="E343" i="20"/>
  <c r="D343" i="20"/>
  <c r="J342" i="20"/>
  <c r="I342" i="20"/>
  <c r="H342" i="20"/>
  <c r="G342" i="20"/>
  <c r="F342" i="20"/>
  <c r="E342" i="20"/>
  <c r="D342" i="20"/>
  <c r="J341" i="20"/>
  <c r="I341" i="20"/>
  <c r="H341" i="20"/>
  <c r="G341" i="20"/>
  <c r="F341" i="20"/>
  <c r="E341" i="20"/>
  <c r="D341" i="20"/>
  <c r="J340" i="20"/>
  <c r="I340" i="20"/>
  <c r="H340" i="20"/>
  <c r="G340" i="20"/>
  <c r="F340" i="20"/>
  <c r="E340" i="20"/>
  <c r="D340" i="20"/>
  <c r="J339" i="20"/>
  <c r="I339" i="20"/>
  <c r="H339" i="20"/>
  <c r="G339" i="20"/>
  <c r="F339" i="20"/>
  <c r="E339" i="20"/>
  <c r="D339" i="20"/>
  <c r="J338" i="20"/>
  <c r="I338" i="20"/>
  <c r="H338" i="20"/>
  <c r="G338" i="20"/>
  <c r="F338" i="20"/>
  <c r="E338" i="20"/>
  <c r="D338" i="20"/>
  <c r="J337" i="20"/>
  <c r="I337" i="20"/>
  <c r="H337" i="20"/>
  <c r="G337" i="20"/>
  <c r="F337" i="20"/>
  <c r="E337" i="20"/>
  <c r="D337" i="20"/>
  <c r="J336" i="20"/>
  <c r="I336" i="20"/>
  <c r="H336" i="20"/>
  <c r="G336" i="20"/>
  <c r="F336" i="20"/>
  <c r="E336" i="20"/>
  <c r="D336" i="20"/>
  <c r="J335" i="20"/>
  <c r="I335" i="20"/>
  <c r="H335" i="20"/>
  <c r="G335" i="20"/>
  <c r="F335" i="20"/>
  <c r="E335" i="20"/>
  <c r="D335" i="20"/>
  <c r="J334" i="20"/>
  <c r="I334" i="20"/>
  <c r="H334" i="20"/>
  <c r="G334" i="20"/>
  <c r="F334" i="20"/>
  <c r="E334" i="20"/>
  <c r="D334" i="20"/>
  <c r="J333" i="20"/>
  <c r="I333" i="20"/>
  <c r="H333" i="20"/>
  <c r="G333" i="20"/>
  <c r="F333" i="20"/>
  <c r="E333" i="20"/>
  <c r="D333" i="20"/>
  <c r="J332" i="20"/>
  <c r="I332" i="20"/>
  <c r="H332" i="20"/>
  <c r="G332" i="20"/>
  <c r="F332" i="20"/>
  <c r="E332" i="20"/>
  <c r="D332" i="20"/>
  <c r="J331" i="20"/>
  <c r="I331" i="20"/>
  <c r="H331" i="20"/>
  <c r="G331" i="20"/>
  <c r="F331" i="20"/>
  <c r="E331" i="20"/>
  <c r="D331" i="20"/>
  <c r="J330" i="20"/>
  <c r="I330" i="20"/>
  <c r="H330" i="20"/>
  <c r="G330" i="20"/>
  <c r="F330" i="20"/>
  <c r="E330" i="20"/>
  <c r="D330" i="20"/>
  <c r="J329" i="20"/>
  <c r="I329" i="20"/>
  <c r="H329" i="20"/>
  <c r="G329" i="20"/>
  <c r="F329" i="20"/>
  <c r="E329" i="20"/>
  <c r="D329" i="20"/>
  <c r="J328" i="20"/>
  <c r="I328" i="20"/>
  <c r="H328" i="20"/>
  <c r="G328" i="20"/>
  <c r="F328" i="20"/>
  <c r="E328" i="20"/>
  <c r="D328" i="20"/>
  <c r="J327" i="20"/>
  <c r="I327" i="20"/>
  <c r="H327" i="20"/>
  <c r="G327" i="20"/>
  <c r="F327" i="20"/>
  <c r="E327" i="20"/>
  <c r="D327" i="20"/>
  <c r="J326" i="20"/>
  <c r="I326" i="20"/>
  <c r="H326" i="20"/>
  <c r="G326" i="20"/>
  <c r="F326" i="20"/>
  <c r="E326" i="20"/>
  <c r="D326" i="20"/>
  <c r="J325" i="20"/>
  <c r="I325" i="20"/>
  <c r="H325" i="20"/>
  <c r="G325" i="20"/>
  <c r="F325" i="20"/>
  <c r="E325" i="20"/>
  <c r="D325" i="20"/>
  <c r="J324" i="20"/>
  <c r="I324" i="20"/>
  <c r="H324" i="20"/>
  <c r="G324" i="20"/>
  <c r="F324" i="20"/>
  <c r="E324" i="20"/>
  <c r="D324" i="20"/>
  <c r="J323" i="20"/>
  <c r="I323" i="20"/>
  <c r="H323" i="20"/>
  <c r="G323" i="20"/>
  <c r="F323" i="20"/>
  <c r="E323" i="20"/>
  <c r="D323" i="20"/>
  <c r="J322" i="20"/>
  <c r="I322" i="20"/>
  <c r="H322" i="20"/>
  <c r="G322" i="20"/>
  <c r="F322" i="20"/>
  <c r="E322" i="20"/>
  <c r="D322" i="20"/>
  <c r="J321" i="20"/>
  <c r="I321" i="20"/>
  <c r="H321" i="20"/>
  <c r="G321" i="20"/>
  <c r="F321" i="20"/>
  <c r="E321" i="20"/>
  <c r="D321" i="20"/>
  <c r="J320" i="20"/>
  <c r="I320" i="20"/>
  <c r="H320" i="20"/>
  <c r="G320" i="20"/>
  <c r="F320" i="20"/>
  <c r="E320" i="20"/>
  <c r="D320" i="20"/>
  <c r="J319" i="20"/>
  <c r="I319" i="20"/>
  <c r="H319" i="20"/>
  <c r="G319" i="20"/>
  <c r="F319" i="20"/>
  <c r="E319" i="20"/>
  <c r="D319" i="20"/>
  <c r="J318" i="20"/>
  <c r="I318" i="20"/>
  <c r="H318" i="20"/>
  <c r="G318" i="20"/>
  <c r="F318" i="20"/>
  <c r="E318" i="20"/>
  <c r="D318" i="20"/>
  <c r="J317" i="20"/>
  <c r="I317" i="20"/>
  <c r="H317" i="20"/>
  <c r="G317" i="20"/>
  <c r="F317" i="20"/>
  <c r="E317" i="20"/>
  <c r="D317" i="20"/>
  <c r="J316" i="20"/>
  <c r="I316" i="20"/>
  <c r="H316" i="20"/>
  <c r="G316" i="20"/>
  <c r="F316" i="20"/>
  <c r="E316" i="20"/>
  <c r="D316" i="20"/>
  <c r="J315" i="20"/>
  <c r="I315" i="20"/>
  <c r="H315" i="20"/>
  <c r="G315" i="20"/>
  <c r="F315" i="20"/>
  <c r="E315" i="20"/>
  <c r="D315" i="20"/>
  <c r="J314" i="20"/>
  <c r="I314" i="20"/>
  <c r="H314" i="20"/>
  <c r="G314" i="20"/>
  <c r="F314" i="20"/>
  <c r="E314" i="20"/>
  <c r="D314" i="20"/>
  <c r="J313" i="20"/>
  <c r="I313" i="20"/>
  <c r="H313" i="20"/>
  <c r="G313" i="20"/>
  <c r="F313" i="20"/>
  <c r="E313" i="20"/>
  <c r="D313" i="20"/>
  <c r="J312" i="20"/>
  <c r="I312" i="20"/>
  <c r="H312" i="20"/>
  <c r="G312" i="20"/>
  <c r="F312" i="20"/>
  <c r="E312" i="20"/>
  <c r="D312" i="20"/>
  <c r="J311" i="20"/>
  <c r="I311" i="20"/>
  <c r="H311" i="20"/>
  <c r="G311" i="20"/>
  <c r="F311" i="20"/>
  <c r="E311" i="20"/>
  <c r="D311" i="20"/>
  <c r="J310" i="20"/>
  <c r="I310" i="20"/>
  <c r="H310" i="20"/>
  <c r="G310" i="20"/>
  <c r="F310" i="20"/>
  <c r="E310" i="20"/>
  <c r="D310" i="20"/>
  <c r="J309" i="20"/>
  <c r="I309" i="20"/>
  <c r="H309" i="20"/>
  <c r="G309" i="20"/>
  <c r="F309" i="20"/>
  <c r="E309" i="20"/>
  <c r="D309" i="20"/>
  <c r="J308" i="20"/>
  <c r="I308" i="20"/>
  <c r="H308" i="20"/>
  <c r="G308" i="20"/>
  <c r="F308" i="20"/>
  <c r="E308" i="20"/>
  <c r="D308" i="20"/>
  <c r="J307" i="20"/>
  <c r="I307" i="20"/>
  <c r="H307" i="20"/>
  <c r="G307" i="20"/>
  <c r="F307" i="20"/>
  <c r="E307" i="20"/>
  <c r="D307" i="20"/>
  <c r="J306" i="20"/>
  <c r="I306" i="20"/>
  <c r="H306" i="20"/>
  <c r="G306" i="20"/>
  <c r="F306" i="20"/>
  <c r="E306" i="20"/>
  <c r="D306" i="20"/>
  <c r="J305" i="20"/>
  <c r="I305" i="20"/>
  <c r="H305" i="20"/>
  <c r="G305" i="20"/>
  <c r="F305" i="20"/>
  <c r="E305" i="20"/>
  <c r="D305" i="20"/>
  <c r="J304" i="20"/>
  <c r="I304" i="20"/>
  <c r="H304" i="20"/>
  <c r="G304" i="20"/>
  <c r="F304" i="20"/>
  <c r="E304" i="20"/>
  <c r="D304" i="20"/>
  <c r="J303" i="20"/>
  <c r="I303" i="20"/>
  <c r="H303" i="20"/>
  <c r="G303" i="20"/>
  <c r="F303" i="20"/>
  <c r="E303" i="20"/>
  <c r="D303" i="20"/>
  <c r="J302" i="20"/>
  <c r="I302" i="20"/>
  <c r="H302" i="20"/>
  <c r="G302" i="20"/>
  <c r="F302" i="20"/>
  <c r="E302" i="20"/>
  <c r="D302" i="20"/>
  <c r="J301" i="20"/>
  <c r="I301" i="20"/>
  <c r="H301" i="20"/>
  <c r="G301" i="20"/>
  <c r="F301" i="20"/>
  <c r="E301" i="20"/>
  <c r="D301" i="20"/>
  <c r="J300" i="20"/>
  <c r="I300" i="20"/>
  <c r="H300" i="20"/>
  <c r="G300" i="20"/>
  <c r="F300" i="20"/>
  <c r="E300" i="20"/>
  <c r="D300" i="20"/>
  <c r="J299" i="20"/>
  <c r="I299" i="20"/>
  <c r="H299" i="20"/>
  <c r="G299" i="20"/>
  <c r="F299" i="20"/>
  <c r="E299" i="20"/>
  <c r="D299" i="20"/>
  <c r="J298" i="20"/>
  <c r="I298" i="20"/>
  <c r="H298" i="20"/>
  <c r="G298" i="20"/>
  <c r="F298" i="20"/>
  <c r="E298" i="20"/>
  <c r="D298" i="20"/>
  <c r="J297" i="20"/>
  <c r="I297" i="20"/>
  <c r="H297" i="20"/>
  <c r="G297" i="20"/>
  <c r="F297" i="20"/>
  <c r="E297" i="20"/>
  <c r="D297" i="20"/>
  <c r="J296" i="20"/>
  <c r="I296" i="20"/>
  <c r="H296" i="20"/>
  <c r="G296" i="20"/>
  <c r="F296" i="20"/>
  <c r="E296" i="20"/>
  <c r="D296" i="20"/>
  <c r="J295" i="20"/>
  <c r="I295" i="20"/>
  <c r="H295" i="20"/>
  <c r="G295" i="20"/>
  <c r="F295" i="20"/>
  <c r="E295" i="20"/>
  <c r="D295" i="20"/>
  <c r="J294" i="20"/>
  <c r="I294" i="20"/>
  <c r="H294" i="20"/>
  <c r="G294" i="20"/>
  <c r="F294" i="20"/>
  <c r="E294" i="20"/>
  <c r="D294" i="20"/>
  <c r="J293" i="20"/>
  <c r="I293" i="20"/>
  <c r="H293" i="20"/>
  <c r="G293" i="20"/>
  <c r="F293" i="20"/>
  <c r="E293" i="20"/>
  <c r="D293" i="20"/>
  <c r="J292" i="20"/>
  <c r="I292" i="20"/>
  <c r="H292" i="20"/>
  <c r="G292" i="20"/>
  <c r="F292" i="20"/>
  <c r="E292" i="20"/>
  <c r="D292" i="20"/>
  <c r="J291" i="20"/>
  <c r="I291" i="20"/>
  <c r="H291" i="20"/>
  <c r="G291" i="20"/>
  <c r="F291" i="20"/>
  <c r="E291" i="20"/>
  <c r="D291" i="20"/>
  <c r="J290" i="20"/>
  <c r="I290" i="20"/>
  <c r="H290" i="20"/>
  <c r="G290" i="20"/>
  <c r="F290" i="20"/>
  <c r="E290" i="20"/>
  <c r="D290" i="20"/>
  <c r="J289" i="20"/>
  <c r="I289" i="20"/>
  <c r="H289" i="20"/>
  <c r="G289" i="20"/>
  <c r="F289" i="20"/>
  <c r="E289" i="20"/>
  <c r="D289" i="20"/>
  <c r="J288" i="20"/>
  <c r="I288" i="20"/>
  <c r="H288" i="20"/>
  <c r="G288" i="20"/>
  <c r="F288" i="20"/>
  <c r="E288" i="20"/>
  <c r="D288" i="20"/>
  <c r="J287" i="20"/>
  <c r="I287" i="20"/>
  <c r="H287" i="20"/>
  <c r="G287" i="20"/>
  <c r="F287" i="20"/>
  <c r="E287" i="20"/>
  <c r="D287" i="20"/>
  <c r="J286" i="20"/>
  <c r="I286" i="20"/>
  <c r="H286" i="20"/>
  <c r="G286" i="20"/>
  <c r="F286" i="20"/>
  <c r="E286" i="20"/>
  <c r="D286" i="20"/>
  <c r="J285" i="20"/>
  <c r="I285" i="20"/>
  <c r="H285" i="20"/>
  <c r="G285" i="20"/>
  <c r="F285" i="20"/>
  <c r="E285" i="20"/>
  <c r="D285" i="20"/>
  <c r="J284" i="20"/>
  <c r="I284" i="20"/>
  <c r="H284" i="20"/>
  <c r="G284" i="20"/>
  <c r="F284" i="20"/>
  <c r="E284" i="20"/>
  <c r="D284" i="20"/>
  <c r="J283" i="20"/>
  <c r="I283" i="20"/>
  <c r="H283" i="20"/>
  <c r="G283" i="20"/>
  <c r="F283" i="20"/>
  <c r="E283" i="20"/>
  <c r="D283" i="20"/>
  <c r="J282" i="20"/>
  <c r="I282" i="20"/>
  <c r="H282" i="20"/>
  <c r="G282" i="20"/>
  <c r="F282" i="20"/>
  <c r="E282" i="20"/>
  <c r="D282" i="20"/>
  <c r="J281" i="20"/>
  <c r="I281" i="20"/>
  <c r="H281" i="20"/>
  <c r="G281" i="20"/>
  <c r="F281" i="20"/>
  <c r="E281" i="20"/>
  <c r="D281" i="20"/>
  <c r="J280" i="20"/>
  <c r="I280" i="20"/>
  <c r="H280" i="20"/>
  <c r="G280" i="20"/>
  <c r="F280" i="20"/>
  <c r="E280" i="20"/>
  <c r="D280" i="20"/>
  <c r="J279" i="20"/>
  <c r="I279" i="20"/>
  <c r="H279" i="20"/>
  <c r="G279" i="20"/>
  <c r="F279" i="20"/>
  <c r="E279" i="20"/>
  <c r="D279" i="20"/>
  <c r="J278" i="20"/>
  <c r="I278" i="20"/>
  <c r="H278" i="20"/>
  <c r="G278" i="20"/>
  <c r="F278" i="20"/>
  <c r="E278" i="20"/>
  <c r="D278" i="20"/>
  <c r="J277" i="20"/>
  <c r="I277" i="20"/>
  <c r="H277" i="20"/>
  <c r="G277" i="20"/>
  <c r="F277" i="20"/>
  <c r="E277" i="20"/>
  <c r="D277" i="20"/>
  <c r="J276" i="20"/>
  <c r="I276" i="20"/>
  <c r="H276" i="20"/>
  <c r="G276" i="20"/>
  <c r="F276" i="20"/>
  <c r="E276" i="20"/>
  <c r="D276" i="20"/>
  <c r="J275" i="20"/>
  <c r="I275" i="20"/>
  <c r="H275" i="20"/>
  <c r="G275" i="20"/>
  <c r="F275" i="20"/>
  <c r="E275" i="20"/>
  <c r="D275" i="20"/>
  <c r="J274" i="20"/>
  <c r="I274" i="20"/>
  <c r="H274" i="20"/>
  <c r="G274" i="20"/>
  <c r="F274" i="20"/>
  <c r="E274" i="20"/>
  <c r="D274" i="20"/>
  <c r="J273" i="20"/>
  <c r="I273" i="20"/>
  <c r="H273" i="20"/>
  <c r="G273" i="20"/>
  <c r="F273" i="20"/>
  <c r="E273" i="20"/>
  <c r="D273" i="20"/>
  <c r="J272" i="20"/>
  <c r="I272" i="20"/>
  <c r="H272" i="20"/>
  <c r="G272" i="20"/>
  <c r="F272" i="20"/>
  <c r="E272" i="20"/>
  <c r="D272" i="20"/>
  <c r="J271" i="20"/>
  <c r="I271" i="20"/>
  <c r="H271" i="20"/>
  <c r="G271" i="20"/>
  <c r="F271" i="20"/>
  <c r="E271" i="20"/>
  <c r="D271" i="20"/>
  <c r="J270" i="20"/>
  <c r="I270" i="20"/>
  <c r="H270" i="20"/>
  <c r="G270" i="20"/>
  <c r="F270" i="20"/>
  <c r="E270" i="20"/>
  <c r="D270" i="20"/>
  <c r="J269" i="20"/>
  <c r="I269" i="20"/>
  <c r="H269" i="20"/>
  <c r="G269" i="20"/>
  <c r="F269" i="20"/>
  <c r="E269" i="20"/>
  <c r="D269" i="20"/>
  <c r="J268" i="20"/>
  <c r="I268" i="20"/>
  <c r="H268" i="20"/>
  <c r="G268" i="20"/>
  <c r="F268" i="20"/>
  <c r="E268" i="20"/>
  <c r="D268" i="20"/>
  <c r="J267" i="20"/>
  <c r="I267" i="20"/>
  <c r="H267" i="20"/>
  <c r="G267" i="20"/>
  <c r="F267" i="20"/>
  <c r="E267" i="20"/>
  <c r="D267" i="20"/>
  <c r="J266" i="20"/>
  <c r="I266" i="20"/>
  <c r="H266" i="20"/>
  <c r="G266" i="20"/>
  <c r="F266" i="20"/>
  <c r="E266" i="20"/>
  <c r="D266" i="20"/>
  <c r="J265" i="20"/>
  <c r="I265" i="20"/>
  <c r="H265" i="20"/>
  <c r="G265" i="20"/>
  <c r="F265" i="20"/>
  <c r="E265" i="20"/>
  <c r="D265" i="20"/>
  <c r="J264" i="20"/>
  <c r="I264" i="20"/>
  <c r="H264" i="20"/>
  <c r="G264" i="20"/>
  <c r="F264" i="20"/>
  <c r="E264" i="20"/>
  <c r="D264" i="20"/>
  <c r="J263" i="20"/>
  <c r="I263" i="20"/>
  <c r="H263" i="20"/>
  <c r="G263" i="20"/>
  <c r="F263" i="20"/>
  <c r="E263" i="20"/>
  <c r="D263" i="20"/>
  <c r="J262" i="20"/>
  <c r="I262" i="20"/>
  <c r="H262" i="20"/>
  <c r="G262" i="20"/>
  <c r="F262" i="20"/>
  <c r="E262" i="20"/>
  <c r="D262" i="20"/>
  <c r="J261" i="20"/>
  <c r="I261" i="20"/>
  <c r="H261" i="20"/>
  <c r="G261" i="20"/>
  <c r="F261" i="20"/>
  <c r="E261" i="20"/>
  <c r="D261" i="20"/>
  <c r="J260" i="20"/>
  <c r="I260" i="20"/>
  <c r="H260" i="20"/>
  <c r="G260" i="20"/>
  <c r="F260" i="20"/>
  <c r="E260" i="20"/>
  <c r="D260" i="20"/>
  <c r="J259" i="20"/>
  <c r="I259" i="20"/>
  <c r="H259" i="20"/>
  <c r="G259" i="20"/>
  <c r="F259" i="20"/>
  <c r="E259" i="20"/>
  <c r="D259" i="20"/>
  <c r="J258" i="20"/>
  <c r="I258" i="20"/>
  <c r="H258" i="20"/>
  <c r="G258" i="20"/>
  <c r="F258" i="20"/>
  <c r="E258" i="20"/>
  <c r="D258" i="20"/>
  <c r="J257" i="20"/>
  <c r="I257" i="20"/>
  <c r="H257" i="20"/>
  <c r="G257" i="20"/>
  <c r="F257" i="20"/>
  <c r="E257" i="20"/>
  <c r="D257" i="20"/>
  <c r="J256" i="20"/>
  <c r="I256" i="20"/>
  <c r="H256" i="20"/>
  <c r="G256" i="20"/>
  <c r="F256" i="20"/>
  <c r="E256" i="20"/>
  <c r="D256" i="20"/>
  <c r="J255" i="20"/>
  <c r="I255" i="20"/>
  <c r="H255" i="20"/>
  <c r="G255" i="20"/>
  <c r="F255" i="20"/>
  <c r="E255" i="20"/>
  <c r="D255" i="20"/>
  <c r="J254" i="20"/>
  <c r="I254" i="20"/>
  <c r="H254" i="20"/>
  <c r="G254" i="20"/>
  <c r="F254" i="20"/>
  <c r="E254" i="20"/>
  <c r="D254" i="20"/>
  <c r="J253" i="20"/>
  <c r="I253" i="20"/>
  <c r="H253" i="20"/>
  <c r="G253" i="20"/>
  <c r="F253" i="20"/>
  <c r="E253" i="20"/>
  <c r="D253" i="20"/>
  <c r="J252" i="20"/>
  <c r="I252" i="20"/>
  <c r="H252" i="20"/>
  <c r="G252" i="20"/>
  <c r="F252" i="20"/>
  <c r="E252" i="20"/>
  <c r="D252" i="20"/>
  <c r="J251" i="20"/>
  <c r="I251" i="20"/>
  <c r="H251" i="20"/>
  <c r="G251" i="20"/>
  <c r="F251" i="20"/>
  <c r="E251" i="20"/>
  <c r="D251" i="20"/>
  <c r="J250" i="20"/>
  <c r="I250" i="20"/>
  <c r="H250" i="20"/>
  <c r="G250" i="20"/>
  <c r="F250" i="20"/>
  <c r="E250" i="20"/>
  <c r="D250" i="20"/>
  <c r="J249" i="20"/>
  <c r="I249" i="20"/>
  <c r="H249" i="20"/>
  <c r="G249" i="20"/>
  <c r="F249" i="20"/>
  <c r="E249" i="20"/>
  <c r="D249" i="20"/>
  <c r="J248" i="20"/>
  <c r="I248" i="20"/>
  <c r="H248" i="20"/>
  <c r="G248" i="20"/>
  <c r="F248" i="20"/>
  <c r="E248" i="20"/>
  <c r="D248" i="20"/>
  <c r="J247" i="20"/>
  <c r="I247" i="20"/>
  <c r="H247" i="20"/>
  <c r="G247" i="20"/>
  <c r="F247" i="20"/>
  <c r="E247" i="20"/>
  <c r="D247" i="20"/>
  <c r="J246" i="20"/>
  <c r="I246" i="20"/>
  <c r="H246" i="20"/>
  <c r="G246" i="20"/>
  <c r="F246" i="20"/>
  <c r="E246" i="20"/>
  <c r="D246" i="20"/>
  <c r="J245" i="20"/>
  <c r="I245" i="20"/>
  <c r="H245" i="20"/>
  <c r="G245" i="20"/>
  <c r="F245" i="20"/>
  <c r="E245" i="20"/>
  <c r="D245" i="20"/>
  <c r="J244" i="20"/>
  <c r="I244" i="20"/>
  <c r="H244" i="20"/>
  <c r="G244" i="20"/>
  <c r="F244" i="20"/>
  <c r="E244" i="20"/>
  <c r="D244" i="20"/>
  <c r="J243" i="20"/>
  <c r="I243" i="20"/>
  <c r="H243" i="20"/>
  <c r="G243" i="20"/>
  <c r="F243" i="20"/>
  <c r="E243" i="20"/>
  <c r="D243" i="20"/>
  <c r="J242" i="20"/>
  <c r="I242" i="20"/>
  <c r="H242" i="20"/>
  <c r="G242" i="20"/>
  <c r="F242" i="20"/>
  <c r="E242" i="20"/>
  <c r="D242" i="20"/>
  <c r="J241" i="20"/>
  <c r="I241" i="20"/>
  <c r="H241" i="20"/>
  <c r="G241" i="20"/>
  <c r="F241" i="20"/>
  <c r="E241" i="20"/>
  <c r="D241" i="20"/>
  <c r="J240" i="20"/>
  <c r="I240" i="20"/>
  <c r="H240" i="20"/>
  <c r="G240" i="20"/>
  <c r="F240" i="20"/>
  <c r="E240" i="20"/>
  <c r="D240" i="20"/>
  <c r="J239" i="20"/>
  <c r="I239" i="20"/>
  <c r="H239" i="20"/>
  <c r="G239" i="20"/>
  <c r="F239" i="20"/>
  <c r="E239" i="20"/>
  <c r="D239" i="20"/>
  <c r="J238" i="20"/>
  <c r="I238" i="20"/>
  <c r="H238" i="20"/>
  <c r="G238" i="20"/>
  <c r="F238" i="20"/>
  <c r="E238" i="20"/>
  <c r="D238" i="20"/>
  <c r="J237" i="20"/>
  <c r="I237" i="20"/>
  <c r="H237" i="20"/>
  <c r="G237" i="20"/>
  <c r="F237" i="20"/>
  <c r="E237" i="20"/>
  <c r="D237" i="20"/>
  <c r="J236" i="20"/>
  <c r="I236" i="20"/>
  <c r="H236" i="20"/>
  <c r="G236" i="20"/>
  <c r="F236" i="20"/>
  <c r="E236" i="20"/>
  <c r="D236" i="20"/>
  <c r="J235" i="20"/>
  <c r="I235" i="20"/>
  <c r="H235" i="20"/>
  <c r="G235" i="20"/>
  <c r="F235" i="20"/>
  <c r="E235" i="20"/>
  <c r="D235" i="20"/>
  <c r="J234" i="20"/>
  <c r="I234" i="20"/>
  <c r="H234" i="20"/>
  <c r="G234" i="20"/>
  <c r="F234" i="20"/>
  <c r="E234" i="20"/>
  <c r="D234" i="20"/>
  <c r="J233" i="20"/>
  <c r="I233" i="20"/>
  <c r="H233" i="20"/>
  <c r="G233" i="20"/>
  <c r="F233" i="20"/>
  <c r="E233" i="20"/>
  <c r="D233" i="20"/>
  <c r="J232" i="20"/>
  <c r="I232" i="20"/>
  <c r="H232" i="20"/>
  <c r="G232" i="20"/>
  <c r="F232" i="20"/>
  <c r="E232" i="20"/>
  <c r="D232" i="20"/>
  <c r="J231" i="20"/>
  <c r="I231" i="20"/>
  <c r="H231" i="20"/>
  <c r="G231" i="20"/>
  <c r="F231" i="20"/>
  <c r="E231" i="20"/>
  <c r="D231" i="20"/>
  <c r="J230" i="20"/>
  <c r="I230" i="20"/>
  <c r="H230" i="20"/>
  <c r="G230" i="20"/>
  <c r="F230" i="20"/>
  <c r="E230" i="20"/>
  <c r="D230" i="20"/>
  <c r="J229" i="20"/>
  <c r="I229" i="20"/>
  <c r="H229" i="20"/>
  <c r="G229" i="20"/>
  <c r="F229" i="20"/>
  <c r="E229" i="20"/>
  <c r="D229" i="20"/>
  <c r="J228" i="20"/>
  <c r="I228" i="20"/>
  <c r="H228" i="20"/>
  <c r="G228" i="20"/>
  <c r="F228" i="20"/>
  <c r="E228" i="20"/>
  <c r="D228" i="20"/>
  <c r="J227" i="20"/>
  <c r="I227" i="20"/>
  <c r="H227" i="20"/>
  <c r="G227" i="20"/>
  <c r="F227" i="20"/>
  <c r="E227" i="20"/>
  <c r="D227" i="20"/>
  <c r="J226" i="20"/>
  <c r="I226" i="20"/>
  <c r="H226" i="20"/>
  <c r="G226" i="20"/>
  <c r="F226" i="20"/>
  <c r="E226" i="20"/>
  <c r="D226" i="20"/>
  <c r="J225" i="20"/>
  <c r="I225" i="20"/>
  <c r="H225" i="20"/>
  <c r="G225" i="20"/>
  <c r="F225" i="20"/>
  <c r="E225" i="20"/>
  <c r="D225" i="20"/>
  <c r="J224" i="20"/>
  <c r="I224" i="20"/>
  <c r="H224" i="20"/>
  <c r="G224" i="20"/>
  <c r="F224" i="20"/>
  <c r="E224" i="20"/>
  <c r="D224" i="20"/>
  <c r="J223" i="20"/>
  <c r="I223" i="20"/>
  <c r="H223" i="20"/>
  <c r="G223" i="20"/>
  <c r="F223" i="20"/>
  <c r="E223" i="20"/>
  <c r="D223" i="20"/>
  <c r="J222" i="20"/>
  <c r="I222" i="20"/>
  <c r="H222" i="20"/>
  <c r="G222" i="20"/>
  <c r="F222" i="20"/>
  <c r="E222" i="20"/>
  <c r="D222" i="20"/>
  <c r="J221" i="20"/>
  <c r="I221" i="20"/>
  <c r="H221" i="20"/>
  <c r="G221" i="20"/>
  <c r="F221" i="20"/>
  <c r="E221" i="20"/>
  <c r="D221" i="20"/>
  <c r="J220" i="20"/>
  <c r="I220" i="20"/>
  <c r="H220" i="20"/>
  <c r="G220" i="20"/>
  <c r="F220" i="20"/>
  <c r="E220" i="20"/>
  <c r="D220" i="20"/>
  <c r="J219" i="20"/>
  <c r="I219" i="20"/>
  <c r="H219" i="20"/>
  <c r="G219" i="20"/>
  <c r="F219" i="20"/>
  <c r="E219" i="20"/>
  <c r="D219" i="20"/>
  <c r="J218" i="20"/>
  <c r="I218" i="20"/>
  <c r="H218" i="20"/>
  <c r="G218" i="20"/>
  <c r="F218" i="20"/>
  <c r="E218" i="20"/>
  <c r="D218" i="20"/>
  <c r="J217" i="20"/>
  <c r="I217" i="20"/>
  <c r="H217" i="20"/>
  <c r="G217" i="20"/>
  <c r="F217" i="20"/>
  <c r="E217" i="20"/>
  <c r="D217" i="20"/>
  <c r="J216" i="20"/>
  <c r="I216" i="20"/>
  <c r="H216" i="20"/>
  <c r="G216" i="20"/>
  <c r="F216" i="20"/>
  <c r="E216" i="20"/>
  <c r="D216" i="20"/>
  <c r="J215" i="20"/>
  <c r="I215" i="20"/>
  <c r="H215" i="20"/>
  <c r="G215" i="20"/>
  <c r="F215" i="20"/>
  <c r="E215" i="20"/>
  <c r="D215" i="20"/>
  <c r="J214" i="20"/>
  <c r="I214" i="20"/>
  <c r="H214" i="20"/>
  <c r="G214" i="20"/>
  <c r="F214" i="20"/>
  <c r="E214" i="20"/>
  <c r="D214" i="20"/>
  <c r="J213" i="20"/>
  <c r="I213" i="20"/>
  <c r="H213" i="20"/>
  <c r="G213" i="20"/>
  <c r="F213" i="20"/>
  <c r="E213" i="20"/>
  <c r="D213" i="20"/>
  <c r="J212" i="20"/>
  <c r="I212" i="20"/>
  <c r="H212" i="20"/>
  <c r="G212" i="20"/>
  <c r="F212" i="20"/>
  <c r="E212" i="20"/>
  <c r="D212" i="20"/>
  <c r="J211" i="20"/>
  <c r="I211" i="20"/>
  <c r="H211" i="20"/>
  <c r="G211" i="20"/>
  <c r="F211" i="20"/>
  <c r="E211" i="20"/>
  <c r="D211" i="20"/>
  <c r="J210" i="20"/>
  <c r="I210" i="20"/>
  <c r="H210" i="20"/>
  <c r="G210" i="20"/>
  <c r="F210" i="20"/>
  <c r="E210" i="20"/>
  <c r="D210" i="20"/>
  <c r="J209" i="20"/>
  <c r="I209" i="20"/>
  <c r="H209" i="20"/>
  <c r="G209" i="20"/>
  <c r="F209" i="20"/>
  <c r="E209" i="20"/>
  <c r="D209" i="20"/>
  <c r="J208" i="20"/>
  <c r="I208" i="20"/>
  <c r="H208" i="20"/>
  <c r="G208" i="20"/>
  <c r="F208" i="20"/>
  <c r="E208" i="20"/>
  <c r="D208" i="20"/>
  <c r="J207" i="20"/>
  <c r="I207" i="20"/>
  <c r="H207" i="20"/>
  <c r="G207" i="20"/>
  <c r="F207" i="20"/>
  <c r="E207" i="20"/>
  <c r="D207" i="20"/>
  <c r="J206" i="20"/>
  <c r="I206" i="20"/>
  <c r="H206" i="20"/>
  <c r="G206" i="20"/>
  <c r="F206" i="20"/>
  <c r="E206" i="20"/>
  <c r="D206" i="20"/>
  <c r="J205" i="20"/>
  <c r="I205" i="20"/>
  <c r="H205" i="20"/>
  <c r="G205" i="20"/>
  <c r="F205" i="20"/>
  <c r="E205" i="20"/>
  <c r="D205" i="20"/>
  <c r="J204" i="20"/>
  <c r="I204" i="20"/>
  <c r="H204" i="20"/>
  <c r="G204" i="20"/>
  <c r="F204" i="20"/>
  <c r="E204" i="20"/>
  <c r="D204" i="20"/>
  <c r="J203" i="20"/>
  <c r="I203" i="20"/>
  <c r="H203" i="20"/>
  <c r="G203" i="20"/>
  <c r="F203" i="20"/>
  <c r="E203" i="20"/>
  <c r="D203" i="20"/>
  <c r="J202" i="20"/>
  <c r="I202" i="20"/>
  <c r="H202" i="20"/>
  <c r="G202" i="20"/>
  <c r="F202" i="20"/>
  <c r="E202" i="20"/>
  <c r="D202" i="20"/>
  <c r="J201" i="20"/>
  <c r="I201" i="20"/>
  <c r="H201" i="20"/>
  <c r="G201" i="20"/>
  <c r="F201" i="20"/>
  <c r="E201" i="20"/>
  <c r="D201" i="20"/>
  <c r="J200" i="20"/>
  <c r="I200" i="20"/>
  <c r="H200" i="20"/>
  <c r="G200" i="20"/>
  <c r="F200" i="20"/>
  <c r="E200" i="20"/>
  <c r="D200" i="20"/>
  <c r="J199" i="20"/>
  <c r="I199" i="20"/>
  <c r="H199" i="20"/>
  <c r="G199" i="20"/>
  <c r="F199" i="20"/>
  <c r="E199" i="20"/>
  <c r="D199" i="20"/>
  <c r="J198" i="20"/>
  <c r="I198" i="20"/>
  <c r="H198" i="20"/>
  <c r="G198" i="20"/>
  <c r="F198" i="20"/>
  <c r="E198" i="20"/>
  <c r="D198" i="20"/>
  <c r="J197" i="20"/>
  <c r="I197" i="20"/>
  <c r="H197" i="20"/>
  <c r="G197" i="20"/>
  <c r="F197" i="20"/>
  <c r="E197" i="20"/>
  <c r="D197" i="20"/>
  <c r="J196" i="20"/>
  <c r="I196" i="20"/>
  <c r="H196" i="20"/>
  <c r="G196" i="20"/>
  <c r="F196" i="20"/>
  <c r="E196" i="20"/>
  <c r="D196" i="20"/>
  <c r="J195" i="20"/>
  <c r="I195" i="20"/>
  <c r="H195" i="20"/>
  <c r="G195" i="20"/>
  <c r="F195" i="20"/>
  <c r="E195" i="20"/>
  <c r="D195" i="20"/>
  <c r="J194" i="20"/>
  <c r="I194" i="20"/>
  <c r="H194" i="20"/>
  <c r="G194" i="20"/>
  <c r="F194" i="20"/>
  <c r="E194" i="20"/>
  <c r="D194" i="20"/>
  <c r="J193" i="20"/>
  <c r="I193" i="20"/>
  <c r="H193" i="20"/>
  <c r="G193" i="20"/>
  <c r="F193" i="20"/>
  <c r="E193" i="20"/>
  <c r="D193" i="20"/>
  <c r="J192" i="20"/>
  <c r="I192" i="20"/>
  <c r="H192" i="20"/>
  <c r="G192" i="20"/>
  <c r="F192" i="20"/>
  <c r="E192" i="20"/>
  <c r="D192" i="20"/>
  <c r="J191" i="20"/>
  <c r="I191" i="20"/>
  <c r="H191" i="20"/>
  <c r="G191" i="20"/>
  <c r="F191" i="20"/>
  <c r="E191" i="20"/>
  <c r="D191" i="20"/>
  <c r="J190" i="20"/>
  <c r="I190" i="20"/>
  <c r="H190" i="20"/>
  <c r="G190" i="20"/>
  <c r="F190" i="20"/>
  <c r="E190" i="20"/>
  <c r="D190" i="20"/>
  <c r="J189" i="20"/>
  <c r="I189" i="20"/>
  <c r="H189" i="20"/>
  <c r="G189" i="20"/>
  <c r="F189" i="20"/>
  <c r="E189" i="20"/>
  <c r="D189" i="20"/>
  <c r="J188" i="20"/>
  <c r="I188" i="20"/>
  <c r="H188" i="20"/>
  <c r="G188" i="20"/>
  <c r="F188" i="20"/>
  <c r="E188" i="20"/>
  <c r="D188" i="20"/>
  <c r="J187" i="20"/>
  <c r="I187" i="20"/>
  <c r="H187" i="20"/>
  <c r="G187" i="20"/>
  <c r="F187" i="20"/>
  <c r="E187" i="20"/>
  <c r="D187" i="20"/>
  <c r="J186" i="20"/>
  <c r="I186" i="20"/>
  <c r="H186" i="20"/>
  <c r="G186" i="20"/>
  <c r="F186" i="20"/>
  <c r="E186" i="20"/>
  <c r="D186" i="20"/>
  <c r="J185" i="20"/>
  <c r="I185" i="20"/>
  <c r="H185" i="20"/>
  <c r="G185" i="20"/>
  <c r="F185" i="20"/>
  <c r="E185" i="20"/>
  <c r="D185" i="20"/>
  <c r="J184" i="20"/>
  <c r="I184" i="20"/>
  <c r="H184" i="20"/>
  <c r="G184" i="20"/>
  <c r="F184" i="20"/>
  <c r="E184" i="20"/>
  <c r="D184" i="20"/>
  <c r="J183" i="20"/>
  <c r="I183" i="20"/>
  <c r="H183" i="20"/>
  <c r="G183" i="20"/>
  <c r="F183" i="20"/>
  <c r="E183" i="20"/>
  <c r="D183" i="20"/>
  <c r="J182" i="20"/>
  <c r="I182" i="20"/>
  <c r="H182" i="20"/>
  <c r="G182" i="20"/>
  <c r="F182" i="20"/>
  <c r="E182" i="20"/>
  <c r="D182" i="20"/>
  <c r="J181" i="20"/>
  <c r="I181" i="20"/>
  <c r="H181" i="20"/>
  <c r="G181" i="20"/>
  <c r="F181" i="20"/>
  <c r="E181" i="20"/>
  <c r="D181" i="20"/>
  <c r="J180" i="20"/>
  <c r="I180" i="20"/>
  <c r="H180" i="20"/>
  <c r="G180" i="20"/>
  <c r="F180" i="20"/>
  <c r="E180" i="20"/>
  <c r="D180" i="20"/>
  <c r="J179" i="20"/>
  <c r="I179" i="20"/>
  <c r="H179" i="20"/>
  <c r="G179" i="20"/>
  <c r="F179" i="20"/>
  <c r="E179" i="20"/>
  <c r="D179" i="20"/>
  <c r="J178" i="20"/>
  <c r="I178" i="20"/>
  <c r="H178" i="20"/>
  <c r="G178" i="20"/>
  <c r="F178" i="20"/>
  <c r="E178" i="20"/>
  <c r="D178" i="20"/>
  <c r="J177" i="20"/>
  <c r="I177" i="20"/>
  <c r="H177" i="20"/>
  <c r="G177" i="20"/>
  <c r="F177" i="20"/>
  <c r="E177" i="20"/>
  <c r="D177" i="20"/>
  <c r="J176" i="20"/>
  <c r="I176" i="20"/>
  <c r="H176" i="20"/>
  <c r="G176" i="20"/>
  <c r="F176" i="20"/>
  <c r="E176" i="20"/>
  <c r="D176" i="20"/>
  <c r="J175" i="20"/>
  <c r="I175" i="20"/>
  <c r="H175" i="20"/>
  <c r="G175" i="20"/>
  <c r="F175" i="20"/>
  <c r="E175" i="20"/>
  <c r="D175" i="20"/>
  <c r="J174" i="20"/>
  <c r="I174" i="20"/>
  <c r="H174" i="20"/>
  <c r="G174" i="20"/>
  <c r="F174" i="20"/>
  <c r="E174" i="20"/>
  <c r="D174" i="20"/>
  <c r="J173" i="20"/>
  <c r="I173" i="20"/>
  <c r="H173" i="20"/>
  <c r="G173" i="20"/>
  <c r="F173" i="20"/>
  <c r="E173" i="20"/>
  <c r="D173" i="20"/>
  <c r="J172" i="20"/>
  <c r="I172" i="20"/>
  <c r="H172" i="20"/>
  <c r="G172" i="20"/>
  <c r="F172" i="20"/>
  <c r="E172" i="20"/>
  <c r="D172" i="20"/>
  <c r="J171" i="20"/>
  <c r="I171" i="20"/>
  <c r="H171" i="20"/>
  <c r="G171" i="20"/>
  <c r="F171" i="20"/>
  <c r="E171" i="20"/>
  <c r="D171" i="20"/>
  <c r="J170" i="20"/>
  <c r="I170" i="20"/>
  <c r="H170" i="20"/>
  <c r="G170" i="20"/>
  <c r="F170" i="20"/>
  <c r="E170" i="20"/>
  <c r="D170" i="20"/>
  <c r="J169" i="20"/>
  <c r="I169" i="20"/>
  <c r="H169" i="20"/>
  <c r="G169" i="20"/>
  <c r="F169" i="20"/>
  <c r="E169" i="20"/>
  <c r="D169" i="20"/>
  <c r="J168" i="20"/>
  <c r="I168" i="20"/>
  <c r="H168" i="20"/>
  <c r="G168" i="20"/>
  <c r="F168" i="20"/>
  <c r="E168" i="20"/>
  <c r="D168" i="20"/>
  <c r="J167" i="20"/>
  <c r="I167" i="20"/>
  <c r="H167" i="20"/>
  <c r="G167" i="20"/>
  <c r="F167" i="20"/>
  <c r="E167" i="20"/>
  <c r="D167" i="20"/>
  <c r="J166" i="20"/>
  <c r="I166" i="20"/>
  <c r="H166" i="20"/>
  <c r="G166" i="20"/>
  <c r="F166" i="20"/>
  <c r="E166" i="20"/>
  <c r="D166" i="20"/>
  <c r="J165" i="20"/>
  <c r="I165" i="20"/>
  <c r="H165" i="20"/>
  <c r="G165" i="20"/>
  <c r="F165" i="20"/>
  <c r="E165" i="20"/>
  <c r="D165" i="20"/>
  <c r="J164" i="20"/>
  <c r="I164" i="20"/>
  <c r="H164" i="20"/>
  <c r="G164" i="20"/>
  <c r="F164" i="20"/>
  <c r="E164" i="20"/>
  <c r="D164" i="20"/>
  <c r="J163" i="20"/>
  <c r="I163" i="20"/>
  <c r="H163" i="20"/>
  <c r="G163" i="20"/>
  <c r="F163" i="20"/>
  <c r="E163" i="20"/>
  <c r="D163" i="20"/>
  <c r="J162" i="20"/>
  <c r="I162" i="20"/>
  <c r="H162" i="20"/>
  <c r="G162" i="20"/>
  <c r="F162" i="20"/>
  <c r="E162" i="20"/>
  <c r="D162" i="20"/>
  <c r="J161" i="20"/>
  <c r="I161" i="20"/>
  <c r="H161" i="20"/>
  <c r="G161" i="20"/>
  <c r="F161" i="20"/>
  <c r="E161" i="20"/>
  <c r="D161" i="20"/>
  <c r="J160" i="20"/>
  <c r="I160" i="20"/>
  <c r="H160" i="20"/>
  <c r="G160" i="20"/>
  <c r="F160" i="20"/>
  <c r="E160" i="20"/>
  <c r="D160" i="20"/>
  <c r="J159" i="20"/>
  <c r="I159" i="20"/>
  <c r="H159" i="20"/>
  <c r="G159" i="20"/>
  <c r="F159" i="20"/>
  <c r="E159" i="20"/>
  <c r="D159" i="20"/>
  <c r="J158" i="20"/>
  <c r="I158" i="20"/>
  <c r="H158" i="20"/>
  <c r="G158" i="20"/>
  <c r="F158" i="20"/>
  <c r="E158" i="20"/>
  <c r="D158" i="20"/>
  <c r="J157" i="20"/>
  <c r="I157" i="20"/>
  <c r="H157" i="20"/>
  <c r="G157" i="20"/>
  <c r="F157" i="20"/>
  <c r="E157" i="20"/>
  <c r="D157" i="20"/>
  <c r="J156" i="20"/>
  <c r="I156" i="20"/>
  <c r="H156" i="20"/>
  <c r="G156" i="20"/>
  <c r="F156" i="20"/>
  <c r="E156" i="20"/>
  <c r="D156" i="20"/>
  <c r="J155" i="20"/>
  <c r="I155" i="20"/>
  <c r="H155" i="20"/>
  <c r="G155" i="20"/>
  <c r="F155" i="20"/>
  <c r="E155" i="20"/>
  <c r="D155" i="20"/>
  <c r="J154" i="20"/>
  <c r="I154" i="20"/>
  <c r="H154" i="20"/>
  <c r="G154" i="20"/>
  <c r="F154" i="20"/>
  <c r="E154" i="20"/>
  <c r="D154" i="20"/>
  <c r="J153" i="20"/>
  <c r="I153" i="20"/>
  <c r="H153" i="20"/>
  <c r="G153" i="20"/>
  <c r="F153" i="20"/>
  <c r="E153" i="20"/>
  <c r="D153" i="20"/>
  <c r="J152" i="20"/>
  <c r="I152" i="20"/>
  <c r="H152" i="20"/>
  <c r="G152" i="20"/>
  <c r="F152" i="20"/>
  <c r="E152" i="20"/>
  <c r="D152" i="20"/>
  <c r="J151" i="20"/>
  <c r="I151" i="20"/>
  <c r="H151" i="20"/>
  <c r="G151" i="20"/>
  <c r="F151" i="20"/>
  <c r="E151" i="20"/>
  <c r="D151" i="20"/>
  <c r="J150" i="20"/>
  <c r="I150" i="20"/>
  <c r="H150" i="20"/>
  <c r="G150" i="20"/>
  <c r="F150" i="20"/>
  <c r="E150" i="20"/>
  <c r="D150" i="20"/>
  <c r="J149" i="20"/>
  <c r="I149" i="20"/>
  <c r="H149" i="20"/>
  <c r="G149" i="20"/>
  <c r="F149" i="20"/>
  <c r="E149" i="20"/>
  <c r="D149" i="20"/>
  <c r="J148" i="20"/>
  <c r="I148" i="20"/>
  <c r="H148" i="20"/>
  <c r="G148" i="20"/>
  <c r="F148" i="20"/>
  <c r="E148" i="20"/>
  <c r="D148" i="20"/>
  <c r="J147" i="20"/>
  <c r="I147" i="20"/>
  <c r="H147" i="20"/>
  <c r="G147" i="20"/>
  <c r="F147" i="20"/>
  <c r="E147" i="20"/>
  <c r="D147" i="20"/>
  <c r="J146" i="20"/>
  <c r="I146" i="20"/>
  <c r="H146" i="20"/>
  <c r="G146" i="20"/>
  <c r="F146" i="20"/>
  <c r="E146" i="20"/>
  <c r="D146" i="20"/>
  <c r="J145" i="20"/>
  <c r="I145" i="20"/>
  <c r="H145" i="20"/>
  <c r="G145" i="20"/>
  <c r="F145" i="20"/>
  <c r="E145" i="20"/>
  <c r="D145" i="20"/>
  <c r="J144" i="20"/>
  <c r="I144" i="20"/>
  <c r="H144" i="20"/>
  <c r="G144" i="20"/>
  <c r="F144" i="20"/>
  <c r="E144" i="20"/>
  <c r="D144" i="20"/>
  <c r="J143" i="20"/>
  <c r="I143" i="20"/>
  <c r="H143" i="20"/>
  <c r="G143" i="20"/>
  <c r="F143" i="20"/>
  <c r="E143" i="20"/>
  <c r="D143" i="20"/>
  <c r="J142" i="20"/>
  <c r="I142" i="20"/>
  <c r="H142" i="20"/>
  <c r="G142" i="20"/>
  <c r="F142" i="20"/>
  <c r="E142" i="20"/>
  <c r="D142" i="20"/>
  <c r="J141" i="20"/>
  <c r="I141" i="20"/>
  <c r="H141" i="20"/>
  <c r="G141" i="20"/>
  <c r="F141" i="20"/>
  <c r="E141" i="20"/>
  <c r="D141" i="20"/>
  <c r="J140" i="20"/>
  <c r="I140" i="20"/>
  <c r="H140" i="20"/>
  <c r="G140" i="20"/>
  <c r="F140" i="20"/>
  <c r="E140" i="20"/>
  <c r="D140" i="20"/>
  <c r="J139" i="20"/>
  <c r="I139" i="20"/>
  <c r="H139" i="20"/>
  <c r="G139" i="20"/>
  <c r="F139" i="20"/>
  <c r="E139" i="20"/>
  <c r="D139" i="20"/>
  <c r="J138" i="20"/>
  <c r="I138" i="20"/>
  <c r="H138" i="20"/>
  <c r="G138" i="20"/>
  <c r="F138" i="20"/>
  <c r="E138" i="20"/>
  <c r="D138" i="20"/>
  <c r="J137" i="20"/>
  <c r="I137" i="20"/>
  <c r="H137" i="20"/>
  <c r="G137" i="20"/>
  <c r="F137" i="20"/>
  <c r="E137" i="20"/>
  <c r="D137" i="20"/>
  <c r="J136" i="20"/>
  <c r="I136" i="20"/>
  <c r="H136" i="20"/>
  <c r="G136" i="20"/>
  <c r="F136" i="20"/>
  <c r="E136" i="20"/>
  <c r="D136" i="20"/>
  <c r="J135" i="20"/>
  <c r="I135" i="20"/>
  <c r="H135" i="20"/>
  <c r="G135" i="20"/>
  <c r="F135" i="20"/>
  <c r="E135" i="20"/>
  <c r="D135" i="20"/>
  <c r="J134" i="20"/>
  <c r="I134" i="20"/>
  <c r="H134" i="20"/>
  <c r="G134" i="20"/>
  <c r="F134" i="20"/>
  <c r="E134" i="20"/>
  <c r="D134" i="20"/>
  <c r="J133" i="20"/>
  <c r="I133" i="20"/>
  <c r="H133" i="20"/>
  <c r="G133" i="20"/>
  <c r="F133" i="20"/>
  <c r="E133" i="20"/>
  <c r="D133" i="20"/>
  <c r="J132" i="20"/>
  <c r="I132" i="20"/>
  <c r="H132" i="20"/>
  <c r="G132" i="20"/>
  <c r="F132" i="20"/>
  <c r="E132" i="20"/>
  <c r="D132" i="20"/>
  <c r="J131" i="20"/>
  <c r="I131" i="20"/>
  <c r="H131" i="20"/>
  <c r="G131" i="20"/>
  <c r="F131" i="20"/>
  <c r="E131" i="20"/>
  <c r="D131" i="20"/>
  <c r="J130" i="20"/>
  <c r="I130" i="20"/>
  <c r="H130" i="20"/>
  <c r="G130" i="20"/>
  <c r="F130" i="20"/>
  <c r="E130" i="20"/>
  <c r="D130" i="20"/>
  <c r="J129" i="20"/>
  <c r="I129" i="20"/>
  <c r="H129" i="20"/>
  <c r="G129" i="20"/>
  <c r="F129" i="20"/>
  <c r="E129" i="20"/>
  <c r="D129" i="20"/>
  <c r="J128" i="20"/>
  <c r="I128" i="20"/>
  <c r="H128" i="20"/>
  <c r="G128" i="20"/>
  <c r="F128" i="20"/>
  <c r="E128" i="20"/>
  <c r="D128" i="20"/>
  <c r="J127" i="20"/>
  <c r="I127" i="20"/>
  <c r="H127" i="20"/>
  <c r="G127" i="20"/>
  <c r="F127" i="20"/>
  <c r="E127" i="20"/>
  <c r="D127" i="20"/>
  <c r="J126" i="20"/>
  <c r="I126" i="20"/>
  <c r="H126" i="20"/>
  <c r="G126" i="20"/>
  <c r="F126" i="20"/>
  <c r="E126" i="20"/>
  <c r="D126" i="20"/>
  <c r="J125" i="20"/>
  <c r="I125" i="20"/>
  <c r="H125" i="20"/>
  <c r="G125" i="20"/>
  <c r="F125" i="20"/>
  <c r="E125" i="20"/>
  <c r="D125" i="20"/>
  <c r="J124" i="20"/>
  <c r="I124" i="20"/>
  <c r="H124" i="20"/>
  <c r="G124" i="20"/>
  <c r="F124" i="20"/>
  <c r="E124" i="20"/>
  <c r="D124" i="20"/>
  <c r="J123" i="20"/>
  <c r="I123" i="20"/>
  <c r="H123" i="20"/>
  <c r="G123" i="20"/>
  <c r="F123" i="20"/>
  <c r="E123" i="20"/>
  <c r="D123" i="20"/>
  <c r="J122" i="20"/>
  <c r="I122" i="20"/>
  <c r="H122" i="20"/>
  <c r="G122" i="20"/>
  <c r="F122" i="20"/>
  <c r="E122" i="20"/>
  <c r="D122" i="20"/>
  <c r="J121" i="20"/>
  <c r="I121" i="20"/>
  <c r="H121" i="20"/>
  <c r="G121" i="20"/>
  <c r="F121" i="20"/>
  <c r="E121" i="20"/>
  <c r="D121" i="20"/>
  <c r="J120" i="20"/>
  <c r="I120" i="20"/>
  <c r="H120" i="20"/>
  <c r="G120" i="20"/>
  <c r="F120" i="20"/>
  <c r="E120" i="20"/>
  <c r="D120" i="20"/>
  <c r="J119" i="20"/>
  <c r="I119" i="20"/>
  <c r="H119" i="20"/>
  <c r="G119" i="20"/>
  <c r="F119" i="20"/>
  <c r="E119" i="20"/>
  <c r="D119" i="20"/>
  <c r="J118" i="20"/>
  <c r="I118" i="20"/>
  <c r="H118" i="20"/>
  <c r="G118" i="20"/>
  <c r="F118" i="20"/>
  <c r="E118" i="20"/>
  <c r="D118" i="20"/>
  <c r="J117" i="20"/>
  <c r="I117" i="20"/>
  <c r="H117" i="20"/>
  <c r="G117" i="20"/>
  <c r="F117" i="20"/>
  <c r="E117" i="20"/>
  <c r="D117" i="20"/>
  <c r="J116" i="20"/>
  <c r="I116" i="20"/>
  <c r="H116" i="20"/>
  <c r="G116" i="20"/>
  <c r="F116" i="20"/>
  <c r="E116" i="20"/>
  <c r="D116" i="20"/>
  <c r="J115" i="20"/>
  <c r="I115" i="20"/>
  <c r="H115" i="20"/>
  <c r="G115" i="20"/>
  <c r="F115" i="20"/>
  <c r="E115" i="20"/>
  <c r="D115" i="20"/>
  <c r="J114" i="20"/>
  <c r="I114" i="20"/>
  <c r="H114" i="20"/>
  <c r="G114" i="20"/>
  <c r="F114" i="20"/>
  <c r="E114" i="20"/>
  <c r="D114" i="20"/>
  <c r="J113" i="20"/>
  <c r="I113" i="20"/>
  <c r="H113" i="20"/>
  <c r="G113" i="20"/>
  <c r="F113" i="20"/>
  <c r="E113" i="20"/>
  <c r="D113" i="20"/>
  <c r="J112" i="20"/>
  <c r="I112" i="20"/>
  <c r="H112" i="20"/>
  <c r="G112" i="20"/>
  <c r="F112" i="20"/>
  <c r="E112" i="20"/>
  <c r="D112" i="20"/>
  <c r="J111" i="20"/>
  <c r="I111" i="20"/>
  <c r="H111" i="20"/>
  <c r="G111" i="20"/>
  <c r="F111" i="20"/>
  <c r="E111" i="20"/>
  <c r="D111" i="20"/>
  <c r="J110" i="20"/>
  <c r="I110" i="20"/>
  <c r="H110" i="20"/>
  <c r="G110" i="20"/>
  <c r="F110" i="20"/>
  <c r="E110" i="20"/>
  <c r="D110" i="20"/>
  <c r="J109" i="20"/>
  <c r="I109" i="20"/>
  <c r="H109" i="20"/>
  <c r="G109" i="20"/>
  <c r="F109" i="20"/>
  <c r="E109" i="20"/>
  <c r="D109" i="20"/>
  <c r="J108" i="20"/>
  <c r="I108" i="20"/>
  <c r="H108" i="20"/>
  <c r="G108" i="20"/>
  <c r="F108" i="20"/>
  <c r="E108" i="20"/>
  <c r="D108" i="20"/>
  <c r="J107" i="20"/>
  <c r="I107" i="20"/>
  <c r="H107" i="20"/>
  <c r="G107" i="20"/>
  <c r="F107" i="20"/>
  <c r="E107" i="20"/>
  <c r="D107" i="20"/>
  <c r="J106" i="20"/>
  <c r="I106" i="20"/>
  <c r="H106" i="20"/>
  <c r="G106" i="20"/>
  <c r="F106" i="20"/>
  <c r="E106" i="20"/>
  <c r="D106" i="20"/>
  <c r="J105" i="20"/>
  <c r="I105" i="20"/>
  <c r="H105" i="20"/>
  <c r="G105" i="20"/>
  <c r="F105" i="20"/>
  <c r="E105" i="20"/>
  <c r="D105" i="20"/>
  <c r="J104" i="20"/>
  <c r="I104" i="20"/>
  <c r="H104" i="20"/>
  <c r="G104" i="20"/>
  <c r="F104" i="20"/>
  <c r="E104" i="20"/>
  <c r="D104" i="20"/>
  <c r="J103" i="20"/>
  <c r="I103" i="20"/>
  <c r="H103" i="20"/>
  <c r="G103" i="20"/>
  <c r="F103" i="20"/>
  <c r="E103" i="20"/>
  <c r="D103" i="20"/>
  <c r="J102" i="20"/>
  <c r="I102" i="20"/>
  <c r="H102" i="20"/>
  <c r="G102" i="20"/>
  <c r="F102" i="20"/>
  <c r="E102" i="20"/>
  <c r="D102" i="20"/>
  <c r="J101" i="20"/>
  <c r="I101" i="20"/>
  <c r="H101" i="20"/>
  <c r="G101" i="20"/>
  <c r="F101" i="20"/>
  <c r="E101" i="20"/>
  <c r="D101" i="20"/>
  <c r="J100" i="20"/>
  <c r="I100" i="20"/>
  <c r="H100" i="20"/>
  <c r="G100" i="20"/>
  <c r="F100" i="20"/>
  <c r="E100" i="20"/>
  <c r="D100" i="20"/>
  <c r="J99" i="20"/>
  <c r="I99" i="20"/>
  <c r="H99" i="20"/>
  <c r="G99" i="20"/>
  <c r="F99" i="20"/>
  <c r="E99" i="20"/>
  <c r="D99" i="20"/>
  <c r="J98" i="20"/>
  <c r="I98" i="20"/>
  <c r="H98" i="20"/>
  <c r="G98" i="20"/>
  <c r="F98" i="20"/>
  <c r="E98" i="20"/>
  <c r="D98" i="20"/>
  <c r="J97" i="20"/>
  <c r="I97" i="20"/>
  <c r="H97" i="20"/>
  <c r="G97" i="20"/>
  <c r="F97" i="20"/>
  <c r="E97" i="20"/>
  <c r="D97" i="20"/>
  <c r="J96" i="20"/>
  <c r="I96" i="20"/>
  <c r="H96" i="20"/>
  <c r="G96" i="20"/>
  <c r="F96" i="20"/>
  <c r="E96" i="20"/>
  <c r="D96" i="20"/>
  <c r="J95" i="20"/>
  <c r="I95" i="20"/>
  <c r="H95" i="20"/>
  <c r="G95" i="20"/>
  <c r="F95" i="20"/>
  <c r="E95" i="20"/>
  <c r="D95" i="20"/>
  <c r="J94" i="20"/>
  <c r="I94" i="20"/>
  <c r="H94" i="20"/>
  <c r="G94" i="20"/>
  <c r="F94" i="20"/>
  <c r="E94" i="20"/>
  <c r="D94" i="20"/>
  <c r="J93" i="20"/>
  <c r="I93" i="20"/>
  <c r="H93" i="20"/>
  <c r="G93" i="20"/>
  <c r="F93" i="20"/>
  <c r="E93" i="20"/>
  <c r="D93" i="20"/>
  <c r="J92" i="20"/>
  <c r="I92" i="20"/>
  <c r="H92" i="20"/>
  <c r="G92" i="20"/>
  <c r="F92" i="20"/>
  <c r="E92" i="20"/>
  <c r="D92" i="20"/>
  <c r="J91" i="20"/>
  <c r="I91" i="20"/>
  <c r="H91" i="20"/>
  <c r="G91" i="20"/>
  <c r="F91" i="20"/>
  <c r="E91" i="20"/>
  <c r="D91" i="20"/>
  <c r="J90" i="20"/>
  <c r="I90" i="20"/>
  <c r="H90" i="20"/>
  <c r="G90" i="20"/>
  <c r="F90" i="20"/>
  <c r="E90" i="20"/>
  <c r="D90" i="20"/>
  <c r="J89" i="20"/>
  <c r="I89" i="20"/>
  <c r="H89" i="20"/>
  <c r="G89" i="20"/>
  <c r="F89" i="20"/>
  <c r="E89" i="20"/>
  <c r="D89" i="20"/>
  <c r="J88" i="20"/>
  <c r="I88" i="20"/>
  <c r="H88" i="20"/>
  <c r="G88" i="20"/>
  <c r="F88" i="20"/>
  <c r="E88" i="20"/>
  <c r="D88" i="20"/>
  <c r="J87" i="20"/>
  <c r="I87" i="20"/>
  <c r="H87" i="20"/>
  <c r="G87" i="20"/>
  <c r="F87" i="20"/>
  <c r="E87" i="20"/>
  <c r="D87" i="20"/>
  <c r="J86" i="20"/>
  <c r="I86" i="20"/>
  <c r="H86" i="20"/>
  <c r="G86" i="20"/>
  <c r="F86" i="20"/>
  <c r="E86" i="20"/>
  <c r="D86" i="20"/>
  <c r="J85" i="20"/>
  <c r="I85" i="20"/>
  <c r="H85" i="20"/>
  <c r="G85" i="20"/>
  <c r="F85" i="20"/>
  <c r="E85" i="20"/>
  <c r="D85" i="20"/>
  <c r="J84" i="20"/>
  <c r="I84" i="20"/>
  <c r="H84" i="20"/>
  <c r="G84" i="20"/>
  <c r="F84" i="20"/>
  <c r="E84" i="20"/>
  <c r="D84" i="20"/>
  <c r="J83" i="20"/>
  <c r="I83" i="20"/>
  <c r="H83" i="20"/>
  <c r="G83" i="20"/>
  <c r="F83" i="20"/>
  <c r="E83" i="20"/>
  <c r="D83" i="20"/>
  <c r="J82" i="20"/>
  <c r="I82" i="20"/>
  <c r="H82" i="20"/>
  <c r="G82" i="20"/>
  <c r="F82" i="20"/>
  <c r="E82" i="20"/>
  <c r="D82" i="20"/>
  <c r="J81" i="20"/>
  <c r="I81" i="20"/>
  <c r="H81" i="20"/>
  <c r="G81" i="20"/>
  <c r="F81" i="20"/>
  <c r="E81" i="20"/>
  <c r="D81" i="20"/>
  <c r="J80" i="20"/>
  <c r="I80" i="20"/>
  <c r="H80" i="20"/>
  <c r="G80" i="20"/>
  <c r="F80" i="20"/>
  <c r="E80" i="20"/>
  <c r="D80" i="20"/>
  <c r="J79" i="20"/>
  <c r="I79" i="20"/>
  <c r="H79" i="20"/>
  <c r="G79" i="20"/>
  <c r="F79" i="20"/>
  <c r="E79" i="20"/>
  <c r="D79" i="20"/>
  <c r="J78" i="20"/>
  <c r="I78" i="20"/>
  <c r="H78" i="20"/>
  <c r="G78" i="20"/>
  <c r="F78" i="20"/>
  <c r="E78" i="20"/>
  <c r="D78" i="20"/>
  <c r="J77" i="20"/>
  <c r="I77" i="20"/>
  <c r="H77" i="20"/>
  <c r="G77" i="20"/>
  <c r="F77" i="20"/>
  <c r="E77" i="20"/>
  <c r="D77" i="20"/>
  <c r="J76" i="20"/>
  <c r="I76" i="20"/>
  <c r="H76" i="20"/>
  <c r="G76" i="20"/>
  <c r="F76" i="20"/>
  <c r="E76" i="20"/>
  <c r="D76" i="20"/>
  <c r="J75" i="20"/>
  <c r="I75" i="20"/>
  <c r="H75" i="20"/>
  <c r="G75" i="20"/>
  <c r="F75" i="20"/>
  <c r="E75" i="20"/>
  <c r="D75" i="20"/>
  <c r="J74" i="20"/>
  <c r="I74" i="20"/>
  <c r="H74" i="20"/>
  <c r="G74" i="20"/>
  <c r="F74" i="20"/>
  <c r="E74" i="20"/>
  <c r="D74" i="20"/>
  <c r="J73" i="20"/>
  <c r="I73" i="20"/>
  <c r="H73" i="20"/>
  <c r="G73" i="20"/>
  <c r="F73" i="20"/>
  <c r="E73" i="20"/>
  <c r="D73" i="20"/>
  <c r="J72" i="20"/>
  <c r="I72" i="20"/>
  <c r="H72" i="20"/>
  <c r="G72" i="20"/>
  <c r="F72" i="20"/>
  <c r="E72" i="20"/>
  <c r="D72" i="20"/>
  <c r="J71" i="20"/>
  <c r="I71" i="20"/>
  <c r="H71" i="20"/>
  <c r="G71" i="20"/>
  <c r="F71" i="20"/>
  <c r="E71" i="20"/>
  <c r="D71" i="20"/>
  <c r="J70" i="20"/>
  <c r="I70" i="20"/>
  <c r="H70" i="20"/>
  <c r="G70" i="20"/>
  <c r="F70" i="20"/>
  <c r="E70" i="20"/>
  <c r="D70" i="20"/>
  <c r="J69" i="20"/>
  <c r="I69" i="20"/>
  <c r="H69" i="20"/>
  <c r="G69" i="20"/>
  <c r="F69" i="20"/>
  <c r="E69" i="20"/>
  <c r="D69" i="20"/>
  <c r="J68" i="20"/>
  <c r="I68" i="20"/>
  <c r="H68" i="20"/>
  <c r="G68" i="20"/>
  <c r="F68" i="20"/>
  <c r="E68" i="20"/>
  <c r="D68" i="20"/>
  <c r="J67" i="20"/>
  <c r="I67" i="20"/>
  <c r="H67" i="20"/>
  <c r="G67" i="20"/>
  <c r="F67" i="20"/>
  <c r="E67" i="20"/>
  <c r="D67" i="20"/>
  <c r="J66" i="20"/>
  <c r="I66" i="20"/>
  <c r="H66" i="20"/>
  <c r="G66" i="20"/>
  <c r="F66" i="20"/>
  <c r="E66" i="20"/>
  <c r="D66" i="20"/>
  <c r="J65" i="20"/>
  <c r="I65" i="20"/>
  <c r="H65" i="20"/>
  <c r="G65" i="20"/>
  <c r="F65" i="20"/>
  <c r="E65" i="20"/>
  <c r="D65" i="20"/>
  <c r="J64" i="20"/>
  <c r="I64" i="20"/>
  <c r="H64" i="20"/>
  <c r="G64" i="20"/>
  <c r="F64" i="20"/>
  <c r="E64" i="20"/>
  <c r="D64" i="20"/>
  <c r="J63" i="20"/>
  <c r="I63" i="20"/>
  <c r="H63" i="20"/>
  <c r="G63" i="20"/>
  <c r="F63" i="20"/>
  <c r="E63" i="20"/>
  <c r="D63" i="20"/>
  <c r="J62" i="20"/>
  <c r="I62" i="20"/>
  <c r="H62" i="20"/>
  <c r="G62" i="20"/>
  <c r="F62" i="20"/>
  <c r="E62" i="20"/>
  <c r="D62" i="20"/>
  <c r="J61" i="20"/>
  <c r="I61" i="20"/>
  <c r="H61" i="20"/>
  <c r="G61" i="20"/>
  <c r="F61" i="20"/>
  <c r="E61" i="20"/>
  <c r="D61" i="20"/>
  <c r="J60" i="20"/>
  <c r="I60" i="20"/>
  <c r="H60" i="20"/>
  <c r="G60" i="20"/>
  <c r="F60" i="20"/>
  <c r="E60" i="20"/>
  <c r="D60" i="20"/>
  <c r="J59" i="20"/>
  <c r="I59" i="20"/>
  <c r="H59" i="20"/>
  <c r="G59" i="20"/>
  <c r="F59" i="20"/>
  <c r="E59" i="20"/>
  <c r="D59" i="20"/>
  <c r="J58" i="20"/>
  <c r="I58" i="20"/>
  <c r="H58" i="20"/>
  <c r="G58" i="20"/>
  <c r="F58" i="20"/>
  <c r="E58" i="20"/>
  <c r="D58" i="20"/>
  <c r="J57" i="20"/>
  <c r="I57" i="20"/>
  <c r="H57" i="20"/>
  <c r="G57" i="20"/>
  <c r="F57" i="20"/>
  <c r="E57" i="20"/>
  <c r="D57" i="20"/>
  <c r="J56" i="20"/>
  <c r="I56" i="20"/>
  <c r="H56" i="20"/>
  <c r="G56" i="20"/>
  <c r="F56" i="20"/>
  <c r="E56" i="20"/>
  <c r="D56" i="20"/>
  <c r="J55" i="20"/>
  <c r="I55" i="20"/>
  <c r="H55" i="20"/>
  <c r="G55" i="20"/>
  <c r="F55" i="20"/>
  <c r="E55" i="20"/>
  <c r="D55" i="20"/>
  <c r="J54" i="20"/>
  <c r="I54" i="20"/>
  <c r="H54" i="20"/>
  <c r="G54" i="20"/>
  <c r="F54" i="20"/>
  <c r="E54" i="20"/>
  <c r="D54" i="20"/>
  <c r="J53" i="20"/>
  <c r="I53" i="20"/>
  <c r="H53" i="20"/>
  <c r="G53" i="20"/>
  <c r="F53" i="20"/>
  <c r="E53" i="20"/>
  <c r="D53" i="20"/>
  <c r="J52" i="20"/>
  <c r="I52" i="20"/>
  <c r="H52" i="20"/>
  <c r="G52" i="20"/>
  <c r="F52" i="20"/>
  <c r="E52" i="20"/>
  <c r="D52" i="20"/>
  <c r="J51" i="20"/>
  <c r="I51" i="20"/>
  <c r="H51" i="20"/>
  <c r="G51" i="20"/>
  <c r="F51" i="20"/>
  <c r="E51" i="20"/>
  <c r="D51" i="20"/>
  <c r="J50" i="20"/>
  <c r="I50" i="20"/>
  <c r="H50" i="20"/>
  <c r="G50" i="20"/>
  <c r="F50" i="20"/>
  <c r="E50" i="20"/>
  <c r="D50" i="20"/>
  <c r="J49" i="20"/>
  <c r="I49" i="20"/>
  <c r="H49" i="20"/>
  <c r="G49" i="20"/>
  <c r="F49" i="20"/>
  <c r="E49" i="20"/>
  <c r="D49" i="20"/>
  <c r="J48" i="20"/>
  <c r="I48" i="20"/>
  <c r="H48" i="20"/>
  <c r="G48" i="20"/>
  <c r="F48" i="20"/>
  <c r="E48" i="20"/>
  <c r="D48" i="20"/>
  <c r="J47" i="20"/>
  <c r="I47" i="20"/>
  <c r="H47" i="20"/>
  <c r="G47" i="20"/>
  <c r="F47" i="20"/>
  <c r="E47" i="20"/>
  <c r="D47" i="20"/>
  <c r="J46" i="20"/>
  <c r="I46" i="20"/>
  <c r="H46" i="20"/>
  <c r="G46" i="20"/>
  <c r="F46" i="20"/>
  <c r="E46" i="20"/>
  <c r="D46" i="20"/>
  <c r="J45" i="20"/>
  <c r="I45" i="20"/>
  <c r="H45" i="20"/>
  <c r="G45" i="20"/>
  <c r="F45" i="20"/>
  <c r="E45" i="20"/>
  <c r="D45" i="20"/>
  <c r="J44" i="20"/>
  <c r="I44" i="20"/>
  <c r="H44" i="20"/>
  <c r="G44" i="20"/>
  <c r="F44" i="20"/>
  <c r="E44" i="20"/>
  <c r="D44" i="20"/>
  <c r="J43" i="20"/>
  <c r="I43" i="20"/>
  <c r="H43" i="20"/>
  <c r="G43" i="20"/>
  <c r="F43" i="20"/>
  <c r="E43" i="20"/>
  <c r="D43" i="20"/>
  <c r="J42" i="20"/>
  <c r="I42" i="20"/>
  <c r="H42" i="20"/>
  <c r="G42" i="20"/>
  <c r="F42" i="20"/>
  <c r="E42" i="20"/>
  <c r="D42" i="20"/>
  <c r="J41" i="20"/>
  <c r="I41" i="20"/>
  <c r="H41" i="20"/>
  <c r="G41" i="20"/>
  <c r="F41" i="20"/>
  <c r="E41" i="20"/>
  <c r="D41" i="20"/>
  <c r="J40" i="20"/>
  <c r="I40" i="20"/>
  <c r="H40" i="20"/>
  <c r="G40" i="20"/>
  <c r="F40" i="20"/>
  <c r="E40" i="20"/>
  <c r="D40" i="20"/>
  <c r="J39" i="20"/>
  <c r="I39" i="20"/>
  <c r="H39" i="20"/>
  <c r="G39" i="20"/>
  <c r="F39" i="20"/>
  <c r="E39" i="20"/>
  <c r="D39" i="20"/>
  <c r="J38" i="20"/>
  <c r="I38" i="20"/>
  <c r="H38" i="20"/>
  <c r="G38" i="20"/>
  <c r="F38" i="20"/>
  <c r="E38" i="20"/>
  <c r="D38" i="20"/>
  <c r="J37" i="20"/>
  <c r="I37" i="20"/>
  <c r="H37" i="20"/>
  <c r="G37" i="20"/>
  <c r="F37" i="20"/>
  <c r="E37" i="20"/>
  <c r="D37" i="20"/>
  <c r="J36" i="20"/>
  <c r="I36" i="20"/>
  <c r="H36" i="20"/>
  <c r="G36" i="20"/>
  <c r="F36" i="20"/>
  <c r="E36" i="20"/>
  <c r="D36" i="20"/>
  <c r="J35" i="20"/>
  <c r="I35" i="20"/>
  <c r="H35" i="20"/>
  <c r="G35" i="20"/>
  <c r="F35" i="20"/>
  <c r="E35" i="20"/>
  <c r="D35" i="20"/>
  <c r="J34" i="20"/>
  <c r="I34" i="20"/>
  <c r="H34" i="20"/>
  <c r="G34" i="20"/>
  <c r="F34" i="20"/>
  <c r="E34" i="20"/>
  <c r="D34" i="20"/>
  <c r="J33" i="20"/>
  <c r="I33" i="20"/>
  <c r="H33" i="20"/>
  <c r="G33" i="20"/>
  <c r="F33" i="20"/>
  <c r="E33" i="20"/>
  <c r="D33" i="20"/>
  <c r="J32" i="20"/>
  <c r="I32" i="20"/>
  <c r="H32" i="20"/>
  <c r="G32" i="20"/>
  <c r="F32" i="20"/>
  <c r="E32" i="20"/>
  <c r="D32" i="20"/>
  <c r="J31" i="20"/>
  <c r="I31" i="20"/>
  <c r="H31" i="20"/>
  <c r="G31" i="20"/>
  <c r="F31" i="20"/>
  <c r="E31" i="20"/>
  <c r="D31" i="20"/>
  <c r="J30" i="20"/>
  <c r="I30" i="20"/>
  <c r="H30" i="20"/>
  <c r="G30" i="20"/>
  <c r="F30" i="20"/>
  <c r="E30" i="20"/>
  <c r="D30" i="20"/>
  <c r="J29" i="20"/>
  <c r="I29" i="20"/>
  <c r="H29" i="20"/>
  <c r="G29" i="20"/>
  <c r="F29" i="20"/>
  <c r="E29" i="20"/>
  <c r="D29" i="20"/>
  <c r="J28" i="20"/>
  <c r="I28" i="20"/>
  <c r="H28" i="20"/>
  <c r="G28" i="20"/>
  <c r="F28" i="20"/>
  <c r="E28" i="20"/>
  <c r="D28" i="20"/>
  <c r="J27" i="20"/>
  <c r="I27" i="20"/>
  <c r="H27" i="20"/>
  <c r="G27" i="20"/>
  <c r="F27" i="20"/>
  <c r="E27" i="20"/>
  <c r="D27" i="20"/>
  <c r="J26" i="20"/>
  <c r="I26" i="20"/>
  <c r="H26" i="20"/>
  <c r="G26" i="20"/>
  <c r="F26" i="20"/>
  <c r="E26" i="20"/>
  <c r="D26" i="20"/>
  <c r="J25" i="20"/>
  <c r="I25" i="20"/>
  <c r="H25" i="20"/>
  <c r="G25" i="20"/>
  <c r="F25" i="20"/>
  <c r="E25" i="20"/>
  <c r="D25" i="20"/>
  <c r="J24" i="20"/>
  <c r="I24" i="20"/>
  <c r="H24" i="20"/>
  <c r="G24" i="20"/>
  <c r="F24" i="20"/>
  <c r="E24" i="20"/>
  <c r="D24" i="20"/>
  <c r="J23" i="20"/>
  <c r="I23" i="20"/>
  <c r="H23" i="20"/>
  <c r="G23" i="20"/>
  <c r="F23" i="20"/>
  <c r="E23" i="20"/>
  <c r="D23" i="20"/>
  <c r="J22" i="20"/>
  <c r="I22" i="20"/>
  <c r="H22" i="20"/>
  <c r="G22" i="20"/>
  <c r="F22" i="20"/>
  <c r="E22" i="20"/>
  <c r="D22" i="20"/>
  <c r="J21" i="20"/>
  <c r="I21" i="20"/>
  <c r="H21" i="20"/>
  <c r="G21" i="20"/>
  <c r="F21" i="20"/>
  <c r="E21" i="20"/>
  <c r="D21" i="20"/>
  <c r="J20" i="20"/>
  <c r="I20" i="20"/>
  <c r="H20" i="20"/>
  <c r="G20" i="20"/>
  <c r="F20" i="20"/>
  <c r="E20" i="20"/>
  <c r="D20" i="20"/>
  <c r="J19" i="20"/>
  <c r="I19" i="20"/>
  <c r="H19" i="20"/>
  <c r="G19" i="20"/>
  <c r="F19" i="20"/>
  <c r="E19" i="20"/>
  <c r="D19" i="20"/>
  <c r="J18" i="20"/>
  <c r="I18" i="20"/>
  <c r="H18" i="20"/>
  <c r="G18" i="20"/>
  <c r="F18" i="20"/>
  <c r="E18" i="20"/>
  <c r="D18" i="20"/>
  <c r="J17" i="20"/>
  <c r="I17" i="20"/>
  <c r="H17" i="20"/>
  <c r="G17" i="20"/>
  <c r="F17" i="20"/>
  <c r="E17" i="20"/>
  <c r="D17" i="20"/>
  <c r="J16" i="20"/>
  <c r="I16" i="20"/>
  <c r="H16" i="20"/>
  <c r="G16" i="20"/>
  <c r="F16" i="20"/>
  <c r="E16" i="20"/>
  <c r="D16" i="20"/>
  <c r="J15" i="20"/>
  <c r="I15" i="20"/>
  <c r="H15" i="20"/>
  <c r="G15" i="20"/>
  <c r="F15" i="20"/>
  <c r="E15" i="20"/>
  <c r="D15" i="20"/>
  <c r="J14" i="20"/>
  <c r="I14" i="20"/>
  <c r="H14" i="20"/>
  <c r="G14" i="20"/>
  <c r="F14" i="20"/>
  <c r="E14" i="20"/>
  <c r="D14" i="20"/>
  <c r="E379" i="20" l="1"/>
  <c r="F379" i="20"/>
  <c r="H379" i="20"/>
  <c r="I379" i="20"/>
  <c r="J379" i="20"/>
  <c r="G379" i="20"/>
  <c r="P17" i="20" s="1"/>
  <c r="P18" i="20" s="1"/>
  <c r="D379" i="20"/>
  <c r="E380" i="21"/>
  <c r="N91" i="21" s="1"/>
  <c r="B380" i="21"/>
  <c r="K235" i="21" s="1"/>
  <c r="F380" i="21"/>
  <c r="O329" i="21" s="1"/>
  <c r="C380" i="21"/>
  <c r="L336" i="21" s="1"/>
  <c r="G380" i="21"/>
  <c r="P333" i="21" s="1"/>
  <c r="D380" i="21"/>
  <c r="M349" i="21" s="1"/>
  <c r="H380" i="21"/>
  <c r="Q16" i="21" s="1"/>
  <c r="L210" i="21" l="1"/>
  <c r="N265" i="21"/>
  <c r="N182" i="21"/>
  <c r="N259" i="21"/>
  <c r="N197" i="21"/>
  <c r="N198" i="21" s="1"/>
  <c r="N199" i="21" s="1"/>
  <c r="N370" i="21"/>
  <c r="N267" i="21"/>
  <c r="N268" i="21" s="1"/>
  <c r="N269" i="21" s="1"/>
  <c r="N228" i="21"/>
  <c r="N19" i="21"/>
  <c r="L343" i="21"/>
  <c r="N180" i="21"/>
  <c r="N336" i="21"/>
  <c r="N117" i="21"/>
  <c r="N285" i="21"/>
  <c r="K208" i="21"/>
  <c r="N153" i="21"/>
  <c r="N145" i="21"/>
  <c r="N356" i="21"/>
  <c r="N166" i="21"/>
  <c r="N139" i="21"/>
  <c r="N376" i="21"/>
  <c r="N167" i="21"/>
  <c r="N312" i="21"/>
  <c r="N349" i="21"/>
  <c r="N78" i="21"/>
  <c r="N79" i="21" s="1"/>
  <c r="N80" i="21" s="1"/>
  <c r="N302" i="21"/>
  <c r="N95" i="21"/>
  <c r="M334" i="21"/>
  <c r="N154" i="21"/>
  <c r="N116" i="21"/>
  <c r="N183" i="21"/>
  <c r="N184" i="21" s="1"/>
  <c r="N185" i="21" s="1"/>
  <c r="N70" i="21"/>
  <c r="N249" i="21"/>
  <c r="N277" i="21"/>
  <c r="N307" i="21"/>
  <c r="N375" i="21"/>
  <c r="N61" i="21"/>
  <c r="N92" i="21"/>
  <c r="N93" i="21" s="1"/>
  <c r="N94" i="21" s="1"/>
  <c r="N34" i="21"/>
  <c r="N231" i="21"/>
  <c r="N361" i="21"/>
  <c r="N364" i="21"/>
  <c r="N342" i="21"/>
  <c r="N209" i="21"/>
  <c r="P216" i="21"/>
  <c r="P217" i="21" s="1"/>
  <c r="N161" i="21"/>
  <c r="N147" i="21"/>
  <c r="N124" i="21"/>
  <c r="N64" i="21"/>
  <c r="N65" i="21" s="1"/>
  <c r="N66" i="21" s="1"/>
  <c r="N35" i="21"/>
  <c r="N273" i="21"/>
  <c r="N235" i="21"/>
  <c r="N271" i="21"/>
  <c r="N280" i="21"/>
  <c r="N323" i="21"/>
  <c r="N324" i="21" s="1"/>
  <c r="N325" i="21" s="1"/>
  <c r="N355" i="21"/>
  <c r="N83" i="21"/>
  <c r="N295" i="21"/>
  <c r="N296" i="21" s="1"/>
  <c r="N297" i="21" s="1"/>
  <c r="N238" i="21"/>
  <c r="N200" i="21"/>
  <c r="N49" i="21"/>
  <c r="N36" i="21"/>
  <c r="N37" i="21" s="1"/>
  <c r="N38" i="21" s="1"/>
  <c r="O367" i="21"/>
  <c r="N237" i="21"/>
  <c r="N41" i="21"/>
  <c r="N98" i="21"/>
  <c r="N217" i="21"/>
  <c r="N236" i="21"/>
  <c r="N314" i="21"/>
  <c r="N103" i="21"/>
  <c r="N162" i="21"/>
  <c r="N163" i="21" s="1"/>
  <c r="N164" i="21" s="1"/>
  <c r="N159" i="21"/>
  <c r="N133" i="21"/>
  <c r="N176" i="21"/>
  <c r="N177" i="21" s="1"/>
  <c r="N178" i="21" s="1"/>
  <c r="N28" i="21"/>
  <c r="N188" i="21"/>
  <c r="N326" i="21"/>
  <c r="K360" i="21"/>
  <c r="N193" i="21"/>
  <c r="N151" i="21"/>
  <c r="N160" i="21"/>
  <c r="N97" i="21"/>
  <c r="N250" i="21"/>
  <c r="N354" i="21"/>
  <c r="M306" i="21"/>
  <c r="N211" i="21"/>
  <c r="N212" i="21" s="1"/>
  <c r="N213" i="21" s="1"/>
  <c r="N146" i="21"/>
  <c r="N127" i="21"/>
  <c r="N128" i="21" s="1"/>
  <c r="N129" i="21" s="1"/>
  <c r="N112" i="21"/>
  <c r="N152" i="21"/>
  <c r="N155" i="21"/>
  <c r="N156" i="21" s="1"/>
  <c r="N157" i="21" s="1"/>
  <c r="N75" i="21"/>
  <c r="N50" i="21"/>
  <c r="N51" i="21" s="1"/>
  <c r="N52" i="21" s="1"/>
  <c r="N305" i="21"/>
  <c r="N258" i="21"/>
  <c r="N301" i="21"/>
  <c r="N343" i="21"/>
  <c r="K355" i="21"/>
  <c r="K356" i="21" s="1"/>
  <c r="K357" i="21" s="1"/>
  <c r="N344" i="21"/>
  <c r="N345" i="21" s="1"/>
  <c r="N346" i="21" s="1"/>
  <c r="K270" i="21"/>
  <c r="N207" i="21"/>
  <c r="N138" i="21"/>
  <c r="N181" i="21"/>
  <c r="N148" i="21"/>
  <c r="N149" i="21" s="1"/>
  <c r="N150" i="21" s="1"/>
  <c r="N67" i="21"/>
  <c r="N208" i="21"/>
  <c r="N260" i="21"/>
  <c r="N261" i="21" s="1"/>
  <c r="N262" i="21" s="1"/>
  <c r="N308" i="21"/>
  <c r="N350" i="21"/>
  <c r="N203" i="21"/>
  <c r="N126" i="21"/>
  <c r="N173" i="21"/>
  <c r="N132" i="21"/>
  <c r="N76" i="21"/>
  <c r="N47" i="21"/>
  <c r="N111" i="21"/>
  <c r="N210" i="21"/>
  <c r="N263" i="21"/>
  <c r="N272" i="21"/>
  <c r="N313" i="21"/>
  <c r="N347" i="21"/>
  <c r="N21" i="21"/>
  <c r="K93" i="21"/>
  <c r="K240" i="21"/>
  <c r="K263" i="21"/>
  <c r="K269" i="21"/>
  <c r="K331" i="21"/>
  <c r="K344" i="21"/>
  <c r="K313" i="21"/>
  <c r="K314" i="21" s="1"/>
  <c r="K315" i="21" s="1"/>
  <c r="K348" i="21"/>
  <c r="K349" i="21" s="1"/>
  <c r="K350" i="21" s="1"/>
  <c r="K352" i="21"/>
  <c r="K367" i="21"/>
  <c r="K354" i="21"/>
  <c r="K341" i="21"/>
  <c r="M315" i="21"/>
  <c r="K324" i="21"/>
  <c r="K229" i="21"/>
  <c r="K230" i="21" s="1"/>
  <c r="K231" i="21" s="1"/>
  <c r="K233" i="21"/>
  <c r="K271" i="21"/>
  <c r="K272" i="21" s="1"/>
  <c r="K273" i="21" s="1"/>
  <c r="K248" i="21"/>
  <c r="K376" i="21"/>
  <c r="K377" i="21" s="1"/>
  <c r="K378" i="21" s="1"/>
  <c r="K359" i="21"/>
  <c r="K365" i="21"/>
  <c r="K327" i="21"/>
  <c r="K328" i="21" s="1"/>
  <c r="K329" i="21" s="1"/>
  <c r="K295" i="21"/>
  <c r="K254" i="21"/>
  <c r="K241" i="21"/>
  <c r="K351" i="21"/>
  <c r="M330" i="21"/>
  <c r="K297" i="21"/>
  <c r="K221" i="21"/>
  <c r="L170" i="21"/>
  <c r="L333" i="21"/>
  <c r="L347" i="21"/>
  <c r="L348" i="21" s="1"/>
  <c r="L349" i="21" s="1"/>
  <c r="O242" i="21"/>
  <c r="O252" i="21"/>
  <c r="N187" i="21"/>
  <c r="N158" i="21"/>
  <c r="N130" i="21"/>
  <c r="N189" i="21"/>
  <c r="N131" i="21"/>
  <c r="N165" i="21"/>
  <c r="N137" i="21"/>
  <c r="N123" i="21"/>
  <c r="N172" i="21"/>
  <c r="N140" i="21"/>
  <c r="N113" i="21"/>
  <c r="N114" i="21" s="1"/>
  <c r="N115" i="21" s="1"/>
  <c r="N175" i="21"/>
  <c r="N68" i="21"/>
  <c r="N32" i="21"/>
  <c r="N71" i="21"/>
  <c r="N72" i="21" s="1"/>
  <c r="N73" i="21" s="1"/>
  <c r="N27" i="21"/>
  <c r="N74" i="21"/>
  <c r="N26" i="21"/>
  <c r="N294" i="21"/>
  <c r="N281" i="21"/>
  <c r="N282" i="21" s="1"/>
  <c r="N283" i="21" s="1"/>
  <c r="N214" i="21"/>
  <c r="N284" i="21"/>
  <c r="N221" i="21"/>
  <c r="N279" i="21"/>
  <c r="N242" i="21"/>
  <c r="N264" i="21"/>
  <c r="N287" i="21"/>
  <c r="N319" i="21"/>
  <c r="N321" i="21"/>
  <c r="N316" i="21"/>
  <c r="N317" i="21" s="1"/>
  <c r="N318" i="21" s="1"/>
  <c r="N333" i="21"/>
  <c r="N363" i="21"/>
  <c r="N81" i="21"/>
  <c r="N33" i="21"/>
  <c r="P339" i="21"/>
  <c r="P200" i="21"/>
  <c r="P369" i="21"/>
  <c r="P367" i="21"/>
  <c r="P341" i="21"/>
  <c r="P198" i="21"/>
  <c r="P143" i="21"/>
  <c r="P353" i="21"/>
  <c r="P335" i="21"/>
  <c r="P336" i="21" s="1"/>
  <c r="P337" i="21" s="1"/>
  <c r="P305" i="21"/>
  <c r="M288" i="21"/>
  <c r="M358" i="21"/>
  <c r="M314" i="21"/>
  <c r="P179" i="21"/>
  <c r="P347" i="21"/>
  <c r="P345" i="21"/>
  <c r="P61" i="21"/>
  <c r="P159" i="21"/>
  <c r="P131" i="21"/>
  <c r="P125" i="21"/>
  <c r="P167" i="21"/>
  <c r="P168" i="21" s="1"/>
  <c r="P169" i="21" s="1"/>
  <c r="P145" i="21"/>
  <c r="P156" i="21"/>
  <c r="P331" i="21"/>
  <c r="P21" i="20"/>
  <c r="P22" i="20" s="1"/>
  <c r="P23" i="20" s="1"/>
  <c r="P24" i="20" s="1"/>
  <c r="P25" i="20" s="1"/>
  <c r="P26" i="20" s="1"/>
  <c r="P27" i="20" s="1"/>
  <c r="P28" i="20" s="1"/>
  <c r="P29" i="20" s="1"/>
  <c r="P30" i="20" s="1"/>
  <c r="P31" i="20" s="1"/>
  <c r="P32" i="20" s="1"/>
  <c r="P33" i="20" s="1"/>
  <c r="P34" i="20" s="1"/>
  <c r="P35" i="20" s="1"/>
  <c r="P36" i="20" s="1"/>
  <c r="P37" i="20" s="1"/>
  <c r="P38" i="20" s="1"/>
  <c r="P39" i="20" s="1"/>
  <c r="P40" i="20" s="1"/>
  <c r="P41" i="20" s="1"/>
  <c r="P42" i="20" s="1"/>
  <c r="P43" i="20" s="1"/>
  <c r="P44" i="20" s="1"/>
  <c r="P45" i="20" s="1"/>
  <c r="P46" i="20" s="1"/>
  <c r="P47" i="20" s="1"/>
  <c r="P48" i="20" s="1"/>
  <c r="P49" i="20" s="1"/>
  <c r="P50" i="20" s="1"/>
  <c r="P51" i="20" s="1"/>
  <c r="P52" i="20" s="1"/>
  <c r="P53" i="20" s="1"/>
  <c r="P54" i="20" s="1"/>
  <c r="P55" i="20" s="1"/>
  <c r="P56" i="20" s="1"/>
  <c r="P57" i="20" s="1"/>
  <c r="P58" i="20" s="1"/>
  <c r="P59" i="20" s="1"/>
  <c r="P60" i="20" s="1"/>
  <c r="P61" i="20" s="1"/>
  <c r="P62" i="20" s="1"/>
  <c r="P63" i="20" s="1"/>
  <c r="P64" i="20" s="1"/>
  <c r="P65" i="20" s="1"/>
  <c r="P66" i="20" s="1"/>
  <c r="P67" i="20" s="1"/>
  <c r="P68" i="20" s="1"/>
  <c r="P69" i="20" s="1"/>
  <c r="P70" i="20" s="1"/>
  <c r="P71" i="20" s="1"/>
  <c r="P72" i="20" s="1"/>
  <c r="P73" i="20" s="1"/>
  <c r="P74" i="20" s="1"/>
  <c r="P75" i="20" s="1"/>
  <c r="P76" i="20" s="1"/>
  <c r="P77" i="20" s="1"/>
  <c r="P78" i="20" s="1"/>
  <c r="P79" i="20" s="1"/>
  <c r="P80" i="20" s="1"/>
  <c r="P81" i="20" s="1"/>
  <c r="P82" i="20" s="1"/>
  <c r="P83" i="20" s="1"/>
  <c r="P84" i="20" s="1"/>
  <c r="P85" i="20" s="1"/>
  <c r="P86" i="20" s="1"/>
  <c r="P87" i="20" s="1"/>
  <c r="P88" i="20" s="1"/>
  <c r="P89" i="20" s="1"/>
  <c r="P90" i="20" s="1"/>
  <c r="P91" i="20" s="1"/>
  <c r="P92" i="20" s="1"/>
  <c r="P93" i="20" s="1"/>
  <c r="P94" i="20" s="1"/>
  <c r="P95" i="20" s="1"/>
  <c r="P96" i="20" s="1"/>
  <c r="P97" i="20" s="1"/>
  <c r="P98" i="20" s="1"/>
  <c r="P99" i="20" s="1"/>
  <c r="P100" i="20" s="1"/>
  <c r="P101" i="20" s="1"/>
  <c r="P102" i="20" s="1"/>
  <c r="P103" i="20" s="1"/>
  <c r="P104" i="20" s="1"/>
  <c r="P105" i="20" s="1"/>
  <c r="P106" i="20" s="1"/>
  <c r="P107" i="20" s="1"/>
  <c r="P108" i="20" s="1"/>
  <c r="P109" i="20" s="1"/>
  <c r="P110" i="20" s="1"/>
  <c r="P111" i="20" s="1"/>
  <c r="P112" i="20" s="1"/>
  <c r="P113" i="20" s="1"/>
  <c r="P114" i="20" s="1"/>
  <c r="P115" i="20" s="1"/>
  <c r="P116" i="20" s="1"/>
  <c r="P117" i="20" s="1"/>
  <c r="P118" i="20" s="1"/>
  <c r="P119" i="20" s="1"/>
  <c r="P120" i="20" s="1"/>
  <c r="P121" i="20" s="1"/>
  <c r="P122" i="20" s="1"/>
  <c r="P123" i="20" s="1"/>
  <c r="P124" i="20" s="1"/>
  <c r="P125" i="20" s="1"/>
  <c r="P126" i="20" s="1"/>
  <c r="P127" i="20" s="1"/>
  <c r="P128" i="20" s="1"/>
  <c r="P129" i="20" s="1"/>
  <c r="P130" i="20" s="1"/>
  <c r="P131" i="20" s="1"/>
  <c r="P132" i="20" s="1"/>
  <c r="P133" i="20" s="1"/>
  <c r="P134" i="20" s="1"/>
  <c r="P135" i="20" s="1"/>
  <c r="P136" i="20" s="1"/>
  <c r="P137" i="20" s="1"/>
  <c r="P138" i="20" s="1"/>
  <c r="P139" i="20" s="1"/>
  <c r="P140" i="20" s="1"/>
  <c r="P141" i="20" s="1"/>
  <c r="P142" i="20" s="1"/>
  <c r="P143" i="20" s="1"/>
  <c r="P144" i="20" s="1"/>
  <c r="P145" i="20" s="1"/>
  <c r="N358" i="21"/>
  <c r="N359" i="21" s="1"/>
  <c r="N360" i="21" s="1"/>
  <c r="N340" i="21"/>
  <c r="N334" i="21"/>
  <c r="N195" i="21"/>
  <c r="N118" i="21"/>
  <c r="N169" i="21"/>
  <c r="N170" i="21" s="1"/>
  <c r="N171" i="21" s="1"/>
  <c r="N141" i="21"/>
  <c r="N142" i="21" s="1"/>
  <c r="N143" i="21" s="1"/>
  <c r="N168" i="21"/>
  <c r="N120" i="21"/>
  <c r="N121" i="21" s="1"/>
  <c r="N122" i="21" s="1"/>
  <c r="N104" i="21"/>
  <c r="N60" i="21"/>
  <c r="N20" i="21"/>
  <c r="N63" i="21"/>
  <c r="N110" i="21"/>
  <c r="N62" i="21"/>
  <c r="N22" i="21"/>
  <c r="N23" i="21" s="1"/>
  <c r="N24" i="21" s="1"/>
  <c r="N186" i="21"/>
  <c r="N194" i="21"/>
  <c r="N222" i="21"/>
  <c r="N292" i="21"/>
  <c r="N223" i="21"/>
  <c r="N288" i="21"/>
  <c r="N289" i="21" s="1"/>
  <c r="N290" i="21" s="1"/>
  <c r="N244" i="21"/>
  <c r="N266" i="21"/>
  <c r="N291" i="21"/>
  <c r="N327" i="21"/>
  <c r="N329" i="21"/>
  <c r="N320" i="21"/>
  <c r="N335" i="21"/>
  <c r="N371" i="21"/>
  <c r="N372" i="21" s="1"/>
  <c r="N373" i="21" s="1"/>
  <c r="N374" i="21" s="1"/>
  <c r="N77" i="21"/>
  <c r="N29" i="21"/>
  <c r="N30" i="21" s="1"/>
  <c r="N31" i="21" s="1"/>
  <c r="N96" i="21"/>
  <c r="N56" i="21"/>
  <c r="N105" i="21"/>
  <c r="N106" i="21" s="1"/>
  <c r="N107" i="21" s="1"/>
  <c r="N108" i="21" s="1"/>
  <c r="N109" i="21" s="1"/>
  <c r="N55" i="21"/>
  <c r="N102" i="21"/>
  <c r="N54" i="21"/>
  <c r="N18" i="21"/>
  <c r="N216" i="21"/>
  <c r="N196" i="21"/>
  <c r="N224" i="21"/>
  <c r="N229" i="21"/>
  <c r="N225" i="21"/>
  <c r="N226" i="21" s="1"/>
  <c r="N227" i="21" s="1"/>
  <c r="N298" i="21"/>
  <c r="N246" i="21"/>
  <c r="N270" i="21"/>
  <c r="N293" i="21"/>
  <c r="N299" i="21"/>
  <c r="N315" i="21"/>
  <c r="N322" i="21"/>
  <c r="N337" i="21"/>
  <c r="N338" i="21" s="1"/>
  <c r="N339" i="21" s="1"/>
  <c r="N341" i="21"/>
  <c r="N69" i="21"/>
  <c r="N25" i="21"/>
  <c r="N88" i="21"/>
  <c r="N48" i="21"/>
  <c r="N89" i="21"/>
  <c r="N43" i="21"/>
  <c r="N44" i="21" s="1"/>
  <c r="N45" i="21" s="1"/>
  <c r="N90" i="21"/>
  <c r="N46" i="21"/>
  <c r="N190" i="21"/>
  <c r="N191" i="21" s="1"/>
  <c r="N192" i="21" s="1"/>
  <c r="N218" i="21"/>
  <c r="N219" i="21" s="1"/>
  <c r="N220" i="21" s="1"/>
  <c r="N202" i="21"/>
  <c r="N243" i="21"/>
  <c r="N245" i="21"/>
  <c r="N239" i="21"/>
  <c r="N240" i="21" s="1"/>
  <c r="N241" i="21" s="1"/>
  <c r="N230" i="21"/>
  <c r="N252" i="21"/>
  <c r="N274" i="21"/>
  <c r="N275" i="21" s="1"/>
  <c r="N276" i="21" s="1"/>
  <c r="N300" i="21"/>
  <c r="N303" i="21"/>
  <c r="N304" i="21" s="1"/>
  <c r="N328" i="21"/>
  <c r="N369" i="21"/>
  <c r="N357" i="21"/>
  <c r="N57" i="21"/>
  <c r="N58" i="21" s="1"/>
  <c r="N59" i="21" s="1"/>
  <c r="N99" i="21"/>
  <c r="N100" i="21" s="1"/>
  <c r="N101" i="21" s="1"/>
  <c r="P146" i="20"/>
  <c r="P147" i="20" s="1"/>
  <c r="P148" i="20" s="1"/>
  <c r="P149" i="20" s="1"/>
  <c r="P150" i="20" s="1"/>
  <c r="P151" i="20" s="1"/>
  <c r="P152" i="20" s="1"/>
  <c r="P153" i="20" s="1"/>
  <c r="P154" i="20" s="1"/>
  <c r="P155" i="20" s="1"/>
  <c r="P156" i="20" s="1"/>
  <c r="P157" i="20" s="1"/>
  <c r="P158" i="20" s="1"/>
  <c r="P159" i="20" s="1"/>
  <c r="P160" i="20" s="1"/>
  <c r="P161" i="20" s="1"/>
  <c r="P162" i="20" s="1"/>
  <c r="P163" i="20" s="1"/>
  <c r="P164" i="20" s="1"/>
  <c r="P165" i="20" s="1"/>
  <c r="P166" i="20" s="1"/>
  <c r="P167" i="20" s="1"/>
  <c r="P168" i="20" s="1"/>
  <c r="P169" i="20" s="1"/>
  <c r="P170" i="20" s="1"/>
  <c r="P171" i="20" s="1"/>
  <c r="P172" i="20" s="1"/>
  <c r="P173" i="20" s="1"/>
  <c r="P174" i="20" s="1"/>
  <c r="P175" i="20" s="1"/>
  <c r="P176" i="20" s="1"/>
  <c r="P177" i="20" s="1"/>
  <c r="P178" i="20" s="1"/>
  <c r="P179" i="20" s="1"/>
  <c r="P180" i="20" s="1"/>
  <c r="P181" i="20" s="1"/>
  <c r="P182" i="20" s="1"/>
  <c r="P183" i="20" s="1"/>
  <c r="P184" i="20" s="1"/>
  <c r="P185" i="20" s="1"/>
  <c r="P186" i="20" s="1"/>
  <c r="P187" i="20" s="1"/>
  <c r="P188" i="20" s="1"/>
  <c r="P189" i="20" s="1"/>
  <c r="P190" i="20" s="1"/>
  <c r="P191" i="20" s="1"/>
  <c r="P192" i="20" s="1"/>
  <c r="P193" i="20" s="1"/>
  <c r="P194" i="20" s="1"/>
  <c r="P195" i="20" s="1"/>
  <c r="P196" i="20" s="1"/>
  <c r="P197" i="20" s="1"/>
  <c r="P198" i="20" s="1"/>
  <c r="P199" i="20" s="1"/>
  <c r="P200" i="20" s="1"/>
  <c r="P201" i="20" s="1"/>
  <c r="P202" i="20" s="1"/>
  <c r="P203" i="20" s="1"/>
  <c r="P204" i="20" s="1"/>
  <c r="P205" i="20" s="1"/>
  <c r="P206" i="20" s="1"/>
  <c r="P207" i="20" s="1"/>
  <c r="P208" i="20" s="1"/>
  <c r="P209" i="20" s="1"/>
  <c r="P210" i="20" s="1"/>
  <c r="P211" i="20" s="1"/>
  <c r="P212" i="20" s="1"/>
  <c r="P213" i="20" s="1"/>
  <c r="P214" i="20" s="1"/>
  <c r="P215" i="20" s="1"/>
  <c r="P216" i="20" s="1"/>
  <c r="P217" i="20" s="1"/>
  <c r="P218" i="20" s="1"/>
  <c r="P219" i="20" s="1"/>
  <c r="P220" i="20" s="1"/>
  <c r="P221" i="20" s="1"/>
  <c r="P222" i="20" s="1"/>
  <c r="P223" i="20" s="1"/>
  <c r="P224" i="20" s="1"/>
  <c r="P225" i="20" s="1"/>
  <c r="P226" i="20" s="1"/>
  <c r="P227" i="20" s="1"/>
  <c r="P228" i="20" s="1"/>
  <c r="P229" i="20" s="1"/>
  <c r="P230" i="20" s="1"/>
  <c r="P231" i="20" s="1"/>
  <c r="P232" i="20" s="1"/>
  <c r="P233" i="20" s="1"/>
  <c r="P234" i="20" s="1"/>
  <c r="P235" i="20" s="1"/>
  <c r="P236" i="20" s="1"/>
  <c r="P237" i="20" s="1"/>
  <c r="P238" i="20" s="1"/>
  <c r="P239" i="20" s="1"/>
  <c r="P240" i="20" s="1"/>
  <c r="P241" i="20" s="1"/>
  <c r="P242" i="20" s="1"/>
  <c r="P243" i="20" s="1"/>
  <c r="P244" i="20" s="1"/>
  <c r="P245" i="20" s="1"/>
  <c r="P246" i="20" s="1"/>
  <c r="P247" i="20" s="1"/>
  <c r="P248" i="20" s="1"/>
  <c r="P249" i="20" s="1"/>
  <c r="P250" i="20" s="1"/>
  <c r="P251" i="20" s="1"/>
  <c r="P252" i="20" s="1"/>
  <c r="P253" i="20" s="1"/>
  <c r="P254" i="20" s="1"/>
  <c r="P255" i="20" s="1"/>
  <c r="P256" i="20" s="1"/>
  <c r="P257" i="20" s="1"/>
  <c r="P258" i="20" s="1"/>
  <c r="P259" i="20" s="1"/>
  <c r="P260" i="20" s="1"/>
  <c r="P261" i="20" s="1"/>
  <c r="P262" i="20" s="1"/>
  <c r="P263" i="20" s="1"/>
  <c r="P264" i="20" s="1"/>
  <c r="P265" i="20" s="1"/>
  <c r="P266" i="20" s="1"/>
  <c r="P267" i="20" s="1"/>
  <c r="P268" i="20" s="1"/>
  <c r="P269" i="20" s="1"/>
  <c r="P270" i="20" s="1"/>
  <c r="P271" i="20" s="1"/>
  <c r="P272" i="20" s="1"/>
  <c r="P273" i="20" s="1"/>
  <c r="P274" i="20" s="1"/>
  <c r="P275" i="20" s="1"/>
  <c r="P276" i="20" s="1"/>
  <c r="P277" i="20" s="1"/>
  <c r="P278" i="20" s="1"/>
  <c r="P279" i="20" s="1"/>
  <c r="P280" i="20" s="1"/>
  <c r="P281" i="20" s="1"/>
  <c r="P282" i="20" s="1"/>
  <c r="P283" i="20" s="1"/>
  <c r="P284" i="20" s="1"/>
  <c r="P285" i="20" s="1"/>
  <c r="P286" i="20" s="1"/>
  <c r="P287" i="20" s="1"/>
  <c r="P288" i="20" s="1"/>
  <c r="P289" i="20" s="1"/>
  <c r="P290" i="20" s="1"/>
  <c r="P291" i="20" s="1"/>
  <c r="P292" i="20" s="1"/>
  <c r="P293" i="20" s="1"/>
  <c r="P294" i="20" s="1"/>
  <c r="P295" i="20" s="1"/>
  <c r="P296" i="20" s="1"/>
  <c r="P297" i="20" s="1"/>
  <c r="P298" i="20" s="1"/>
  <c r="P299" i="20" s="1"/>
  <c r="P300" i="20" s="1"/>
  <c r="P301" i="20" s="1"/>
  <c r="P302" i="20" s="1"/>
  <c r="P303" i="20" s="1"/>
  <c r="P304" i="20" s="1"/>
  <c r="P305" i="20" s="1"/>
  <c r="P306" i="20" s="1"/>
  <c r="P307" i="20" s="1"/>
  <c r="P308" i="20" s="1"/>
  <c r="P309" i="20" s="1"/>
  <c r="P310" i="20" s="1"/>
  <c r="P311" i="20" s="1"/>
  <c r="P312" i="20" s="1"/>
  <c r="P313" i="20" s="1"/>
  <c r="P314" i="20" s="1"/>
  <c r="P315" i="20" s="1"/>
  <c r="P316" i="20" s="1"/>
  <c r="P317" i="20" s="1"/>
  <c r="P318" i="20" s="1"/>
  <c r="P319" i="20" s="1"/>
  <c r="P320" i="20" s="1"/>
  <c r="P321" i="20" s="1"/>
  <c r="P322" i="20" s="1"/>
  <c r="P323" i="20" s="1"/>
  <c r="P324" i="20" s="1"/>
  <c r="P325" i="20" s="1"/>
  <c r="P326" i="20" s="1"/>
  <c r="P327" i="20" s="1"/>
  <c r="P328" i="20" s="1"/>
  <c r="P329" i="20" s="1"/>
  <c r="P330" i="20" s="1"/>
  <c r="P331" i="20" s="1"/>
  <c r="P332" i="20" s="1"/>
  <c r="P333" i="20" s="1"/>
  <c r="P334" i="20" s="1"/>
  <c r="P335" i="20" s="1"/>
  <c r="P336" i="20" s="1"/>
  <c r="P337" i="20" s="1"/>
  <c r="P338" i="20" s="1"/>
  <c r="P339" i="20" s="1"/>
  <c r="P340" i="20" s="1"/>
  <c r="P341" i="20" s="1"/>
  <c r="P342" i="20" s="1"/>
  <c r="P343" i="20" s="1"/>
  <c r="P344" i="20" s="1"/>
  <c r="P345" i="20" s="1"/>
  <c r="P346" i="20" s="1"/>
  <c r="P347" i="20" s="1"/>
  <c r="P348" i="20" s="1"/>
  <c r="P349" i="20" s="1"/>
  <c r="P350" i="20" s="1"/>
  <c r="P351" i="20" s="1"/>
  <c r="P352" i="20" s="1"/>
  <c r="P353" i="20" s="1"/>
  <c r="P354" i="20" s="1"/>
  <c r="P355" i="20" s="1"/>
  <c r="P356" i="20" s="1"/>
  <c r="P357" i="20" s="1"/>
  <c r="P358" i="20" s="1"/>
  <c r="P359" i="20" s="1"/>
  <c r="P360" i="20" s="1"/>
  <c r="P361" i="20" s="1"/>
  <c r="P362" i="20" s="1"/>
  <c r="P363" i="20" s="1"/>
  <c r="P364" i="20" s="1"/>
  <c r="P365" i="20" s="1"/>
  <c r="P366" i="20" s="1"/>
  <c r="P367" i="20" s="1"/>
  <c r="P368" i="20" s="1"/>
  <c r="P369" i="20" s="1"/>
  <c r="P370" i="20" s="1"/>
  <c r="P371" i="20" s="1"/>
  <c r="P372" i="20" s="1"/>
  <c r="P373" i="20" s="1"/>
  <c r="P374" i="20" s="1"/>
  <c r="P375" i="20" s="1"/>
  <c r="P376" i="20" s="1"/>
  <c r="P377" i="20" s="1"/>
  <c r="P378" i="20" s="1"/>
  <c r="P19" i="20"/>
  <c r="P20" i="20" s="1"/>
  <c r="N348" i="21"/>
  <c r="N362" i="21"/>
  <c r="N368" i="21"/>
  <c r="N201" i="21"/>
  <c r="N215" i="21"/>
  <c r="N174" i="21"/>
  <c r="N134" i="21"/>
  <c r="N135" i="21" s="1"/>
  <c r="N136" i="21" s="1"/>
  <c r="N179" i="21"/>
  <c r="N119" i="21"/>
  <c r="N125" i="21"/>
  <c r="N144" i="21"/>
  <c r="N84" i="21"/>
  <c r="N40" i="21"/>
  <c r="N85" i="21"/>
  <c r="N86" i="21" s="1"/>
  <c r="N87" i="21" s="1"/>
  <c r="N39" i="21"/>
  <c r="N82" i="21"/>
  <c r="N42" i="21"/>
  <c r="N286" i="21"/>
  <c r="N257" i="21"/>
  <c r="N204" i="21"/>
  <c r="N205" i="21" s="1"/>
  <c r="N206" i="21" s="1"/>
  <c r="N251" i="21"/>
  <c r="N253" i="21"/>
  <c r="N254" i="21" s="1"/>
  <c r="N255" i="21" s="1"/>
  <c r="N247" i="21"/>
  <c r="N248" i="21" s="1"/>
  <c r="N232" i="21"/>
  <c r="N233" i="21" s="1"/>
  <c r="N234" i="21" s="1"/>
  <c r="N256" i="21"/>
  <c r="N278" i="21"/>
  <c r="N309" i="21"/>
  <c r="N310" i="21" s="1"/>
  <c r="N311" i="21" s="1"/>
  <c r="N306" i="21"/>
  <c r="N351" i="21"/>
  <c r="N352" i="21" s="1"/>
  <c r="N353" i="21" s="1"/>
  <c r="N330" i="21"/>
  <c r="N331" i="21" s="1"/>
  <c r="N332" i="21" s="1"/>
  <c r="N377" i="21"/>
  <c r="N378" i="21" s="1"/>
  <c r="N365" i="21"/>
  <c r="N366" i="21" s="1"/>
  <c r="N367" i="21" s="1"/>
  <c r="N53" i="21"/>
  <c r="Q371" i="21"/>
  <c r="Q372" i="21" s="1"/>
  <c r="Q373" i="21" s="1"/>
  <c r="Q374" i="21" s="1"/>
  <c r="Q375" i="21" s="1"/>
  <c r="Q376" i="21" s="1"/>
  <c r="Q377" i="21" s="1"/>
  <c r="M356" i="21"/>
  <c r="Q343" i="21"/>
  <c r="Q324" i="21"/>
  <c r="M309" i="21"/>
  <c r="M322" i="21"/>
  <c r="M292" i="21"/>
  <c r="Q280" i="21"/>
  <c r="Q291" i="21"/>
  <c r="Q292" i="21" s="1"/>
  <c r="Q293" i="21" s="1"/>
  <c r="P142" i="21"/>
  <c r="Q261" i="21"/>
  <c r="Q259" i="21"/>
  <c r="Q365" i="21"/>
  <c r="Q326" i="21"/>
  <c r="Q327" i="21" s="1"/>
  <c r="Q328" i="21" s="1"/>
  <c r="Q309" i="21"/>
  <c r="P361" i="21"/>
  <c r="Q351" i="21"/>
  <c r="P375" i="21"/>
  <c r="P376" i="21" s="1"/>
  <c r="P377" i="21" s="1"/>
  <c r="P378" i="21" s="1"/>
  <c r="P359" i="21"/>
  <c r="M348" i="21"/>
  <c r="M371" i="21"/>
  <c r="M343" i="21"/>
  <c r="P355" i="21"/>
  <c r="K366" i="21"/>
  <c r="Q316" i="21"/>
  <c r="P349" i="21"/>
  <c r="P350" i="21" s="1"/>
  <c r="P351" i="21" s="1"/>
  <c r="K317" i="21"/>
  <c r="M328" i="21"/>
  <c r="M286" i="21"/>
  <c r="K290" i="21"/>
  <c r="Q249" i="21"/>
  <c r="Q250" i="21" s="1"/>
  <c r="Q251" i="21" s="1"/>
  <c r="K275" i="21"/>
  <c r="Q219" i="21"/>
  <c r="K264" i="21"/>
  <c r="K265" i="21" s="1"/>
  <c r="K266" i="21" s="1"/>
  <c r="P192" i="21"/>
  <c r="K214" i="21"/>
  <c r="P180" i="21"/>
  <c r="P152" i="21"/>
  <c r="P132" i="21"/>
  <c r="P133" i="21" s="1"/>
  <c r="P134" i="21" s="1"/>
  <c r="P135" i="21" s="1"/>
  <c r="P181" i="21"/>
  <c r="P182" i="21" s="1"/>
  <c r="P183" i="21" s="1"/>
  <c r="P157" i="21"/>
  <c r="P129" i="21"/>
  <c r="K255" i="21"/>
  <c r="P171" i="21"/>
  <c r="P163" i="21"/>
  <c r="P151" i="21"/>
  <c r="P123" i="21"/>
  <c r="K288" i="21"/>
  <c r="P150" i="21"/>
  <c r="L122" i="21"/>
  <c r="L123" i="21" s="1"/>
  <c r="L124" i="21" s="1"/>
  <c r="L125" i="21" s="1"/>
  <c r="L126" i="21" s="1"/>
  <c r="L361" i="21"/>
  <c r="L362" i="21" s="1"/>
  <c r="L363" i="21" s="1"/>
  <c r="L375" i="21"/>
  <c r="L376" i="21" s="1"/>
  <c r="L377" i="21" s="1"/>
  <c r="L359" i="21"/>
  <c r="L371" i="21"/>
  <c r="L372" i="21" s="1"/>
  <c r="L373" i="21" s="1"/>
  <c r="L374" i="21" s="1"/>
  <c r="L305" i="21"/>
  <c r="L306" i="21" s="1"/>
  <c r="L307" i="21" s="1"/>
  <c r="L206" i="21"/>
  <c r="L200" i="21"/>
  <c r="L201" i="21" s="1"/>
  <c r="L202" i="21" s="1"/>
  <c r="L148" i="21"/>
  <c r="L176" i="21"/>
  <c r="L113" i="21"/>
  <c r="L143" i="21"/>
  <c r="L119" i="21"/>
  <c r="Q368" i="21"/>
  <c r="Q369" i="21" s="1"/>
  <c r="Q370" i="21" s="1"/>
  <c r="Q360" i="21"/>
  <c r="L353" i="21"/>
  <c r="O369" i="21"/>
  <c r="K353" i="21"/>
  <c r="L345" i="21"/>
  <c r="L365" i="21"/>
  <c r="K345" i="21"/>
  <c r="Q339" i="21"/>
  <c r="O350" i="21"/>
  <c r="O351" i="21" s="1"/>
  <c r="O352" i="21" s="1"/>
  <c r="Q336" i="21"/>
  <c r="K358" i="21"/>
  <c r="K338" i="21"/>
  <c r="K333" i="21"/>
  <c r="Q318" i="21"/>
  <c r="P363" i="21"/>
  <c r="P364" i="21" s="1"/>
  <c r="P365" i="21" s="1"/>
  <c r="K320" i="21"/>
  <c r="K321" i="21" s="1"/>
  <c r="K322" i="21" s="1"/>
  <c r="K312" i="21"/>
  <c r="Q305" i="21"/>
  <c r="Q306" i="21" s="1"/>
  <c r="Q307" i="21" s="1"/>
  <c r="Q329" i="21"/>
  <c r="K298" i="21"/>
  <c r="K291" i="21"/>
  <c r="K305" i="21"/>
  <c r="Q287" i="21"/>
  <c r="Q266" i="21"/>
  <c r="K246" i="21"/>
  <c r="K219" i="21"/>
  <c r="K267" i="21"/>
  <c r="K243" i="21"/>
  <c r="K244" i="21" s="1"/>
  <c r="K245" i="21" s="1"/>
  <c r="K282" i="21"/>
  <c r="K250" i="21"/>
  <c r="K251" i="21" s="1"/>
  <c r="K252" i="21" s="1"/>
  <c r="K226" i="21"/>
  <c r="K256" i="21"/>
  <c r="P186" i="21"/>
  <c r="P214" i="21"/>
  <c r="P202" i="21"/>
  <c r="P203" i="21" s="1"/>
  <c r="P204" i="21" s="1"/>
  <c r="K186" i="21"/>
  <c r="Q217" i="21"/>
  <c r="L190" i="21"/>
  <c r="P172" i="21"/>
  <c r="P164" i="21"/>
  <c r="L156" i="21"/>
  <c r="L136" i="21"/>
  <c r="P128" i="21"/>
  <c r="L120" i="21"/>
  <c r="P177" i="21"/>
  <c r="P139" i="21"/>
  <c r="P140" i="21" s="1"/>
  <c r="P166" i="21"/>
  <c r="L42" i="21"/>
  <c r="P30" i="21"/>
  <c r="Q367" i="21"/>
  <c r="Q352" i="21"/>
  <c r="K369" i="21"/>
  <c r="K370" i="21" s="1"/>
  <c r="K371" i="21" s="1"/>
  <c r="K372" i="21" s="1"/>
  <c r="K373" i="21" s="1"/>
  <c r="K374" i="21" s="1"/>
  <c r="K361" i="21"/>
  <c r="Q357" i="21"/>
  <c r="L351" i="21"/>
  <c r="K339" i="21"/>
  <c r="Q361" i="21"/>
  <c r="Q362" i="21" s="1"/>
  <c r="Q363" i="21" s="1"/>
  <c r="Q347" i="21"/>
  <c r="Q348" i="21" s="1"/>
  <c r="Q349" i="21" s="1"/>
  <c r="K346" i="21"/>
  <c r="Q317" i="21"/>
  <c r="K319" i="21"/>
  <c r="Q311" i="21"/>
  <c r="K325" i="21"/>
  <c r="K309" i="21"/>
  <c r="K311" i="21"/>
  <c r="Q296" i="21"/>
  <c r="K304" i="21"/>
  <c r="K278" i="21"/>
  <c r="K279" i="21" s="1"/>
  <c r="K280" i="21" s="1"/>
  <c r="K261" i="21"/>
  <c r="O229" i="21"/>
  <c r="K292" i="21"/>
  <c r="K293" i="21" s="1"/>
  <c r="K294" i="21" s="1"/>
  <c r="K260" i="21"/>
  <c r="Q240" i="21"/>
  <c r="K274" i="21"/>
  <c r="Q245" i="21"/>
  <c r="K222" i="21"/>
  <c r="K223" i="21" s="1"/>
  <c r="K224" i="21" s="1"/>
  <c r="K218" i="21"/>
  <c r="L186" i="21"/>
  <c r="L187" i="21" s="1"/>
  <c r="L188" i="21" s="1"/>
  <c r="L214" i="21"/>
  <c r="L215" i="21" s="1"/>
  <c r="L216" i="21" s="1"/>
  <c r="L184" i="21"/>
  <c r="L172" i="21"/>
  <c r="L173" i="21" s="1"/>
  <c r="L174" i="21" s="1"/>
  <c r="L128" i="21"/>
  <c r="P95" i="21"/>
  <c r="P108" i="21"/>
  <c r="Q332" i="21"/>
  <c r="Q323" i="21"/>
  <c r="Q304" i="21"/>
  <c r="Q308" i="21"/>
  <c r="Q303" i="21"/>
  <c r="Q288" i="21"/>
  <c r="Q295" i="21"/>
  <c r="Q274" i="21"/>
  <c r="Q242" i="21"/>
  <c r="Q243" i="21" s="1"/>
  <c r="Q244" i="21" s="1"/>
  <c r="Q226" i="21"/>
  <c r="Q277" i="21"/>
  <c r="Q278" i="21" s="1"/>
  <c r="Q279" i="21" s="1"/>
  <c r="Q253" i="21"/>
  <c r="Q218" i="21"/>
  <c r="Q252" i="21"/>
  <c r="Q211" i="21"/>
  <c r="Q190" i="21"/>
  <c r="P170" i="21"/>
  <c r="P116" i="21"/>
  <c r="P62" i="21"/>
  <c r="P63" i="21" s="1"/>
  <c r="P64" i="21" s="1"/>
  <c r="Q88" i="21"/>
  <c r="Q89" i="21" s="1"/>
  <c r="Q90" i="21" s="1"/>
  <c r="P60" i="21"/>
  <c r="Q366" i="21"/>
  <c r="Q345" i="21"/>
  <c r="Q325" i="21"/>
  <c r="Q331" i="21"/>
  <c r="M307" i="21"/>
  <c r="Q330" i="21"/>
  <c r="Q322" i="21"/>
  <c r="M327" i="21"/>
  <c r="M308" i="21"/>
  <c r="M303" i="21"/>
  <c r="M304" i="21" s="1"/>
  <c r="M305" i="21" s="1"/>
  <c r="M294" i="21"/>
  <c r="Q234" i="21"/>
  <c r="Q224" i="21"/>
  <c r="Q289" i="21"/>
  <c r="Q263" i="21"/>
  <c r="Q264" i="21" s="1"/>
  <c r="Q265" i="21" s="1"/>
  <c r="Q248" i="21"/>
  <c r="Q231" i="21"/>
  <c r="P206" i="21"/>
  <c r="P194" i="21"/>
  <c r="P184" i="21"/>
  <c r="P208" i="21"/>
  <c r="P160" i="21"/>
  <c r="P161" i="21" s="1"/>
  <c r="P162" i="21" s="1"/>
  <c r="P144" i="21"/>
  <c r="P136" i="21"/>
  <c r="P124" i="21"/>
  <c r="P117" i="21"/>
  <c r="P149" i="21"/>
  <c r="P188" i="21"/>
  <c r="P189" i="21" s="1"/>
  <c r="P190" i="21" s="1"/>
  <c r="P137" i="21"/>
  <c r="P158" i="21"/>
  <c r="P126" i="21"/>
  <c r="P127" i="21" s="1"/>
  <c r="P90" i="21"/>
  <c r="P91" i="21" s="1"/>
  <c r="P92" i="21" s="1"/>
  <c r="P45" i="21"/>
  <c r="P44" i="21"/>
  <c r="O234" i="21"/>
  <c r="O271" i="21"/>
  <c r="O356" i="21"/>
  <c r="O277" i="21"/>
  <c r="O223" i="21"/>
  <c r="O276" i="21"/>
  <c r="O250" i="21"/>
  <c r="Q186" i="21"/>
  <c r="Q187" i="21" s="1"/>
  <c r="Q188" i="21" s="1"/>
  <c r="Q74" i="21"/>
  <c r="Q75" i="21" s="1"/>
  <c r="Q76" i="21" s="1"/>
  <c r="Q203" i="21"/>
  <c r="Q260" i="21"/>
  <c r="Q205" i="21"/>
  <c r="Q213" i="21"/>
  <c r="Q276" i="21"/>
  <c r="Q254" i="21"/>
  <c r="Q262" i="21"/>
  <c r="Q270" i="21"/>
  <c r="Q271" i="21" s="1"/>
  <c r="Q272" i="21" s="1"/>
  <c r="Q232" i="21"/>
  <c r="Q239" i="21"/>
  <c r="Q247" i="21"/>
  <c r="Q255" i="21"/>
  <c r="Q220" i="21"/>
  <c r="Q282" i="21"/>
  <c r="Q301" i="21"/>
  <c r="Q310" i="21"/>
  <c r="Q302" i="21"/>
  <c r="L24" i="21"/>
  <c r="L63" i="21"/>
  <c r="L25" i="21"/>
  <c r="L26" i="21" s="1"/>
  <c r="L27" i="21" s="1"/>
  <c r="L73" i="21"/>
  <c r="L58" i="21"/>
  <c r="L116" i="21"/>
  <c r="L117" i="21" s="1"/>
  <c r="L118" i="21" s="1"/>
  <c r="L151" i="21"/>
  <c r="L152" i="21" s="1"/>
  <c r="L153" i="21" s="1"/>
  <c r="L175" i="21"/>
  <c r="L183" i="21"/>
  <c r="L112" i="21"/>
  <c r="L161" i="21"/>
  <c r="L144" i="21"/>
  <c r="L145" i="21" s="1"/>
  <c r="L146" i="21" s="1"/>
  <c r="L164" i="21"/>
  <c r="L154" i="21"/>
  <c r="K87" i="21"/>
  <c r="K85" i="21"/>
  <c r="K191" i="21"/>
  <c r="K332" i="21"/>
  <c r="K206" i="21"/>
  <c r="K247" i="21"/>
  <c r="K296" i="21"/>
  <c r="K239" i="21"/>
  <c r="K302" i="21"/>
  <c r="K234" i="21"/>
  <c r="K242" i="21"/>
  <c r="K249" i="21"/>
  <c r="K281" i="21"/>
  <c r="K227" i="21"/>
  <c r="K276" i="21"/>
  <c r="K284" i="21"/>
  <c r="K262" i="21"/>
  <c r="K277" i="21"/>
  <c r="K303" i="21"/>
  <c r="K285" i="21"/>
  <c r="K286" i="21" s="1"/>
  <c r="K287" i="21" s="1"/>
  <c r="K289" i="21"/>
  <c r="K316" i="21"/>
  <c r="L169" i="21"/>
  <c r="K75" i="21"/>
  <c r="K76" i="21" s="1"/>
  <c r="K77" i="21" s="1"/>
  <c r="L93" i="21"/>
  <c r="L23" i="21"/>
  <c r="K73" i="21"/>
  <c r="L105" i="21"/>
  <c r="O17" i="21"/>
  <c r="O256" i="21"/>
  <c r="O220" i="21"/>
  <c r="O224" i="21"/>
  <c r="O225" i="21" s="1"/>
  <c r="O226" i="21" s="1"/>
  <c r="O292" i="21"/>
  <c r="O237" i="21"/>
  <c r="O245" i="21"/>
  <c r="O246" i="21" s="1"/>
  <c r="O247" i="21" s="1"/>
  <c r="O253" i="21"/>
  <c r="O254" i="21" s="1"/>
  <c r="O269" i="21"/>
  <c r="O371" i="21"/>
  <c r="O372" i="21" s="1"/>
  <c r="O373" i="21" s="1"/>
  <c r="O374" i="21" s="1"/>
  <c r="O307" i="21"/>
  <c r="O284" i="21"/>
  <c r="O236" i="21"/>
  <c r="O228" i="21"/>
  <c r="Q269" i="21"/>
  <c r="O258" i="21"/>
  <c r="Q221" i="21"/>
  <c r="Q222" i="21" s="1"/>
  <c r="Q223" i="21" s="1"/>
  <c r="Q275" i="21"/>
  <c r="Q189" i="21"/>
  <c r="O202" i="21"/>
  <c r="Q185" i="21"/>
  <c r="M84" i="21"/>
  <c r="M187" i="21"/>
  <c r="M296" i="21"/>
  <c r="M297" i="21" s="1"/>
  <c r="M298" i="21" s="1"/>
  <c r="L217" i="21"/>
  <c r="L127" i="21"/>
  <c r="L133" i="21"/>
  <c r="L196" i="21"/>
  <c r="Q267" i="21"/>
  <c r="K79" i="21"/>
  <c r="L74" i="21"/>
  <c r="L75" i="21" s="1"/>
  <c r="L76" i="21" s="1"/>
  <c r="Q86" i="21"/>
  <c r="L107" i="21"/>
  <c r="K81" i="21"/>
  <c r="L72" i="21"/>
  <c r="O222" i="21"/>
  <c r="Q359" i="21"/>
  <c r="M342" i="21"/>
  <c r="L339" i="21"/>
  <c r="L367" i="21"/>
  <c r="K362" i="21"/>
  <c r="K363" i="21" s="1"/>
  <c r="K364" i="21" s="1"/>
  <c r="Q358" i="21"/>
  <c r="O354" i="21"/>
  <c r="Q340" i="21"/>
  <c r="Q341" i="21" s="1"/>
  <c r="Q342" i="21" s="1"/>
  <c r="K375" i="21"/>
  <c r="K368" i="21"/>
  <c r="Q364" i="21"/>
  <c r="L357" i="21"/>
  <c r="Q346" i="21"/>
  <c r="Q338" i="21"/>
  <c r="Q354" i="21"/>
  <c r="Q355" i="21" s="1"/>
  <c r="Q356" i="21" s="1"/>
  <c r="Q337" i="21"/>
  <c r="Q344" i="21"/>
  <c r="L337" i="21"/>
  <c r="M370" i="21"/>
  <c r="K337" i="21"/>
  <c r="O333" i="21"/>
  <c r="K330" i="21"/>
  <c r="O321" i="21"/>
  <c r="O313" i="21"/>
  <c r="Q353" i="21"/>
  <c r="M331" i="21"/>
  <c r="M323" i="21"/>
  <c r="Q315" i="21"/>
  <c r="K310" i="21"/>
  <c r="K306" i="21"/>
  <c r="K307" i="21" s="1"/>
  <c r="K308" i="21" s="1"/>
  <c r="K340" i="21"/>
  <c r="K326" i="21"/>
  <c r="K318" i="21"/>
  <c r="Q297" i="21"/>
  <c r="K323" i="21"/>
  <c r="K299" i="21"/>
  <c r="K300" i="21" s="1"/>
  <c r="K301" i="21" s="1"/>
  <c r="Q294" i="21"/>
  <c r="Q290" i="21"/>
  <c r="Q284" i="21"/>
  <c r="Q285" i="21" s="1"/>
  <c r="Q286" i="21" s="1"/>
  <c r="O304" i="21"/>
  <c r="Q312" i="21"/>
  <c r="Q313" i="21" s="1"/>
  <c r="Q314" i="21" s="1"/>
  <c r="Q281" i="21"/>
  <c r="Q273" i="21"/>
  <c r="K253" i="21"/>
  <c r="Q241" i="21"/>
  <c r="Q233" i="21"/>
  <c r="K225" i="21"/>
  <c r="O221" i="21"/>
  <c r="Q298" i="21"/>
  <c r="Q299" i="21" s="1"/>
  <c r="Q300" i="21" s="1"/>
  <c r="K283" i="21"/>
  <c r="K268" i="21"/>
  <c r="Q256" i="21"/>
  <c r="Q257" i="21" s="1"/>
  <c r="Q258" i="21" s="1"/>
  <c r="O244" i="21"/>
  <c r="K236" i="21"/>
  <c r="K237" i="21" s="1"/>
  <c r="K238" i="21" s="1"/>
  <c r="K228" i="21"/>
  <c r="O266" i="21"/>
  <c r="K257" i="21"/>
  <c r="K258" i="21" s="1"/>
  <c r="K259" i="21" s="1"/>
  <c r="Q246" i="21"/>
  <c r="Q238" i="21"/>
  <c r="Q225" i="21"/>
  <c r="K220" i="21"/>
  <c r="Q268" i="21"/>
  <c r="K212" i="21"/>
  <c r="K204" i="21"/>
  <c r="Q283" i="21"/>
  <c r="K232" i="21"/>
  <c r="L198" i="21"/>
  <c r="L192" i="21"/>
  <c r="O272" i="21"/>
  <c r="Q227" i="21"/>
  <c r="K184" i="21"/>
  <c r="L168" i="21"/>
  <c r="L219" i="21"/>
  <c r="L141" i="21"/>
  <c r="K187" i="21"/>
  <c r="K188" i="21" s="1"/>
  <c r="K189" i="21" s="1"/>
  <c r="L137" i="21"/>
  <c r="L138" i="21" s="1"/>
  <c r="L139" i="21" s="1"/>
  <c r="L94" i="21"/>
  <c r="K89" i="21"/>
  <c r="K90" i="21" s="1"/>
  <c r="K91" i="21" s="1"/>
  <c r="L78" i="21"/>
  <c r="Q78" i="21"/>
  <c r="L57" i="21"/>
  <c r="L35" i="21"/>
  <c r="L56" i="21"/>
  <c r="P174" i="21"/>
  <c r="P175" i="21" s="1"/>
  <c r="P176" i="21" s="1"/>
  <c r="P138" i="21"/>
  <c r="P153" i="21"/>
  <c r="P154" i="21" s="1"/>
  <c r="P155" i="21" s="1"/>
  <c r="P46" i="21"/>
  <c r="P101" i="21"/>
  <c r="M203" i="21"/>
  <c r="M190" i="21"/>
  <c r="M92" i="21"/>
  <c r="O364" i="21"/>
  <c r="O365" i="21" s="1"/>
  <c r="O366" i="21" s="1"/>
  <c r="M351" i="21"/>
  <c r="O341" i="21"/>
  <c r="M366" i="21"/>
  <c r="M367" i="21" s="1"/>
  <c r="M368" i="21" s="1"/>
  <c r="O362" i="21"/>
  <c r="M379" i="21"/>
  <c r="O375" i="21"/>
  <c r="M364" i="21"/>
  <c r="O360" i="21"/>
  <c r="M338" i="21"/>
  <c r="M339" i="21" s="1"/>
  <c r="M340" i="21" s="1"/>
  <c r="M362" i="21"/>
  <c r="M341" i="21"/>
  <c r="M336" i="21"/>
  <c r="M317" i="21"/>
  <c r="M318" i="21" s="1"/>
  <c r="M319" i="21" s="1"/>
  <c r="O343" i="21"/>
  <c r="O344" i="21" s="1"/>
  <c r="O345" i="21" s="1"/>
  <c r="O328" i="21"/>
  <c r="O320" i="21"/>
  <c r="O312" i="21"/>
  <c r="O308" i="21"/>
  <c r="O309" i="21" s="1"/>
  <c r="O310" i="21" s="1"/>
  <c r="O306" i="21"/>
  <c r="O340" i="21"/>
  <c r="O325" i="21"/>
  <c r="O300" i="21"/>
  <c r="O311" i="21"/>
  <c r="O298" i="21"/>
  <c r="O293" i="21"/>
  <c r="O291" i="21"/>
  <c r="O287" i="21"/>
  <c r="O288" i="21" s="1"/>
  <c r="O289" i="21" s="1"/>
  <c r="O285" i="21"/>
  <c r="M310" i="21"/>
  <c r="M311" i="21" s="1"/>
  <c r="M312" i="21" s="1"/>
  <c r="M300" i="21"/>
  <c r="M295" i="21"/>
  <c r="M287" i="21"/>
  <c r="M281" i="21"/>
  <c r="M273" i="21"/>
  <c r="M265" i="21"/>
  <c r="M257" i="21"/>
  <c r="M233" i="21"/>
  <c r="M234" i="21" s="1"/>
  <c r="M235" i="21" s="1"/>
  <c r="M280" i="21"/>
  <c r="M272" i="21"/>
  <c r="M264" i="21"/>
  <c r="M240" i="21"/>
  <c r="M241" i="21" s="1"/>
  <c r="M242" i="21" s="1"/>
  <c r="M232" i="21"/>
  <c r="M299" i="21"/>
  <c r="M278" i="21"/>
  <c r="M254" i="21"/>
  <c r="M255" i="21" s="1"/>
  <c r="M256" i="21" s="1"/>
  <c r="M246" i="21"/>
  <c r="M238" i="21"/>
  <c r="M230" i="21"/>
  <c r="M218" i="21"/>
  <c r="M268" i="21"/>
  <c r="M269" i="21" s="1"/>
  <c r="M270" i="21" s="1"/>
  <c r="M236" i="21"/>
  <c r="M251" i="21"/>
  <c r="O186" i="21"/>
  <c r="M293" i="21"/>
  <c r="M252" i="21"/>
  <c r="M217" i="21"/>
  <c r="O206" i="21"/>
  <c r="L140" i="21"/>
  <c r="Q378" i="21"/>
  <c r="Q228" i="21"/>
  <c r="Q229" i="21" s="1"/>
  <c r="Q230" i="21" s="1"/>
  <c r="L165" i="21"/>
  <c r="L166" i="21" s="1"/>
  <c r="L167" i="21" s="1"/>
  <c r="O255" i="21"/>
  <c r="L171" i="21"/>
  <c r="L155" i="21"/>
  <c r="P356" i="21"/>
  <c r="P357" i="21" s="1"/>
  <c r="P358" i="21" s="1"/>
  <c r="P342" i="21"/>
  <c r="P343" i="21" s="1"/>
  <c r="P344" i="21" s="1"/>
  <c r="P370" i="21"/>
  <c r="P371" i="21" s="1"/>
  <c r="P372" i="21" s="1"/>
  <c r="P373" i="21" s="1"/>
  <c r="P374" i="21" s="1"/>
  <c r="P362" i="21"/>
  <c r="P354" i="21"/>
  <c r="P348" i="21"/>
  <c r="P340" i="21"/>
  <c r="P368" i="21"/>
  <c r="P360" i="21"/>
  <c r="P352" i="21"/>
  <c r="P346" i="21"/>
  <c r="P338" i="21"/>
  <c r="P334" i="21"/>
  <c r="P366" i="21"/>
  <c r="P327" i="21"/>
  <c r="P325" i="21"/>
  <c r="P321" i="21"/>
  <c r="P322" i="21" s="1"/>
  <c r="P323" i="21" s="1"/>
  <c r="P319" i="21"/>
  <c r="P317" i="21"/>
  <c r="P313" i="21"/>
  <c r="P332" i="21"/>
  <c r="P314" i="21"/>
  <c r="P315" i="21" s="1"/>
  <c r="P316" i="21" s="1"/>
  <c r="P310" i="21"/>
  <c r="P306" i="21"/>
  <c r="P328" i="21"/>
  <c r="P329" i="21" s="1"/>
  <c r="P330" i="21" s="1"/>
  <c r="P320" i="21"/>
  <c r="P312" i="21"/>
  <c r="P304" i="21"/>
  <c r="P300" i="21"/>
  <c r="P301" i="21" s="1"/>
  <c r="P302" i="21" s="1"/>
  <c r="P298" i="21"/>
  <c r="P296" i="21"/>
  <c r="P326" i="21"/>
  <c r="P318" i="21"/>
  <c r="P311" i="21"/>
  <c r="P307" i="21"/>
  <c r="P308" i="21" s="1"/>
  <c r="P309" i="21" s="1"/>
  <c r="P293" i="21"/>
  <c r="P294" i="21" s="1"/>
  <c r="P295" i="21" s="1"/>
  <c r="P291" i="21"/>
  <c r="P289" i="21"/>
  <c r="P285" i="21"/>
  <c r="P299" i="21"/>
  <c r="P283" i="21"/>
  <c r="P279" i="21"/>
  <c r="P280" i="21" s="1"/>
  <c r="P281" i="21" s="1"/>
  <c r="P277" i="21"/>
  <c r="P275" i="21"/>
  <c r="P271" i="21"/>
  <c r="P269" i="21"/>
  <c r="P265" i="21"/>
  <c r="P266" i="21" s="1"/>
  <c r="P267" i="21" s="1"/>
  <c r="P263" i="21"/>
  <c r="P261" i="21"/>
  <c r="P257" i="21"/>
  <c r="P255" i="21"/>
  <c r="P251" i="21"/>
  <c r="P252" i="21" s="1"/>
  <c r="P253" i="21" s="1"/>
  <c r="P249" i="21"/>
  <c r="P247" i="21"/>
  <c r="P243" i="21"/>
  <c r="P241" i="21"/>
  <c r="P237" i="21"/>
  <c r="P238" i="21" s="1"/>
  <c r="P239" i="21" s="1"/>
  <c r="P235" i="21"/>
  <c r="P233" i="21"/>
  <c r="P229" i="21"/>
  <c r="P227" i="21"/>
  <c r="P297" i="21"/>
  <c r="P292" i="21"/>
  <c r="P290" i="21"/>
  <c r="P286" i="21"/>
  <c r="P287" i="21" s="1"/>
  <c r="P288" i="21" s="1"/>
  <c r="P284" i="21"/>
  <c r="P278" i="21"/>
  <c r="P270" i="21"/>
  <c r="P262" i="21"/>
  <c r="P254" i="21"/>
  <c r="P230" i="21"/>
  <c r="P231" i="21" s="1"/>
  <c r="P232" i="21" s="1"/>
  <c r="P303" i="21"/>
  <c r="P276" i="21"/>
  <c r="P268" i="21"/>
  <c r="P244" i="21"/>
  <c r="P245" i="21" s="1"/>
  <c r="P246" i="21" s="1"/>
  <c r="P236" i="21"/>
  <c r="P228" i="21"/>
  <c r="P222" i="21"/>
  <c r="P220" i="21"/>
  <c r="P218" i="21"/>
  <c r="P282" i="21"/>
  <c r="P258" i="21"/>
  <c r="P259" i="21" s="1"/>
  <c r="P260" i="21" s="1"/>
  <c r="P250" i="21"/>
  <c r="P242" i="21"/>
  <c r="P234" i="21"/>
  <c r="P226" i="21"/>
  <c r="P215" i="21"/>
  <c r="P213" i="21"/>
  <c r="P209" i="21"/>
  <c r="P210" i="21" s="1"/>
  <c r="P211" i="21" s="1"/>
  <c r="P207" i="21"/>
  <c r="P205" i="21"/>
  <c r="P201" i="21"/>
  <c r="P199" i="21"/>
  <c r="P195" i="21"/>
  <c r="P196" i="21" s="1"/>
  <c r="P197" i="21" s="1"/>
  <c r="P193" i="21"/>
  <c r="P248" i="21"/>
  <c r="P256" i="21"/>
  <c r="P223" i="21"/>
  <c r="P224" i="21" s="1"/>
  <c r="P225" i="21" s="1"/>
  <c r="P221" i="21"/>
  <c r="P219" i="21"/>
  <c r="P187" i="21"/>
  <c r="P264" i="21"/>
  <c r="P185" i="21"/>
  <c r="P16" i="21"/>
  <c r="P324" i="21"/>
  <c r="P191" i="21"/>
  <c r="P240" i="21"/>
  <c r="P272" i="21"/>
  <c r="P273" i="21" s="1"/>
  <c r="P274" i="21" s="1"/>
  <c r="M267" i="21"/>
  <c r="L129" i="21"/>
  <c r="Q235" i="21"/>
  <c r="Q236" i="21" s="1"/>
  <c r="Q237" i="21" s="1"/>
  <c r="P212" i="21"/>
  <c r="P178" i="21"/>
  <c r="L158" i="21"/>
  <c r="L159" i="21" s="1"/>
  <c r="L160" i="21" s="1"/>
  <c r="P146" i="21"/>
  <c r="P147" i="21" s="1"/>
  <c r="P148" i="21" s="1"/>
  <c r="L142" i="21"/>
  <c r="P130" i="21"/>
  <c r="P115" i="21"/>
  <c r="K347" i="21"/>
  <c r="K342" i="21"/>
  <c r="K343" i="21" s="1"/>
  <c r="K334" i="21"/>
  <c r="K335" i="21" s="1"/>
  <c r="K336" i="21" s="1"/>
  <c r="K200" i="21"/>
  <c r="K198" i="21"/>
  <c r="K194" i="21"/>
  <c r="K195" i="21" s="1"/>
  <c r="K196" i="21" s="1"/>
  <c r="K192" i="21"/>
  <c r="K190" i="21"/>
  <c r="K213" i="21"/>
  <c r="K209" i="21"/>
  <c r="K210" i="21" s="1"/>
  <c r="K205" i="21"/>
  <c r="K201" i="21"/>
  <c r="K202" i="21" s="1"/>
  <c r="K203" i="21" s="1"/>
  <c r="K197" i="21"/>
  <c r="K193" i="21"/>
  <c r="K185" i="21"/>
  <c r="K183" i="21"/>
  <c r="K179" i="21"/>
  <c r="K177" i="21"/>
  <c r="K173" i="21"/>
  <c r="K171" i="21"/>
  <c r="K169" i="21"/>
  <c r="K165" i="21"/>
  <c r="K163" i="21"/>
  <c r="K159" i="21"/>
  <c r="K160" i="21" s="1"/>
  <c r="K161" i="21" s="1"/>
  <c r="K157" i="21"/>
  <c r="K155" i="21"/>
  <c r="K151" i="21"/>
  <c r="K149" i="21"/>
  <c r="K145" i="21"/>
  <c r="K146" i="21" s="1"/>
  <c r="K147" i="21" s="1"/>
  <c r="K143" i="21"/>
  <c r="K141" i="21"/>
  <c r="K137" i="21"/>
  <c r="K131" i="21"/>
  <c r="K132" i="21" s="1"/>
  <c r="K133" i="21" s="1"/>
  <c r="K129" i="21"/>
  <c r="K127" i="21"/>
  <c r="K123" i="21"/>
  <c r="K121" i="21"/>
  <c r="K215" i="21"/>
  <c r="K216" i="21" s="1"/>
  <c r="K217" i="21" s="1"/>
  <c r="K211" i="21"/>
  <c r="K207" i="21"/>
  <c r="K199" i="21"/>
  <c r="K178" i="21"/>
  <c r="K174" i="21"/>
  <c r="K175" i="21" s="1"/>
  <c r="K170" i="21"/>
  <c r="K166" i="21"/>
  <c r="K167" i="21" s="1"/>
  <c r="K168" i="21" s="1"/>
  <c r="K162" i="21"/>
  <c r="K158" i="21"/>
  <c r="K150" i="21"/>
  <c r="K142" i="21"/>
  <c r="K138" i="21"/>
  <c r="K139" i="21" s="1"/>
  <c r="K140" i="21" s="1"/>
  <c r="K134" i="21"/>
  <c r="K135" i="21" s="1"/>
  <c r="K130" i="21"/>
  <c r="K122" i="21"/>
  <c r="K115" i="21"/>
  <c r="K114" i="21"/>
  <c r="K108" i="21"/>
  <c r="K102" i="21"/>
  <c r="K103" i="21" s="1"/>
  <c r="K104" i="21" s="1"/>
  <c r="K105" i="21" s="1"/>
  <c r="K106" i="21" s="1"/>
  <c r="K96" i="21"/>
  <c r="K97" i="21" s="1"/>
  <c r="K98" i="21" s="1"/>
  <c r="K94" i="21"/>
  <c r="K116" i="21"/>
  <c r="K109" i="21"/>
  <c r="K107" i="21"/>
  <c r="K101" i="21"/>
  <c r="K99" i="21"/>
  <c r="K95" i="21"/>
  <c r="K71" i="21"/>
  <c r="K67" i="21"/>
  <c r="K65" i="21"/>
  <c r="K61" i="21"/>
  <c r="K62" i="21" s="1"/>
  <c r="K63" i="21" s="1"/>
  <c r="K59" i="21"/>
  <c r="K57" i="21"/>
  <c r="K53" i="21"/>
  <c r="K51" i="21"/>
  <c r="K47" i="21"/>
  <c r="K48" i="21" s="1"/>
  <c r="K49" i="21" s="1"/>
  <c r="K45" i="21"/>
  <c r="K43" i="21"/>
  <c r="K39" i="21"/>
  <c r="K37" i="21"/>
  <c r="K33" i="21"/>
  <c r="K34" i="21" s="1"/>
  <c r="K35" i="21" s="1"/>
  <c r="K31" i="21"/>
  <c r="K29" i="21"/>
  <c r="K25" i="21"/>
  <c r="K23" i="21"/>
  <c r="K19" i="21"/>
  <c r="K20" i="21" s="1"/>
  <c r="K21" i="21" s="1"/>
  <c r="K88" i="21"/>
  <c r="K86" i="21"/>
  <c r="K180" i="21"/>
  <c r="K181" i="21" s="1"/>
  <c r="K182" i="21" s="1"/>
  <c r="K176" i="21"/>
  <c r="K172" i="21"/>
  <c r="K164" i="21"/>
  <c r="K156" i="21"/>
  <c r="K152" i="21"/>
  <c r="K153" i="21" s="1"/>
  <c r="K154" i="21" s="1"/>
  <c r="K148" i="21"/>
  <c r="K144" i="21"/>
  <c r="K136" i="21"/>
  <c r="K128" i="21"/>
  <c r="K124" i="21"/>
  <c r="K125" i="21" s="1"/>
  <c r="K126" i="21" s="1"/>
  <c r="K120" i="21"/>
  <c r="K117" i="21"/>
  <c r="K118" i="21" s="1"/>
  <c r="K119" i="21" s="1"/>
  <c r="K113" i="21"/>
  <c r="K110" i="21"/>
  <c r="K111" i="21" s="1"/>
  <c r="K112" i="21" s="1"/>
  <c r="K100" i="21"/>
  <c r="K92" i="21"/>
  <c r="K82" i="21"/>
  <c r="K83" i="21" s="1"/>
  <c r="K84" i="21" s="1"/>
  <c r="K80" i="21"/>
  <c r="K72" i="21"/>
  <c r="K68" i="21"/>
  <c r="K69" i="21" s="1"/>
  <c r="K70" i="21" s="1"/>
  <c r="K64" i="21"/>
  <c r="K60" i="21"/>
  <c r="K52" i="21"/>
  <c r="K44" i="21"/>
  <c r="K40" i="21"/>
  <c r="K41" i="21" s="1"/>
  <c r="K42" i="21" s="1"/>
  <c r="K36" i="21"/>
  <c r="K32" i="21"/>
  <c r="K24" i="21"/>
  <c r="K78" i="21"/>
  <c r="K74" i="21"/>
  <c r="K66" i="21"/>
  <c r="K58" i="21"/>
  <c r="K54" i="21"/>
  <c r="K55" i="21" s="1"/>
  <c r="K56" i="21" s="1"/>
  <c r="K50" i="21"/>
  <c r="K46" i="21"/>
  <c r="K38" i="21"/>
  <c r="K30" i="21"/>
  <c r="K26" i="21"/>
  <c r="K27" i="21" s="1"/>
  <c r="K28" i="21" s="1"/>
  <c r="K22" i="21"/>
  <c r="K18" i="21"/>
  <c r="P165" i="21"/>
  <c r="L149" i="21"/>
  <c r="P102" i="21"/>
  <c r="L98" i="21"/>
  <c r="P86" i="21"/>
  <c r="P66" i="21"/>
  <c r="L46" i="21"/>
  <c r="L47" i="21" s="1"/>
  <c r="L48" i="21" s="1"/>
  <c r="P34" i="21"/>
  <c r="P35" i="21" s="1"/>
  <c r="P36" i="21" s="1"/>
  <c r="L30" i="21"/>
  <c r="P18" i="21"/>
  <c r="M16" i="21"/>
  <c r="L101" i="21"/>
  <c r="M86" i="21"/>
  <c r="M87" i="21" s="1"/>
  <c r="M88" i="21" s="1"/>
  <c r="M82" i="21"/>
  <c r="M78" i="21"/>
  <c r="P59" i="21"/>
  <c r="L39" i="21"/>
  <c r="L40" i="21" s="1"/>
  <c r="L41" i="21" s="1"/>
  <c r="L95" i="21"/>
  <c r="L96" i="21" s="1"/>
  <c r="L97" i="21" s="1"/>
  <c r="Q84" i="21"/>
  <c r="P81" i="21"/>
  <c r="M76" i="21"/>
  <c r="P65" i="21"/>
  <c r="L45" i="21"/>
  <c r="P33" i="21"/>
  <c r="L29" i="21"/>
  <c r="P17" i="21"/>
  <c r="P55" i="21"/>
  <c r="P56" i="21" s="1"/>
  <c r="P57" i="21" s="1"/>
  <c r="L31" i="21"/>
  <c r="L108" i="21"/>
  <c r="P96" i="21"/>
  <c r="L92" i="21"/>
  <c r="P88" i="21"/>
  <c r="P80" i="21"/>
  <c r="O73" i="21"/>
  <c r="L60" i="21"/>
  <c r="L61" i="21" s="1"/>
  <c r="L62" i="21" s="1"/>
  <c r="P48" i="21"/>
  <c r="P49" i="21" s="1"/>
  <c r="P50" i="21" s="1"/>
  <c r="L44" i="21"/>
  <c r="P32" i="21"/>
  <c r="L28" i="21"/>
  <c r="P67" i="21"/>
  <c r="P31" i="21"/>
  <c r="M260" i="21"/>
  <c r="M211" i="21"/>
  <c r="O349" i="21"/>
  <c r="O347" i="21"/>
  <c r="O342" i="21"/>
  <c r="O346" i="21"/>
  <c r="O334" i="21"/>
  <c r="O336" i="21"/>
  <c r="O337" i="21" s="1"/>
  <c r="O338" i="21" s="1"/>
  <c r="O200" i="21"/>
  <c r="O196" i="21"/>
  <c r="O197" i="21" s="1"/>
  <c r="O198" i="21" s="1"/>
  <c r="O194" i="21"/>
  <c r="O192" i="21"/>
  <c r="O216" i="21"/>
  <c r="O215" i="21"/>
  <c r="O207" i="21"/>
  <c r="O203" i="21"/>
  <c r="O204" i="21" s="1"/>
  <c r="O205" i="21" s="1"/>
  <c r="O199" i="21"/>
  <c r="O195" i="21"/>
  <c r="O189" i="21"/>
  <c r="O190" i="21" s="1"/>
  <c r="O191" i="21" s="1"/>
  <c r="O181" i="21"/>
  <c r="O179" i="21"/>
  <c r="O175" i="21"/>
  <c r="O176" i="21" s="1"/>
  <c r="O177" i="21" s="1"/>
  <c r="O173" i="21"/>
  <c r="O171" i="21"/>
  <c r="O167" i="21"/>
  <c r="O165" i="21"/>
  <c r="O161" i="21"/>
  <c r="O162" i="21" s="1"/>
  <c r="O163" i="21" s="1"/>
  <c r="O159" i="21"/>
  <c r="O157" i="21"/>
  <c r="O153" i="21"/>
  <c r="O151" i="21"/>
  <c r="O147" i="21"/>
  <c r="O148" i="21" s="1"/>
  <c r="O149" i="21" s="1"/>
  <c r="O145" i="21"/>
  <c r="O143" i="21"/>
  <c r="O139" i="21"/>
  <c r="O137" i="21"/>
  <c r="O133" i="21"/>
  <c r="O134" i="21" s="1"/>
  <c r="O135" i="21" s="1"/>
  <c r="O131" i="21"/>
  <c r="O129" i="21"/>
  <c r="O125" i="21"/>
  <c r="O123" i="21"/>
  <c r="O117" i="21"/>
  <c r="O201" i="21"/>
  <c r="O193" i="21"/>
  <c r="O182" i="21"/>
  <c r="O183" i="21" s="1"/>
  <c r="O184" i="21" s="1"/>
  <c r="O174" i="21"/>
  <c r="O166" i="21"/>
  <c r="O154" i="21"/>
  <c r="O155" i="21" s="1"/>
  <c r="O156" i="21" s="1"/>
  <c r="O138" i="21"/>
  <c r="O130" i="21"/>
  <c r="O118" i="21"/>
  <c r="O119" i="21" s="1"/>
  <c r="O120" i="21" s="1"/>
  <c r="O121" i="21" s="1"/>
  <c r="O122" i="21" s="1"/>
  <c r="O116" i="21"/>
  <c r="O112" i="21"/>
  <c r="O113" i="21" s="1"/>
  <c r="O114" i="21" s="1"/>
  <c r="O102" i="21"/>
  <c r="O98" i="21"/>
  <c r="O99" i="21" s="1"/>
  <c r="O100" i="21" s="1"/>
  <c r="O94" i="21"/>
  <c r="O90" i="21"/>
  <c r="O213" i="21"/>
  <c r="O180" i="21"/>
  <c r="O172" i="21"/>
  <c r="O168" i="21"/>
  <c r="O169" i="21" s="1"/>
  <c r="O170" i="21" s="1"/>
  <c r="O164" i="21"/>
  <c r="O160" i="21"/>
  <c r="O152" i="21"/>
  <c r="O144" i="21"/>
  <c r="O140" i="21"/>
  <c r="O141" i="21" s="1"/>
  <c r="O142" i="21" s="1"/>
  <c r="O136" i="21"/>
  <c r="O132" i="21"/>
  <c r="O124" i="21"/>
  <c r="O109" i="21"/>
  <c r="O105" i="21"/>
  <c r="O106" i="21" s="1"/>
  <c r="O107" i="21" s="1"/>
  <c r="O103" i="21"/>
  <c r="O101" i="21"/>
  <c r="O97" i="21"/>
  <c r="O95" i="21"/>
  <c r="O75" i="21"/>
  <c r="O69" i="21"/>
  <c r="O67" i="21"/>
  <c r="O63" i="21"/>
  <c r="O64" i="21" s="1"/>
  <c r="O65" i="21" s="1"/>
  <c r="O61" i="21"/>
  <c r="O59" i="21"/>
  <c r="O55" i="21"/>
  <c r="O53" i="21"/>
  <c r="O49" i="21"/>
  <c r="O50" i="21" s="1"/>
  <c r="O51" i="21" s="1"/>
  <c r="O47" i="21"/>
  <c r="O45" i="21"/>
  <c r="O41" i="21"/>
  <c r="O39" i="21"/>
  <c r="O35" i="21"/>
  <c r="O36" i="21" s="1"/>
  <c r="O37" i="21" s="1"/>
  <c r="O33" i="21"/>
  <c r="O31" i="21"/>
  <c r="O27" i="21"/>
  <c r="O25" i="21"/>
  <c r="O21" i="21"/>
  <c r="O22" i="21" s="1"/>
  <c r="O23" i="21" s="1"/>
  <c r="O19" i="21"/>
  <c r="O178" i="21"/>
  <c r="O104" i="21"/>
  <c r="O96" i="21"/>
  <c r="O82" i="21"/>
  <c r="O185" i="21"/>
  <c r="O115" i="21"/>
  <c r="O111" i="21"/>
  <c r="O209" i="21"/>
  <c r="O158" i="21"/>
  <c r="O150" i="21"/>
  <c r="O146" i="21"/>
  <c r="O126" i="21"/>
  <c r="O127" i="21" s="1"/>
  <c r="O128" i="21" s="1"/>
  <c r="O110" i="21"/>
  <c r="O108" i="21"/>
  <c r="O88" i="21"/>
  <c r="O84" i="21"/>
  <c r="O85" i="21" s="1"/>
  <c r="O86" i="21" s="1"/>
  <c r="O80" i="21"/>
  <c r="O76" i="21"/>
  <c r="O32" i="21"/>
  <c r="O20" i="21"/>
  <c r="O74" i="21"/>
  <c r="O70" i="21"/>
  <c r="O71" i="21" s="1"/>
  <c r="O72" i="21" s="1"/>
  <c r="O66" i="21"/>
  <c r="O62" i="21"/>
  <c r="O54" i="21"/>
  <c r="O46" i="21"/>
  <c r="O42" i="21"/>
  <c r="O43" i="21" s="1"/>
  <c r="O44" i="21" s="1"/>
  <c r="O38" i="21"/>
  <c r="O34" i="21"/>
  <c r="O26" i="21"/>
  <c r="O18" i="21"/>
  <c r="O52" i="21"/>
  <c r="O48" i="21"/>
  <c r="O24" i="21"/>
  <c r="O68" i="21"/>
  <c r="O60" i="21"/>
  <c r="O56" i="21"/>
  <c r="O57" i="21" s="1"/>
  <c r="O58" i="21" s="1"/>
  <c r="O40" i="21"/>
  <c r="O28" i="21"/>
  <c r="O29" i="21" s="1"/>
  <c r="O30" i="21" s="1"/>
  <c r="O83" i="21"/>
  <c r="O77" i="21"/>
  <c r="O78" i="21" s="1"/>
  <c r="O79" i="21" s="1"/>
  <c r="M376" i="21"/>
  <c r="M359" i="21"/>
  <c r="M360" i="21" s="1"/>
  <c r="M361" i="21" s="1"/>
  <c r="O355" i="21"/>
  <c r="O370" i="21"/>
  <c r="M357" i="21"/>
  <c r="O353" i="21"/>
  <c r="M350" i="21"/>
  <c r="O339" i="21"/>
  <c r="M372" i="21"/>
  <c r="M373" i="21" s="1"/>
  <c r="M374" i="21" s="1"/>
  <c r="M375" i="21" s="1"/>
  <c r="O368" i="21"/>
  <c r="M355" i="21"/>
  <c r="O335" i="21"/>
  <c r="O357" i="21"/>
  <c r="O358" i="21" s="1"/>
  <c r="O359" i="21" s="1"/>
  <c r="M344" i="21"/>
  <c r="M377" i="21"/>
  <c r="O330" i="21"/>
  <c r="O331" i="21" s="1"/>
  <c r="O322" i="21"/>
  <c r="O323" i="21" s="1"/>
  <c r="O324" i="21" s="1"/>
  <c r="O314" i="21"/>
  <c r="M332" i="21"/>
  <c r="M333" i="21" s="1"/>
  <c r="M324" i="21"/>
  <c r="M325" i="21" s="1"/>
  <c r="M326" i="21" s="1"/>
  <c r="M316" i="21"/>
  <c r="M329" i="21"/>
  <c r="M321" i="21"/>
  <c r="M313" i="21"/>
  <c r="M320" i="21"/>
  <c r="M302" i="21"/>
  <c r="O305" i="21"/>
  <c r="O297" i="21"/>
  <c r="O290" i="21"/>
  <c r="O278" i="21"/>
  <c r="O270" i="21"/>
  <c r="O262" i="21"/>
  <c r="O238" i="21"/>
  <c r="O239" i="21" s="1"/>
  <c r="O240" i="21" s="1"/>
  <c r="O230" i="21"/>
  <c r="O217" i="21"/>
  <c r="O218" i="21" s="1"/>
  <c r="O219" i="21" s="1"/>
  <c r="O283" i="21"/>
  <c r="O267" i="21"/>
  <c r="O268" i="21" s="1"/>
  <c r="O259" i="21"/>
  <c r="O260" i="21" s="1"/>
  <c r="O261" i="21" s="1"/>
  <c r="O251" i="21"/>
  <c r="O243" i="21"/>
  <c r="O235" i="21"/>
  <c r="O227" i="21"/>
  <c r="O294" i="21"/>
  <c r="O295" i="21" s="1"/>
  <c r="O296" i="21" s="1"/>
  <c r="O286" i="21"/>
  <c r="O273" i="21"/>
  <c r="O274" i="21" s="1"/>
  <c r="O275" i="21" s="1"/>
  <c r="O265" i="21"/>
  <c r="O257" i="21"/>
  <c r="O249" i="21"/>
  <c r="O241" i="21"/>
  <c r="O263" i="21"/>
  <c r="O231" i="21"/>
  <c r="O232" i="21" s="1"/>
  <c r="O233" i="21" s="1"/>
  <c r="O208" i="21"/>
  <c r="M189" i="21"/>
  <c r="O264" i="21"/>
  <c r="O279" i="21"/>
  <c r="O210" i="21"/>
  <c r="O211" i="21" s="1"/>
  <c r="O212" i="21" s="1"/>
  <c r="L366" i="21"/>
  <c r="L358" i="21"/>
  <c r="L350" i="21"/>
  <c r="L346" i="21"/>
  <c r="L338" i="21"/>
  <c r="L364" i="21"/>
  <c r="L344" i="21"/>
  <c r="L378" i="21"/>
  <c r="L354" i="21"/>
  <c r="L355" i="21" s="1"/>
  <c r="L356" i="21" s="1"/>
  <c r="L334" i="21"/>
  <c r="L335" i="21" s="1"/>
  <c r="L368" i="21"/>
  <c r="L369" i="21" s="1"/>
  <c r="L370" i="21" s="1"/>
  <c r="L340" i="21"/>
  <c r="L341" i="21" s="1"/>
  <c r="L342" i="21" s="1"/>
  <c r="L332" i="21"/>
  <c r="L331" i="21"/>
  <c r="L329" i="21"/>
  <c r="L325" i="21"/>
  <c r="L323" i="21"/>
  <c r="L319" i="21"/>
  <c r="L320" i="21" s="1"/>
  <c r="L321" i="21" s="1"/>
  <c r="L317" i="21"/>
  <c r="L315" i="21"/>
  <c r="L352" i="21"/>
  <c r="L324" i="21"/>
  <c r="L316" i="21"/>
  <c r="L311" i="21"/>
  <c r="L309" i="21"/>
  <c r="L360" i="21"/>
  <c r="L330" i="21"/>
  <c r="L322" i="21"/>
  <c r="L304" i="21"/>
  <c r="L302" i="21"/>
  <c r="L298" i="21"/>
  <c r="L299" i="21" s="1"/>
  <c r="L300" i="21" s="1"/>
  <c r="L312" i="21"/>
  <c r="L313" i="21" s="1"/>
  <c r="L314" i="21" s="1"/>
  <c r="L310" i="21"/>
  <c r="L308" i="21"/>
  <c r="L303" i="21"/>
  <c r="L296" i="21"/>
  <c r="L294" i="21"/>
  <c r="L290" i="21"/>
  <c r="L288" i="21"/>
  <c r="L284" i="21"/>
  <c r="L285" i="21" s="1"/>
  <c r="L286" i="21" s="1"/>
  <c r="L301" i="21"/>
  <c r="L283" i="21"/>
  <c r="L281" i="21"/>
  <c r="L277" i="21"/>
  <c r="L278" i="21" s="1"/>
  <c r="L279" i="21" s="1"/>
  <c r="L275" i="21"/>
  <c r="L273" i="21"/>
  <c r="L269" i="21"/>
  <c r="L267" i="21"/>
  <c r="L263" i="21"/>
  <c r="L264" i="21" s="1"/>
  <c r="L265" i="21" s="1"/>
  <c r="L261" i="21"/>
  <c r="L259" i="21"/>
  <c r="L255" i="21"/>
  <c r="L253" i="21"/>
  <c r="L249" i="21"/>
  <c r="L250" i="21" s="1"/>
  <c r="L251" i="21" s="1"/>
  <c r="L247" i="21"/>
  <c r="L245" i="21"/>
  <c r="L241" i="21"/>
  <c r="L239" i="21"/>
  <c r="L235" i="21"/>
  <c r="L236" i="21" s="1"/>
  <c r="L237" i="21" s="1"/>
  <c r="L233" i="21"/>
  <c r="L231" i="21"/>
  <c r="L227" i="21"/>
  <c r="L318" i="21"/>
  <c r="L295" i="21"/>
  <c r="L291" i="21"/>
  <c r="L292" i="21" s="1"/>
  <c r="L293" i="21" s="1"/>
  <c r="L289" i="21"/>
  <c r="L287" i="21"/>
  <c r="L297" i="21"/>
  <c r="L280" i="21"/>
  <c r="L256" i="21"/>
  <c r="L257" i="21" s="1"/>
  <c r="L258" i="21" s="1"/>
  <c r="L248" i="21"/>
  <c r="L240" i="21"/>
  <c r="L232" i="21"/>
  <c r="L218" i="21"/>
  <c r="L270" i="21"/>
  <c r="L271" i="21" s="1"/>
  <c r="L272" i="21" s="1"/>
  <c r="L262" i="21"/>
  <c r="L254" i="21"/>
  <c r="L246" i="21"/>
  <c r="L238" i="21"/>
  <c r="L225" i="21"/>
  <c r="L221" i="21"/>
  <c r="L222" i="21" s="1"/>
  <c r="L223" i="21" s="1"/>
  <c r="L276" i="21"/>
  <c r="L268" i="21"/>
  <c r="L260" i="21"/>
  <c r="L252" i="21"/>
  <c r="L228" i="21"/>
  <c r="L229" i="21" s="1"/>
  <c r="L230" i="21" s="1"/>
  <c r="L213" i="21"/>
  <c r="L211" i="21"/>
  <c r="L207" i="21"/>
  <c r="L208" i="21" s="1"/>
  <c r="L209" i="21" s="1"/>
  <c r="L205" i="21"/>
  <c r="L203" i="21"/>
  <c r="L199" i="21"/>
  <c r="L197" i="21"/>
  <c r="L282" i="21"/>
  <c r="L193" i="21"/>
  <c r="L194" i="21" s="1"/>
  <c r="L195" i="21" s="1"/>
  <c r="L185" i="21"/>
  <c r="L226" i="21"/>
  <c r="L224" i="21"/>
  <c r="L220" i="21"/>
  <c r="L191" i="21"/>
  <c r="L266" i="21"/>
  <c r="L234" i="21"/>
  <c r="L189" i="21"/>
  <c r="L326" i="21"/>
  <c r="L327" i="21" s="1"/>
  <c r="L328" i="21" s="1"/>
  <c r="L242" i="21"/>
  <c r="L243" i="21" s="1"/>
  <c r="L244" i="21" s="1"/>
  <c r="L274" i="21"/>
  <c r="L16" i="21"/>
  <c r="L17" i="21"/>
  <c r="L157" i="21"/>
  <c r="M285" i="21"/>
  <c r="L212" i="21"/>
  <c r="L204" i="21"/>
  <c r="L178" i="21"/>
  <c r="L162" i="21"/>
  <c r="L130" i="21"/>
  <c r="L131" i="21" s="1"/>
  <c r="L132" i="21" s="1"/>
  <c r="P118" i="21"/>
  <c r="P119" i="21" s="1"/>
  <c r="P120" i="21" s="1"/>
  <c r="L115" i="21"/>
  <c r="O332" i="21"/>
  <c r="P173" i="21"/>
  <c r="M111" i="21"/>
  <c r="L102" i="21"/>
  <c r="L103" i="21" s="1"/>
  <c r="L104" i="21" s="1"/>
  <c r="O89" i="21"/>
  <c r="L86" i="21"/>
  <c r="P82" i="21"/>
  <c r="L66" i="21"/>
  <c r="P54" i="21"/>
  <c r="L50" i="21"/>
  <c r="P38" i="21"/>
  <c r="L18" i="21"/>
  <c r="L19" i="21" s="1"/>
  <c r="L20" i="21" s="1"/>
  <c r="L109" i="21"/>
  <c r="L110" i="21" s="1"/>
  <c r="L111" i="21" s="1"/>
  <c r="P97" i="21"/>
  <c r="P98" i="21" s="1"/>
  <c r="P99" i="21" s="1"/>
  <c r="M90" i="21"/>
  <c r="P79" i="21"/>
  <c r="P75" i="21"/>
  <c r="P51" i="21"/>
  <c r="P103" i="21"/>
  <c r="L99" i="21"/>
  <c r="L91" i="21"/>
  <c r="P87" i="21"/>
  <c r="L81" i="21"/>
  <c r="L82" i="21" s="1"/>
  <c r="L83" i="21" s="1"/>
  <c r="P69" i="21"/>
  <c r="P70" i="21" s="1"/>
  <c r="P71" i="21" s="1"/>
  <c r="L65" i="21"/>
  <c r="P53" i="21"/>
  <c r="L49" i="21"/>
  <c r="P37" i="21"/>
  <c r="L51" i="21"/>
  <c r="P23" i="21"/>
  <c r="P100" i="21"/>
  <c r="O91" i="21"/>
  <c r="O92" i="21" s="1"/>
  <c r="O93" i="21" s="1"/>
  <c r="L88" i="21"/>
  <c r="L89" i="21" s="1"/>
  <c r="L90" i="21" s="1"/>
  <c r="L80" i="21"/>
  <c r="P76" i="21"/>
  <c r="P77" i="21" s="1"/>
  <c r="P78" i="21" s="1"/>
  <c r="P68" i="21"/>
  <c r="L64" i="21"/>
  <c r="P52" i="21"/>
  <c r="L32" i="21"/>
  <c r="L33" i="21" s="1"/>
  <c r="L34" i="21" s="1"/>
  <c r="P20" i="21"/>
  <c r="P21" i="21" s="1"/>
  <c r="P22" i="21" s="1"/>
  <c r="K17" i="21"/>
  <c r="P89" i="21"/>
  <c r="L43" i="21"/>
  <c r="P27" i="21"/>
  <c r="P28" i="21" s="1"/>
  <c r="P29" i="21" s="1"/>
  <c r="M345" i="21"/>
  <c r="M346" i="21" s="1"/>
  <c r="M347" i="21" s="1"/>
  <c r="M335" i="21"/>
  <c r="M337" i="21"/>
  <c r="M197" i="21"/>
  <c r="M195" i="21"/>
  <c r="M191" i="21"/>
  <c r="M192" i="21" s="1"/>
  <c r="M193" i="21" s="1"/>
  <c r="M212" i="21"/>
  <c r="M213" i="21" s="1"/>
  <c r="M214" i="21" s="1"/>
  <c r="M208" i="21"/>
  <c r="M204" i="21"/>
  <c r="M196" i="21"/>
  <c r="M188" i="21"/>
  <c r="M182" i="21"/>
  <c r="M180" i="21"/>
  <c r="M176" i="21"/>
  <c r="M174" i="21"/>
  <c r="M170" i="21"/>
  <c r="M171" i="21" s="1"/>
  <c r="M172" i="21" s="1"/>
  <c r="M168" i="21"/>
  <c r="M166" i="21"/>
  <c r="M162" i="21"/>
  <c r="M160" i="21"/>
  <c r="M156" i="21"/>
  <c r="M157" i="21" s="1"/>
  <c r="M158" i="21" s="1"/>
  <c r="M154" i="21"/>
  <c r="M152" i="21"/>
  <c r="M148" i="21"/>
  <c r="M146" i="21"/>
  <c r="M142" i="21"/>
  <c r="M143" i="21" s="1"/>
  <c r="M144" i="21" s="1"/>
  <c r="M140" i="21"/>
  <c r="M138" i="21"/>
  <c r="M134" i="21"/>
  <c r="M135" i="21" s="1"/>
  <c r="M136" i="21" s="1"/>
  <c r="M137" i="21" s="1"/>
  <c r="M132" i="21"/>
  <c r="M128" i="21"/>
  <c r="M129" i="21" s="1"/>
  <c r="M130" i="21" s="1"/>
  <c r="M126" i="21"/>
  <c r="M124" i="21"/>
  <c r="M120" i="21"/>
  <c r="M118" i="21"/>
  <c r="M112" i="21"/>
  <c r="M183" i="21"/>
  <c r="M175" i="21"/>
  <c r="M167" i="21"/>
  <c r="M147" i="21"/>
  <c r="M131" i="21"/>
  <c r="M119" i="21"/>
  <c r="M107" i="21"/>
  <c r="M108" i="21" s="1"/>
  <c r="M109" i="21" s="1"/>
  <c r="M91" i="21"/>
  <c r="M198" i="21"/>
  <c r="M199" i="21" s="1"/>
  <c r="M200" i="21" s="1"/>
  <c r="M181" i="21"/>
  <c r="M177" i="21"/>
  <c r="M178" i="21" s="1"/>
  <c r="M179" i="21" s="1"/>
  <c r="M173" i="21"/>
  <c r="M169" i="21"/>
  <c r="M161" i="21"/>
  <c r="M153" i="21"/>
  <c r="M149" i="21"/>
  <c r="M150" i="21" s="1"/>
  <c r="M151" i="21" s="1"/>
  <c r="M145" i="21"/>
  <c r="M141" i="21"/>
  <c r="M133" i="21"/>
  <c r="M125" i="21"/>
  <c r="M121" i="21"/>
  <c r="M122" i="21" s="1"/>
  <c r="M123" i="21" s="1"/>
  <c r="M113" i="21"/>
  <c r="M114" i="21" s="1"/>
  <c r="M115" i="21" s="1"/>
  <c r="M116" i="21" s="1"/>
  <c r="M117" i="21" s="1"/>
  <c r="M110" i="21"/>
  <c r="M106" i="21"/>
  <c r="M104" i="21"/>
  <c r="M100" i="21"/>
  <c r="M101" i="21" s="1"/>
  <c r="M102" i="21" s="1"/>
  <c r="M98" i="21"/>
  <c r="M96" i="21"/>
  <c r="M72" i="21"/>
  <c r="M70" i="21"/>
  <c r="M66" i="21"/>
  <c r="M67" i="21" s="1"/>
  <c r="M68" i="21" s="1"/>
  <c r="M64" i="21"/>
  <c r="M62" i="21"/>
  <c r="M58" i="21"/>
  <c r="M56" i="21"/>
  <c r="M52" i="21"/>
  <c r="M53" i="21" s="1"/>
  <c r="M54" i="21" s="1"/>
  <c r="M50" i="21"/>
  <c r="M48" i="21"/>
  <c r="M44" i="21"/>
  <c r="M42" i="21"/>
  <c r="M38" i="21"/>
  <c r="M39" i="21" s="1"/>
  <c r="M40" i="21" s="1"/>
  <c r="M36" i="21"/>
  <c r="M34" i="21"/>
  <c r="M30" i="21"/>
  <c r="M28" i="21"/>
  <c r="M24" i="21"/>
  <c r="M25" i="21" s="1"/>
  <c r="M26" i="21" s="1"/>
  <c r="M22" i="21"/>
  <c r="M20" i="21"/>
  <c r="M210" i="21"/>
  <c r="M202" i="21"/>
  <c r="M159" i="21"/>
  <c r="M139" i="21"/>
  <c r="M89" i="21"/>
  <c r="M85" i="21"/>
  <c r="M83" i="21"/>
  <c r="M184" i="21"/>
  <c r="M185" i="21" s="1"/>
  <c r="M186" i="21" s="1"/>
  <c r="M194" i="21"/>
  <c r="M163" i="21"/>
  <c r="M164" i="21" s="1"/>
  <c r="M165" i="21" s="1"/>
  <c r="M155" i="21"/>
  <c r="M127" i="21"/>
  <c r="M105" i="21"/>
  <c r="M103" i="21"/>
  <c r="M99" i="21"/>
  <c r="M97" i="21"/>
  <c r="M93" i="21"/>
  <c r="M94" i="21" s="1"/>
  <c r="M95" i="21" s="1"/>
  <c r="M77" i="21"/>
  <c r="M73" i="21"/>
  <c r="M74" i="21" s="1"/>
  <c r="M69" i="21"/>
  <c r="M65" i="21"/>
  <c r="M49" i="21"/>
  <c r="M29" i="21"/>
  <c r="M79" i="21"/>
  <c r="M80" i="21" s="1"/>
  <c r="M81" i="21" s="1"/>
  <c r="M75" i="21"/>
  <c r="M71" i="21"/>
  <c r="M63" i="21"/>
  <c r="M59" i="21"/>
  <c r="M60" i="21" s="1"/>
  <c r="M61" i="21" s="1"/>
  <c r="M55" i="21"/>
  <c r="M51" i="21"/>
  <c r="M43" i="21"/>
  <c r="M35" i="21"/>
  <c r="M31" i="21"/>
  <c r="M32" i="21" s="1"/>
  <c r="M33" i="21" s="1"/>
  <c r="M27" i="21"/>
  <c r="M23" i="21"/>
  <c r="M57" i="21"/>
  <c r="M45" i="21"/>
  <c r="M46" i="21" s="1"/>
  <c r="M47" i="21" s="1"/>
  <c r="M41" i="21"/>
  <c r="M37" i="21"/>
  <c r="M21" i="21"/>
  <c r="O280" i="21"/>
  <c r="O281" i="21" s="1"/>
  <c r="O282" i="21" s="1"/>
  <c r="M215" i="21"/>
  <c r="O363" i="21"/>
  <c r="M352" i="21"/>
  <c r="M353" i="21" s="1"/>
  <c r="M354" i="21" s="1"/>
  <c r="M365" i="21"/>
  <c r="O361" i="21"/>
  <c r="O376" i="21"/>
  <c r="O377" i="21" s="1"/>
  <c r="O378" i="21" s="1"/>
  <c r="M363" i="21"/>
  <c r="O348" i="21"/>
  <c r="M369" i="21"/>
  <c r="O327" i="21"/>
  <c r="O319" i="21"/>
  <c r="O326" i="21"/>
  <c r="O318" i="21"/>
  <c r="O315" i="21"/>
  <c r="O316" i="21" s="1"/>
  <c r="O317" i="21" s="1"/>
  <c r="O301" i="21"/>
  <c r="O302" i="21" s="1"/>
  <c r="O303" i="21" s="1"/>
  <c r="O299" i="21"/>
  <c r="M301" i="21"/>
  <c r="M282" i="21"/>
  <c r="M283" i="21" s="1"/>
  <c r="M284" i="21" s="1"/>
  <c r="M274" i="21"/>
  <c r="M266" i="21"/>
  <c r="M258" i="21"/>
  <c r="M250" i="21"/>
  <c r="M226" i="21"/>
  <c r="M227" i="21" s="1"/>
  <c r="M228" i="21" s="1"/>
  <c r="M224" i="21"/>
  <c r="M222" i="21"/>
  <c r="M289" i="21"/>
  <c r="M290" i="21" s="1"/>
  <c r="M291" i="21" s="1"/>
  <c r="M279" i="21"/>
  <c r="M271" i="21"/>
  <c r="M247" i="21"/>
  <c r="M248" i="21" s="1"/>
  <c r="M249" i="21" s="1"/>
  <c r="M239" i="21"/>
  <c r="M231" i="21"/>
  <c r="M261" i="21"/>
  <c r="M262" i="21" s="1"/>
  <c r="M263" i="21" s="1"/>
  <c r="M253" i="21"/>
  <c r="M245" i="21"/>
  <c r="M237" i="21"/>
  <c r="M229" i="21"/>
  <c r="M225" i="21"/>
  <c r="M223" i="21"/>
  <c r="M219" i="21"/>
  <c r="M220" i="21" s="1"/>
  <c r="M221" i="21" s="1"/>
  <c r="M216" i="21"/>
  <c r="M275" i="21"/>
  <c r="M276" i="21" s="1"/>
  <c r="M277" i="21" s="1"/>
  <c r="M243" i="21"/>
  <c r="O188" i="21"/>
  <c r="M244" i="21"/>
  <c r="M209" i="21"/>
  <c r="M205" i="21"/>
  <c r="M206" i="21" s="1"/>
  <c r="M207" i="21" s="1"/>
  <c r="M201" i="21"/>
  <c r="M259" i="21"/>
  <c r="O214" i="21"/>
  <c r="Q350" i="21"/>
  <c r="Q333" i="21"/>
  <c r="Q334" i="21" s="1"/>
  <c r="Q335" i="21" s="1"/>
  <c r="Q199" i="21"/>
  <c r="Q197" i="21"/>
  <c r="Q193" i="21"/>
  <c r="Q194" i="21" s="1"/>
  <c r="Q195" i="21" s="1"/>
  <c r="Q191" i="21"/>
  <c r="Q212" i="21"/>
  <c r="Q204" i="21"/>
  <c r="Q200" i="21"/>
  <c r="Q201" i="21" s="1"/>
  <c r="Q202" i="21" s="1"/>
  <c r="Q196" i="21"/>
  <c r="Q192" i="21"/>
  <c r="Q184" i="21"/>
  <c r="Q182" i="21"/>
  <c r="Q178" i="21"/>
  <c r="Q176" i="21"/>
  <c r="Q172" i="21"/>
  <c r="Q173" i="21" s="1"/>
  <c r="Q174" i="21" s="1"/>
  <c r="Q170" i="21"/>
  <c r="Q168" i="21"/>
  <c r="Q164" i="21"/>
  <c r="Q162" i="21"/>
  <c r="Q158" i="21"/>
  <c r="Q159" i="21" s="1"/>
  <c r="Q160" i="21" s="1"/>
  <c r="Q156" i="21"/>
  <c r="Q154" i="21"/>
  <c r="Q150" i="21"/>
  <c r="Q148" i="21"/>
  <c r="Q144" i="21"/>
  <c r="Q145" i="21" s="1"/>
  <c r="Q146" i="21" s="1"/>
  <c r="Q142" i="21"/>
  <c r="Q140" i="21"/>
  <c r="Q136" i="21"/>
  <c r="Q134" i="21"/>
  <c r="Q135" i="21" s="1"/>
  <c r="Q130" i="21"/>
  <c r="Q131" i="21" s="1"/>
  <c r="Q132" i="21" s="1"/>
  <c r="Q128" i="21"/>
  <c r="Q126" i="21"/>
  <c r="Q122" i="21"/>
  <c r="Q120" i="21"/>
  <c r="Q214" i="21"/>
  <c r="Q215" i="21" s="1"/>
  <c r="Q216" i="21" s="1"/>
  <c r="Q210" i="21"/>
  <c r="Q206" i="21"/>
  <c r="Q198" i="21"/>
  <c r="Q177" i="21"/>
  <c r="Q169" i="21"/>
  <c r="Q165" i="21"/>
  <c r="Q166" i="21" s="1"/>
  <c r="Q167" i="21" s="1"/>
  <c r="Q161" i="21"/>
  <c r="Q157" i="21"/>
  <c r="Q149" i="21"/>
  <c r="Q141" i="21"/>
  <c r="Q137" i="21"/>
  <c r="Q138" i="21" s="1"/>
  <c r="Q139" i="21" s="1"/>
  <c r="Q133" i="21"/>
  <c r="Q129" i="21"/>
  <c r="Q121" i="21"/>
  <c r="Q114" i="21"/>
  <c r="Q109" i="21"/>
  <c r="Q110" i="21" s="1"/>
  <c r="Q111" i="21" s="1"/>
  <c r="Q101" i="21"/>
  <c r="Q102" i="21" s="1"/>
  <c r="Q103" i="21" s="1"/>
  <c r="Q104" i="21" s="1"/>
  <c r="Q105" i="21" s="1"/>
  <c r="Q95" i="21"/>
  <c r="Q96" i="21" s="1"/>
  <c r="Q97" i="21" s="1"/>
  <c r="Q87" i="21"/>
  <c r="Q85" i="21"/>
  <c r="Q115" i="21"/>
  <c r="Q108" i="21"/>
  <c r="Q106" i="21"/>
  <c r="Q100" i="21"/>
  <c r="Q98" i="21"/>
  <c r="Q94" i="21"/>
  <c r="Q72" i="21"/>
  <c r="Q68" i="21"/>
  <c r="Q69" i="21" s="1"/>
  <c r="Q70" i="21" s="1"/>
  <c r="Q66" i="21"/>
  <c r="Q64" i="21"/>
  <c r="Q60" i="21"/>
  <c r="Q58" i="21"/>
  <c r="Q54" i="21"/>
  <c r="Q55" i="21" s="1"/>
  <c r="Q56" i="21" s="1"/>
  <c r="Q52" i="21"/>
  <c r="Q50" i="21"/>
  <c r="Q46" i="21"/>
  <c r="Q44" i="21"/>
  <c r="Q40" i="21"/>
  <c r="Q41" i="21" s="1"/>
  <c r="Q42" i="21" s="1"/>
  <c r="Q38" i="21"/>
  <c r="Q36" i="21"/>
  <c r="Q32" i="21"/>
  <c r="Q30" i="21"/>
  <c r="Q26" i="21"/>
  <c r="Q27" i="21" s="1"/>
  <c r="Q28" i="21" s="1"/>
  <c r="Q24" i="21"/>
  <c r="Q22" i="21"/>
  <c r="Q18" i="21"/>
  <c r="Q93" i="21"/>
  <c r="Q183" i="21"/>
  <c r="Q179" i="21"/>
  <c r="Q180" i="21" s="1"/>
  <c r="Q181" i="21" s="1"/>
  <c r="Q175" i="21"/>
  <c r="Q171" i="21"/>
  <c r="Q163" i="21"/>
  <c r="Q155" i="21"/>
  <c r="Q151" i="21"/>
  <c r="Q152" i="21" s="1"/>
  <c r="Q153" i="21" s="1"/>
  <c r="Q147" i="21"/>
  <c r="Q143" i="21"/>
  <c r="Q127" i="21"/>
  <c r="Q123" i="21"/>
  <c r="Q124" i="21" s="1"/>
  <c r="Q125" i="21" s="1"/>
  <c r="Q119" i="21"/>
  <c r="Q116" i="21"/>
  <c r="Q117" i="21" s="1"/>
  <c r="Q118" i="21" s="1"/>
  <c r="Q112" i="21"/>
  <c r="Q113" i="21"/>
  <c r="Q107" i="21"/>
  <c r="Q99" i="21"/>
  <c r="Q91" i="21"/>
  <c r="Q79" i="21"/>
  <c r="Q71" i="21"/>
  <c r="Q67" i="21"/>
  <c r="Q59" i="21"/>
  <c r="Q51" i="21"/>
  <c r="Q47" i="21"/>
  <c r="Q48" i="21" s="1"/>
  <c r="Q49" i="21" s="1"/>
  <c r="Q43" i="21"/>
  <c r="Q39" i="21"/>
  <c r="Q31" i="21"/>
  <c r="Q23" i="21"/>
  <c r="Q19" i="21"/>
  <c r="Q20" i="21" s="1"/>
  <c r="Q21" i="21" s="1"/>
  <c r="Q81" i="21"/>
  <c r="Q82" i="21" s="1"/>
  <c r="Q83" i="21" s="1"/>
  <c r="Q77" i="21"/>
  <c r="Q73" i="21"/>
  <c r="Q65" i="21"/>
  <c r="Q61" i="21"/>
  <c r="Q62" i="21" s="1"/>
  <c r="Q63" i="21" s="1"/>
  <c r="Q57" i="21"/>
  <c r="Q53" i="21"/>
  <c r="Q45" i="21"/>
  <c r="Q37" i="21"/>
  <c r="Q33" i="21"/>
  <c r="Q34" i="21" s="1"/>
  <c r="Q35" i="21" s="1"/>
  <c r="Q29" i="21"/>
  <c r="Q25" i="21"/>
  <c r="Q17" i="21"/>
  <c r="L179" i="21"/>
  <c r="L180" i="21" s="1"/>
  <c r="L181" i="21" s="1"/>
  <c r="L163" i="21"/>
  <c r="L147" i="21"/>
  <c r="L114" i="21"/>
  <c r="M378" i="21"/>
  <c r="L177" i="21"/>
  <c r="L121" i="21"/>
  <c r="O248" i="21"/>
  <c r="Q207" i="21"/>
  <c r="Q208" i="21" s="1"/>
  <c r="Q209" i="21" s="1"/>
  <c r="O187" i="21"/>
  <c r="L182" i="21"/>
  <c r="L150" i="21"/>
  <c r="L134" i="21"/>
  <c r="L135" i="21" s="1"/>
  <c r="P122" i="21"/>
  <c r="Q319" i="21"/>
  <c r="Q320" i="21" s="1"/>
  <c r="Q321" i="21" s="1"/>
  <c r="P141" i="21"/>
  <c r="P121" i="21"/>
  <c r="P110" i="21"/>
  <c r="P111" i="21" s="1"/>
  <c r="P112" i="21" s="1"/>
  <c r="P113" i="21" s="1"/>
  <c r="P114" i="21" s="1"/>
  <c r="L106" i="21"/>
  <c r="P94" i="21"/>
  <c r="P74" i="21"/>
  <c r="L70" i="21"/>
  <c r="P58" i="21"/>
  <c r="L38" i="21"/>
  <c r="P26" i="21"/>
  <c r="L22" i="21"/>
  <c r="M17" i="21"/>
  <c r="M18" i="21" s="1"/>
  <c r="M19" i="21" s="1"/>
  <c r="P93" i="21"/>
  <c r="L85" i="21"/>
  <c r="L79" i="21"/>
  <c r="L67" i="21"/>
  <c r="L68" i="21" s="1"/>
  <c r="L69" i="21" s="1"/>
  <c r="P47" i="21"/>
  <c r="P107" i="21"/>
  <c r="Q92" i="21"/>
  <c r="L87" i="21"/>
  <c r="P83" i="21"/>
  <c r="P84" i="21" s="1"/>
  <c r="P85" i="21" s="1"/>
  <c r="Q80" i="21"/>
  <c r="L77" i="21"/>
  <c r="P73" i="21"/>
  <c r="L53" i="21"/>
  <c r="L54" i="21" s="1"/>
  <c r="L55" i="21" s="1"/>
  <c r="P41" i="21"/>
  <c r="P42" i="21" s="1"/>
  <c r="P43" i="21" s="1"/>
  <c r="L37" i="21"/>
  <c r="P25" i="21"/>
  <c r="L21" i="21"/>
  <c r="L71" i="21"/>
  <c r="P104" i="21"/>
  <c r="P105" i="21" s="1"/>
  <c r="P106" i="21" s="1"/>
  <c r="L100" i="21"/>
  <c r="O87" i="21"/>
  <c r="L84" i="21"/>
  <c r="O81" i="21"/>
  <c r="P72" i="21"/>
  <c r="L52" i="21"/>
  <c r="P40" i="21"/>
  <c r="L36" i="21"/>
  <c r="P24" i="21"/>
  <c r="K16" i="21"/>
  <c r="P109" i="21"/>
  <c r="L59" i="21"/>
  <c r="P39" i="21"/>
  <c r="P19" i="21"/>
  <c r="N34" i="20"/>
  <c r="N35" i="20" s="1"/>
  <c r="N36" i="20" s="1"/>
  <c r="N37" i="20" s="1"/>
  <c r="N38" i="20" s="1"/>
  <c r="N39" i="20" s="1"/>
  <c r="N40" i="20" s="1"/>
  <c r="N41" i="20" s="1"/>
  <c r="N42" i="20" s="1"/>
  <c r="N43" i="20" s="1"/>
  <c r="N44" i="20" s="1"/>
  <c r="N45" i="20" s="1"/>
  <c r="N46" i="20" s="1"/>
  <c r="N47" i="20" s="1"/>
  <c r="N48" i="20" s="1"/>
  <c r="N49" i="20" s="1"/>
  <c r="N50" i="20" s="1"/>
  <c r="N51" i="20" s="1"/>
  <c r="N52" i="20" s="1"/>
  <c r="N53" i="20" s="1"/>
  <c r="N54" i="20" s="1"/>
  <c r="N55" i="20" s="1"/>
  <c r="N56" i="20" s="1"/>
  <c r="N57" i="20" s="1"/>
  <c r="N58" i="20" s="1"/>
  <c r="N59" i="20" s="1"/>
  <c r="N60" i="20" s="1"/>
  <c r="N61" i="20" s="1"/>
  <c r="N62" i="20" s="1"/>
  <c r="N63" i="20" s="1"/>
  <c r="N64" i="20" s="1"/>
  <c r="N65" i="20" s="1"/>
  <c r="N66" i="20" s="1"/>
  <c r="N67" i="20" s="1"/>
  <c r="N68" i="20" s="1"/>
  <c r="N69" i="20" s="1"/>
  <c r="N70" i="20" s="1"/>
  <c r="N71" i="20" s="1"/>
  <c r="N72" i="20" s="1"/>
  <c r="N73" i="20" s="1"/>
  <c r="N74" i="20" s="1"/>
  <c r="N75" i="20" s="1"/>
  <c r="N76" i="20" s="1"/>
  <c r="N77" i="20" s="1"/>
  <c r="N78" i="20" s="1"/>
  <c r="N79" i="20" s="1"/>
  <c r="N80" i="20" s="1"/>
  <c r="N81" i="20" s="1"/>
  <c r="N82" i="20" s="1"/>
  <c r="N83" i="20" s="1"/>
  <c r="N84" i="20" s="1"/>
  <c r="N85" i="20" s="1"/>
  <c r="N86" i="20" s="1"/>
  <c r="N87" i="20" s="1"/>
  <c r="N88" i="20" s="1"/>
  <c r="N89" i="20" s="1"/>
  <c r="N90" i="20" s="1"/>
  <c r="N91" i="20" s="1"/>
  <c r="N92" i="20" s="1"/>
  <c r="N93" i="20" s="1"/>
  <c r="N94" i="20" s="1"/>
  <c r="N95" i="20" s="1"/>
  <c r="N96" i="20" s="1"/>
  <c r="N97" i="20" s="1"/>
  <c r="N98" i="20" s="1"/>
  <c r="N99" i="20" s="1"/>
  <c r="N100" i="20" s="1"/>
  <c r="N101" i="20" s="1"/>
  <c r="N102" i="20" s="1"/>
  <c r="N103" i="20" s="1"/>
  <c r="N104" i="20" s="1"/>
  <c r="N105" i="20" s="1"/>
  <c r="N106" i="20" s="1"/>
  <c r="N107" i="20" s="1"/>
  <c r="N108" i="20" s="1"/>
  <c r="N109" i="20" s="1"/>
  <c r="N110" i="20" s="1"/>
  <c r="N111" i="20" s="1"/>
  <c r="N112" i="20" s="1"/>
  <c r="N113" i="20" s="1"/>
  <c r="N114" i="20" s="1"/>
  <c r="N115" i="20" s="1"/>
  <c r="N116" i="20" s="1"/>
  <c r="N117" i="20" s="1"/>
  <c r="N118" i="20" s="1"/>
  <c r="N119" i="20" s="1"/>
  <c r="N120" i="20" s="1"/>
  <c r="N121" i="20" s="1"/>
  <c r="N122" i="20" s="1"/>
  <c r="N123" i="20" s="1"/>
  <c r="N124" i="20" s="1"/>
  <c r="N125" i="20" s="1"/>
  <c r="N126" i="20" s="1"/>
  <c r="N127" i="20" s="1"/>
  <c r="N128" i="20" s="1"/>
  <c r="N129" i="20" s="1"/>
  <c r="N130" i="20" s="1"/>
  <c r="N131" i="20" s="1"/>
  <c r="N132" i="20" s="1"/>
  <c r="N133" i="20" s="1"/>
  <c r="N134" i="20" s="1"/>
  <c r="N135" i="20" s="1"/>
  <c r="N136" i="20" s="1"/>
  <c r="N137" i="20" s="1"/>
  <c r="N138" i="20" s="1"/>
  <c r="N139" i="20" s="1"/>
  <c r="N140" i="20" s="1"/>
  <c r="N141" i="20" s="1"/>
  <c r="N142" i="20" s="1"/>
  <c r="N143" i="20" s="1"/>
  <c r="N144" i="20" s="1"/>
  <c r="N145" i="20" s="1"/>
  <c r="N146" i="20" s="1"/>
  <c r="N147" i="20" s="1"/>
  <c r="N148" i="20" s="1"/>
  <c r="N149" i="20" s="1"/>
  <c r="N150" i="20" s="1"/>
  <c r="N151" i="20" s="1"/>
  <c r="N152" i="20" s="1"/>
  <c r="N153" i="20" s="1"/>
  <c r="N154" i="20" s="1"/>
  <c r="N155" i="20" s="1"/>
  <c r="N156" i="20" s="1"/>
  <c r="N157" i="20" s="1"/>
  <c r="N158" i="20" s="1"/>
  <c r="N159" i="20" s="1"/>
  <c r="N160" i="20" s="1"/>
  <c r="N161" i="20" s="1"/>
  <c r="N162" i="20" s="1"/>
  <c r="N163" i="20" s="1"/>
  <c r="N164" i="20" s="1"/>
  <c r="N165" i="20" s="1"/>
  <c r="N166" i="20" s="1"/>
  <c r="N167" i="20" s="1"/>
  <c r="N168" i="20" s="1"/>
  <c r="N169" i="20" s="1"/>
  <c r="N170" i="20" s="1"/>
  <c r="N171" i="20" s="1"/>
  <c r="N172" i="20" s="1"/>
  <c r="N173" i="20" s="1"/>
  <c r="N174" i="20" s="1"/>
  <c r="N175" i="20" s="1"/>
  <c r="N176" i="20" s="1"/>
  <c r="N177" i="20" s="1"/>
  <c r="N178" i="20" s="1"/>
  <c r="N179" i="20" s="1"/>
  <c r="N180" i="20" s="1"/>
  <c r="N181" i="20" s="1"/>
  <c r="N182" i="20" s="1"/>
  <c r="N183" i="20" s="1"/>
  <c r="N184" i="20" s="1"/>
  <c r="N185" i="20" s="1"/>
  <c r="N186" i="20" s="1"/>
  <c r="N187" i="20" s="1"/>
  <c r="N188" i="20" s="1"/>
  <c r="N189" i="20" s="1"/>
  <c r="N190" i="20" s="1"/>
  <c r="N191" i="20" s="1"/>
  <c r="N192" i="20" s="1"/>
  <c r="N193" i="20" s="1"/>
  <c r="N194" i="20" s="1"/>
  <c r="N195" i="20" s="1"/>
  <c r="N196" i="20" s="1"/>
  <c r="N197" i="20" s="1"/>
  <c r="N198" i="20" s="1"/>
  <c r="N199" i="20" s="1"/>
  <c r="N200" i="20" s="1"/>
  <c r="N201" i="20" s="1"/>
  <c r="N202" i="20" s="1"/>
  <c r="N203" i="20" s="1"/>
  <c r="N204" i="20" s="1"/>
  <c r="N205" i="20" s="1"/>
  <c r="N206" i="20" s="1"/>
  <c r="N207" i="20" s="1"/>
  <c r="N208" i="20" s="1"/>
  <c r="N209" i="20" s="1"/>
  <c r="N210" i="20" s="1"/>
  <c r="N211" i="20" s="1"/>
  <c r="N212" i="20" s="1"/>
  <c r="N213" i="20" s="1"/>
  <c r="N214" i="20" s="1"/>
  <c r="N215" i="20" s="1"/>
  <c r="N216" i="20" s="1"/>
  <c r="N217" i="20" s="1"/>
  <c r="N218" i="20" s="1"/>
  <c r="N219" i="20" s="1"/>
  <c r="N220" i="20" s="1"/>
  <c r="N221" i="20" s="1"/>
  <c r="N222" i="20" s="1"/>
  <c r="N223" i="20" s="1"/>
  <c r="N224" i="20" s="1"/>
  <c r="N225" i="20" s="1"/>
  <c r="N226" i="20" s="1"/>
  <c r="N227" i="20" s="1"/>
  <c r="N228" i="20" s="1"/>
  <c r="N229" i="20" s="1"/>
  <c r="N230" i="20" s="1"/>
  <c r="N231" i="20" s="1"/>
  <c r="N232" i="20" s="1"/>
  <c r="N233" i="20" s="1"/>
  <c r="N234" i="20" s="1"/>
  <c r="N235" i="20" s="1"/>
  <c r="N236" i="20" s="1"/>
  <c r="N237" i="20" s="1"/>
  <c r="N238" i="20" s="1"/>
  <c r="N239" i="20" s="1"/>
  <c r="N240" i="20" s="1"/>
  <c r="N241" i="20" s="1"/>
  <c r="N242" i="20" s="1"/>
  <c r="N243" i="20" s="1"/>
  <c r="N244" i="20" s="1"/>
  <c r="N245" i="20" s="1"/>
  <c r="N246" i="20" s="1"/>
  <c r="N247" i="20" s="1"/>
  <c r="N248" i="20" s="1"/>
  <c r="N249" i="20" s="1"/>
  <c r="N250" i="20" s="1"/>
  <c r="N251" i="20" s="1"/>
  <c r="N252" i="20" s="1"/>
  <c r="N253" i="20" s="1"/>
  <c r="N254" i="20" s="1"/>
  <c r="N255" i="20" s="1"/>
  <c r="N256" i="20" s="1"/>
  <c r="N257" i="20" s="1"/>
  <c r="N258" i="20" s="1"/>
  <c r="N259" i="20" s="1"/>
  <c r="N260" i="20" s="1"/>
  <c r="N261" i="20" s="1"/>
  <c r="N262" i="20" s="1"/>
  <c r="N263" i="20" s="1"/>
  <c r="N264" i="20" s="1"/>
  <c r="N265" i="20" s="1"/>
  <c r="N266" i="20" s="1"/>
  <c r="N267" i="20" s="1"/>
  <c r="N268" i="20" s="1"/>
  <c r="N269" i="20" s="1"/>
  <c r="N270" i="20" s="1"/>
  <c r="N271" i="20" s="1"/>
  <c r="N272" i="20" s="1"/>
  <c r="N273" i="20" s="1"/>
  <c r="N274" i="20" s="1"/>
  <c r="N275" i="20" s="1"/>
  <c r="N276" i="20" s="1"/>
  <c r="N277" i="20" s="1"/>
  <c r="N278" i="20" s="1"/>
  <c r="N279" i="20" s="1"/>
  <c r="N280" i="20" s="1"/>
  <c r="N281" i="20" s="1"/>
  <c r="N282" i="20" s="1"/>
  <c r="N283" i="20" s="1"/>
  <c r="N284" i="20" s="1"/>
  <c r="N285" i="20" s="1"/>
  <c r="N286" i="20" s="1"/>
  <c r="N287" i="20" s="1"/>
  <c r="N288" i="20" s="1"/>
  <c r="N289" i="20" s="1"/>
  <c r="N290" i="20" s="1"/>
  <c r="N291" i="20" s="1"/>
  <c r="N292" i="20" s="1"/>
  <c r="N293" i="20" s="1"/>
  <c r="N294" i="20" s="1"/>
  <c r="N295" i="20" s="1"/>
  <c r="N296" i="20" s="1"/>
  <c r="N297" i="20" s="1"/>
  <c r="N298" i="20" s="1"/>
  <c r="N299" i="20" s="1"/>
  <c r="N300" i="20" s="1"/>
  <c r="N301" i="20" s="1"/>
  <c r="N302" i="20" s="1"/>
  <c r="N303" i="20" s="1"/>
  <c r="N304" i="20" s="1"/>
  <c r="N305" i="20" s="1"/>
  <c r="N306" i="20" s="1"/>
  <c r="N307" i="20" s="1"/>
  <c r="N308" i="20" s="1"/>
  <c r="N309" i="20" s="1"/>
  <c r="N310" i="20" s="1"/>
  <c r="N311" i="20" s="1"/>
  <c r="N312" i="20" s="1"/>
  <c r="N313" i="20" s="1"/>
  <c r="N314" i="20" s="1"/>
  <c r="N315" i="20" s="1"/>
  <c r="N316" i="20" s="1"/>
  <c r="N317" i="20" s="1"/>
  <c r="N318" i="20" s="1"/>
  <c r="N319" i="20" s="1"/>
  <c r="N320" i="20" s="1"/>
  <c r="N321" i="20" s="1"/>
  <c r="N322" i="20" s="1"/>
  <c r="N323" i="20" s="1"/>
  <c r="N324" i="20" s="1"/>
  <c r="N325" i="20" s="1"/>
  <c r="N326" i="20" s="1"/>
  <c r="N327" i="20" s="1"/>
  <c r="N328" i="20" s="1"/>
  <c r="N329" i="20" s="1"/>
  <c r="N330" i="20" s="1"/>
  <c r="N331" i="20" s="1"/>
  <c r="N332" i="20" s="1"/>
  <c r="N333" i="20" s="1"/>
  <c r="N334" i="20" s="1"/>
  <c r="N335" i="20" s="1"/>
  <c r="N336" i="20" s="1"/>
  <c r="N337" i="20" s="1"/>
  <c r="N338" i="20" s="1"/>
  <c r="N339" i="20" s="1"/>
  <c r="N340" i="20" s="1"/>
  <c r="N341" i="20" s="1"/>
  <c r="N342" i="20" s="1"/>
  <c r="N343" i="20" s="1"/>
  <c r="N344" i="20" s="1"/>
  <c r="N345" i="20" s="1"/>
  <c r="N346" i="20" s="1"/>
  <c r="N347" i="20" s="1"/>
  <c r="N348" i="20" s="1"/>
  <c r="N349" i="20" s="1"/>
  <c r="N350" i="20" s="1"/>
  <c r="N351" i="20" s="1"/>
  <c r="N352" i="20" s="1"/>
  <c r="N353" i="20" s="1"/>
  <c r="N354" i="20" s="1"/>
  <c r="N355" i="20" s="1"/>
  <c r="N356" i="20" s="1"/>
  <c r="N357" i="20" s="1"/>
  <c r="N358" i="20" s="1"/>
  <c r="N359" i="20" s="1"/>
  <c r="N360" i="20" s="1"/>
  <c r="N361" i="20" s="1"/>
  <c r="N362" i="20" s="1"/>
  <c r="N363" i="20" s="1"/>
  <c r="N364" i="20" s="1"/>
  <c r="N365" i="20" s="1"/>
  <c r="N366" i="20" s="1"/>
  <c r="N367" i="20" s="1"/>
  <c r="N368" i="20" s="1"/>
  <c r="N369" i="20" s="1"/>
  <c r="N370" i="20" s="1"/>
  <c r="N371" i="20" s="1"/>
  <c r="N372" i="20" s="1"/>
  <c r="N373" i="20" s="1"/>
  <c r="N374" i="20" s="1"/>
  <c r="N375" i="20" s="1"/>
  <c r="N376" i="20" s="1"/>
  <c r="N377" i="20" s="1"/>
  <c r="N378" i="20" s="1"/>
  <c r="Q16" i="20"/>
  <c r="Q17" i="20" s="1"/>
  <c r="Q18" i="20" s="1"/>
  <c r="R18" i="20"/>
  <c r="R19" i="20" s="1"/>
  <c r="R20" i="20" s="1"/>
  <c r="R21" i="20" s="1"/>
  <c r="R22" i="20" s="1"/>
  <c r="R23" i="20" s="1"/>
  <c r="R24" i="20" s="1"/>
  <c r="R25" i="20" s="1"/>
  <c r="R26" i="20" s="1"/>
  <c r="R27" i="20" s="1"/>
  <c r="R28" i="20" s="1"/>
  <c r="R29" i="20" s="1"/>
  <c r="R30" i="20" s="1"/>
  <c r="R31" i="20" s="1"/>
  <c r="R32" i="20" s="1"/>
  <c r="R33" i="20" s="1"/>
  <c r="R34" i="20" s="1"/>
  <c r="R35" i="20" s="1"/>
  <c r="R36" i="20" s="1"/>
  <c r="R37" i="20" s="1"/>
  <c r="R38" i="20" s="1"/>
  <c r="R39" i="20" s="1"/>
  <c r="R40" i="20" s="1"/>
  <c r="R41" i="20" s="1"/>
  <c r="R42" i="20" s="1"/>
  <c r="R43" i="20" s="1"/>
  <c r="R44" i="20" s="1"/>
  <c r="R45" i="20" s="1"/>
  <c r="R46" i="20" s="1"/>
  <c r="R47" i="20" s="1"/>
  <c r="R48" i="20" s="1"/>
  <c r="R49" i="20" s="1"/>
  <c r="R50" i="20" s="1"/>
  <c r="R51" i="20" s="1"/>
  <c r="R52" i="20" s="1"/>
  <c r="R53" i="20" s="1"/>
  <c r="R54" i="20" s="1"/>
  <c r="R55" i="20" s="1"/>
  <c r="R56" i="20" s="1"/>
  <c r="R57" i="20" s="1"/>
  <c r="R58" i="20" s="1"/>
  <c r="R59" i="20" s="1"/>
  <c r="R60" i="20" s="1"/>
  <c r="R61" i="20" s="1"/>
  <c r="R62" i="20" s="1"/>
  <c r="R63" i="20" s="1"/>
  <c r="R64" i="20" s="1"/>
  <c r="R65" i="20" s="1"/>
  <c r="R66" i="20" s="1"/>
  <c r="R67" i="20" s="1"/>
  <c r="R68" i="20" s="1"/>
  <c r="R69" i="20" s="1"/>
  <c r="R70" i="20" s="1"/>
  <c r="R71" i="20" s="1"/>
  <c r="R72" i="20" s="1"/>
  <c r="R73" i="20" s="1"/>
  <c r="R74" i="20" s="1"/>
  <c r="R75" i="20" s="1"/>
  <c r="R76" i="20" s="1"/>
  <c r="R77" i="20" s="1"/>
  <c r="R78" i="20" s="1"/>
  <c r="R79" i="20" s="1"/>
  <c r="R80" i="20" s="1"/>
  <c r="R81" i="20" s="1"/>
  <c r="R82" i="20" s="1"/>
  <c r="R83" i="20" s="1"/>
  <c r="R84" i="20" s="1"/>
  <c r="R85" i="20" s="1"/>
  <c r="R86" i="20" s="1"/>
  <c r="R87" i="20" s="1"/>
  <c r="R88" i="20" s="1"/>
  <c r="R89" i="20" s="1"/>
  <c r="R90" i="20" s="1"/>
  <c r="R91" i="20" s="1"/>
  <c r="R92" i="20" s="1"/>
  <c r="R93" i="20" s="1"/>
  <c r="R94" i="20" s="1"/>
  <c r="R95" i="20" s="1"/>
  <c r="R96" i="20" s="1"/>
  <c r="R97" i="20" s="1"/>
  <c r="R98" i="20" s="1"/>
  <c r="R99" i="20" s="1"/>
  <c r="R100" i="20" s="1"/>
  <c r="R101" i="20" s="1"/>
  <c r="R102" i="20" s="1"/>
  <c r="R103" i="20" s="1"/>
  <c r="R104" i="20" s="1"/>
  <c r="R105" i="20" s="1"/>
  <c r="R106" i="20" s="1"/>
  <c r="R107" i="20" s="1"/>
  <c r="R108" i="20" s="1"/>
  <c r="R109" i="20" s="1"/>
  <c r="R110" i="20" s="1"/>
  <c r="R111" i="20" s="1"/>
  <c r="R112" i="20" s="1"/>
  <c r="R113" i="20" s="1"/>
  <c r="R114" i="20" s="1"/>
  <c r="R115" i="20" s="1"/>
  <c r="R116" i="20" s="1"/>
  <c r="R117" i="20" s="1"/>
  <c r="R118" i="20" s="1"/>
  <c r="R119" i="20" s="1"/>
  <c r="R120" i="20" s="1"/>
  <c r="R121" i="20" s="1"/>
  <c r="R122" i="20" s="1"/>
  <c r="R123" i="20" s="1"/>
  <c r="R124" i="20" s="1"/>
  <c r="R125" i="20" s="1"/>
  <c r="R126" i="20" s="1"/>
  <c r="R127" i="20" s="1"/>
  <c r="R128" i="20" s="1"/>
  <c r="R129" i="20" s="1"/>
  <c r="R130" i="20" s="1"/>
  <c r="R131" i="20" s="1"/>
  <c r="R132" i="20" s="1"/>
  <c r="R133" i="20" s="1"/>
  <c r="R134" i="20" s="1"/>
  <c r="R135" i="20" s="1"/>
  <c r="R136" i="20" s="1"/>
  <c r="R137" i="20" s="1"/>
  <c r="R138" i="20" s="1"/>
  <c r="R139" i="20" s="1"/>
  <c r="R140" i="20" s="1"/>
  <c r="R141" i="20" s="1"/>
  <c r="R142" i="20" s="1"/>
  <c r="R143" i="20" s="1"/>
  <c r="R144" i="20" s="1"/>
  <c r="R145" i="20" s="1"/>
  <c r="R146" i="20" s="1"/>
  <c r="R147" i="20" s="1"/>
  <c r="R148" i="20" s="1"/>
  <c r="R149" i="20" s="1"/>
  <c r="R150" i="20" s="1"/>
  <c r="R151" i="20" s="1"/>
  <c r="R152" i="20" s="1"/>
  <c r="R153" i="20" s="1"/>
  <c r="R154" i="20" s="1"/>
  <c r="R155" i="20" s="1"/>
  <c r="R156" i="20" s="1"/>
  <c r="R157" i="20" s="1"/>
  <c r="R158" i="20" s="1"/>
  <c r="R159" i="20" s="1"/>
  <c r="R160" i="20" s="1"/>
  <c r="R161" i="20" s="1"/>
  <c r="R162" i="20" s="1"/>
  <c r="R163" i="20" s="1"/>
  <c r="R164" i="20" s="1"/>
  <c r="R165" i="20" s="1"/>
  <c r="R166" i="20" s="1"/>
  <c r="R167" i="20" s="1"/>
  <c r="R168" i="20" s="1"/>
  <c r="R169" i="20" s="1"/>
  <c r="R170" i="20" s="1"/>
  <c r="R171" i="20" s="1"/>
  <c r="R172" i="20" s="1"/>
  <c r="R173" i="20" s="1"/>
  <c r="R174" i="20" s="1"/>
  <c r="R175" i="20" s="1"/>
  <c r="R176" i="20" s="1"/>
  <c r="R177" i="20" s="1"/>
  <c r="R178" i="20" s="1"/>
  <c r="R179" i="20" s="1"/>
  <c r="R180" i="20" s="1"/>
  <c r="R181" i="20" s="1"/>
  <c r="R182" i="20" s="1"/>
  <c r="R183" i="20" s="1"/>
  <c r="R184" i="20" s="1"/>
  <c r="R185" i="20" s="1"/>
  <c r="R186" i="20" s="1"/>
  <c r="R187" i="20" s="1"/>
  <c r="R188" i="20" s="1"/>
  <c r="R189" i="20" s="1"/>
  <c r="R190" i="20" s="1"/>
  <c r="R191" i="20" s="1"/>
  <c r="R192" i="20" s="1"/>
  <c r="R193" i="20" s="1"/>
  <c r="R194" i="20" s="1"/>
  <c r="R195" i="20" s="1"/>
  <c r="R196" i="20" s="1"/>
  <c r="R197" i="20" s="1"/>
  <c r="R198" i="20" s="1"/>
  <c r="R199" i="20" s="1"/>
  <c r="R200" i="20" s="1"/>
  <c r="R201" i="20" s="1"/>
  <c r="R202" i="20" s="1"/>
  <c r="R203" i="20" s="1"/>
  <c r="R204" i="20" s="1"/>
  <c r="R205" i="20" s="1"/>
  <c r="R206" i="20" s="1"/>
  <c r="R207" i="20" s="1"/>
  <c r="R208" i="20" s="1"/>
  <c r="R209" i="20" s="1"/>
  <c r="R210" i="20" s="1"/>
  <c r="R211" i="20" s="1"/>
  <c r="R212" i="20" s="1"/>
  <c r="R213" i="20" s="1"/>
  <c r="R214" i="20" s="1"/>
  <c r="R215" i="20" s="1"/>
  <c r="R216" i="20" s="1"/>
  <c r="R217" i="20" s="1"/>
  <c r="R218" i="20" s="1"/>
  <c r="R219" i="20" s="1"/>
  <c r="R220" i="20" s="1"/>
  <c r="R221" i="20" s="1"/>
  <c r="R222" i="20" s="1"/>
  <c r="R223" i="20" s="1"/>
  <c r="R224" i="20" s="1"/>
  <c r="R225" i="20" s="1"/>
  <c r="R226" i="20" s="1"/>
  <c r="R227" i="20" s="1"/>
  <c r="R228" i="20" s="1"/>
  <c r="R229" i="20" s="1"/>
  <c r="R230" i="20" s="1"/>
  <c r="R231" i="20" s="1"/>
  <c r="R232" i="20" s="1"/>
  <c r="R233" i="20" s="1"/>
  <c r="R234" i="20" s="1"/>
  <c r="R235" i="20" s="1"/>
  <c r="R236" i="20" s="1"/>
  <c r="R237" i="20" s="1"/>
  <c r="R238" i="20" s="1"/>
  <c r="R239" i="20" s="1"/>
  <c r="R240" i="20" s="1"/>
  <c r="R241" i="20" s="1"/>
  <c r="R242" i="20" s="1"/>
  <c r="R243" i="20" s="1"/>
  <c r="R244" i="20" s="1"/>
  <c r="R245" i="20" s="1"/>
  <c r="R246" i="20" s="1"/>
  <c r="R247" i="20" s="1"/>
  <c r="R248" i="20" s="1"/>
  <c r="R249" i="20" s="1"/>
  <c r="R250" i="20" s="1"/>
  <c r="R251" i="20" s="1"/>
  <c r="R252" i="20" s="1"/>
  <c r="R253" i="20" s="1"/>
  <c r="R254" i="20" s="1"/>
  <c r="R255" i="20" s="1"/>
  <c r="R256" i="20" s="1"/>
  <c r="R257" i="20" s="1"/>
  <c r="R258" i="20" s="1"/>
  <c r="R259" i="20" s="1"/>
  <c r="R260" i="20" s="1"/>
  <c r="R261" i="20" s="1"/>
  <c r="R262" i="20" s="1"/>
  <c r="R263" i="20" s="1"/>
  <c r="R264" i="20" s="1"/>
  <c r="R265" i="20" s="1"/>
  <c r="R266" i="20" s="1"/>
  <c r="R267" i="20" s="1"/>
  <c r="R268" i="20" s="1"/>
  <c r="R269" i="20" s="1"/>
  <c r="R270" i="20" s="1"/>
  <c r="R271" i="20" s="1"/>
  <c r="R272" i="20" s="1"/>
  <c r="R273" i="20" s="1"/>
  <c r="R274" i="20" s="1"/>
  <c r="R275" i="20" s="1"/>
  <c r="R276" i="20" s="1"/>
  <c r="R277" i="20" s="1"/>
  <c r="R278" i="20" s="1"/>
  <c r="R279" i="20" s="1"/>
  <c r="R280" i="20" s="1"/>
  <c r="R281" i="20" s="1"/>
  <c r="R282" i="20" s="1"/>
  <c r="R283" i="20" s="1"/>
  <c r="R284" i="20" s="1"/>
  <c r="R285" i="20" s="1"/>
  <c r="R286" i="20" s="1"/>
  <c r="R287" i="20" s="1"/>
  <c r="R288" i="20" s="1"/>
  <c r="R289" i="20" s="1"/>
  <c r="R290" i="20" s="1"/>
  <c r="R291" i="20" s="1"/>
  <c r="R292" i="20" s="1"/>
  <c r="R293" i="20" s="1"/>
  <c r="R294" i="20" s="1"/>
  <c r="R295" i="20" s="1"/>
  <c r="R296" i="20" s="1"/>
  <c r="R297" i="20" s="1"/>
  <c r="R298" i="20" s="1"/>
  <c r="R299" i="20" s="1"/>
  <c r="R300" i="20" s="1"/>
  <c r="R301" i="20" s="1"/>
  <c r="R302" i="20" s="1"/>
  <c r="R303" i="20" s="1"/>
  <c r="R304" i="20" s="1"/>
  <c r="R305" i="20" s="1"/>
  <c r="R306" i="20" s="1"/>
  <c r="R307" i="20" s="1"/>
  <c r="R308" i="20" s="1"/>
  <c r="R309" i="20" s="1"/>
  <c r="R310" i="20" s="1"/>
  <c r="R311" i="20" s="1"/>
  <c r="R312" i="20" s="1"/>
  <c r="R313" i="20" s="1"/>
  <c r="R314" i="20" s="1"/>
  <c r="R315" i="20" s="1"/>
  <c r="R316" i="20" s="1"/>
  <c r="R317" i="20" s="1"/>
  <c r="R318" i="20" s="1"/>
  <c r="R319" i="20" s="1"/>
  <c r="R320" i="20" s="1"/>
  <c r="R321" i="20" s="1"/>
  <c r="R322" i="20" s="1"/>
  <c r="R323" i="20" s="1"/>
  <c r="R324" i="20" s="1"/>
  <c r="R325" i="20" s="1"/>
  <c r="R326" i="20" s="1"/>
  <c r="R327" i="20" s="1"/>
  <c r="R328" i="20" s="1"/>
  <c r="R329" i="20" s="1"/>
  <c r="R330" i="20" s="1"/>
  <c r="R331" i="20" s="1"/>
  <c r="R332" i="20" s="1"/>
  <c r="R333" i="20" s="1"/>
  <c r="R334" i="20" s="1"/>
  <c r="R335" i="20" s="1"/>
  <c r="R336" i="20" s="1"/>
  <c r="R337" i="20" s="1"/>
  <c r="R338" i="20" s="1"/>
  <c r="R339" i="20" s="1"/>
  <c r="R340" i="20" s="1"/>
  <c r="R341" i="20" s="1"/>
  <c r="R342" i="20" s="1"/>
  <c r="R343" i="20" s="1"/>
  <c r="R344" i="20" s="1"/>
  <c r="R345" i="20" s="1"/>
  <c r="R346" i="20" s="1"/>
  <c r="R347" i="20" s="1"/>
  <c r="R348" i="20" s="1"/>
  <c r="R349" i="20" s="1"/>
  <c r="R350" i="20" s="1"/>
  <c r="R351" i="20" s="1"/>
  <c r="R352" i="20" s="1"/>
  <c r="R353" i="20" s="1"/>
  <c r="R354" i="20" s="1"/>
  <c r="R355" i="20" s="1"/>
  <c r="R356" i="20" s="1"/>
  <c r="R357" i="20" s="1"/>
  <c r="R358" i="20" s="1"/>
  <c r="R359" i="20" s="1"/>
  <c r="R360" i="20" s="1"/>
  <c r="R361" i="20" s="1"/>
  <c r="R362" i="20" s="1"/>
  <c r="R363" i="20" s="1"/>
  <c r="R364" i="20" s="1"/>
  <c r="R365" i="20" s="1"/>
  <c r="R366" i="20" s="1"/>
  <c r="R367" i="20" s="1"/>
  <c r="R368" i="20" s="1"/>
  <c r="R369" i="20" s="1"/>
  <c r="R370" i="20" s="1"/>
  <c r="R371" i="20" s="1"/>
  <c r="R372" i="20" s="1"/>
  <c r="R373" i="20" s="1"/>
  <c r="R374" i="20" s="1"/>
  <c r="R15" i="20"/>
  <c r="R16" i="20" s="1"/>
  <c r="R17" i="20" s="1"/>
  <c r="O15" i="20"/>
  <c r="O16" i="20" s="1"/>
  <c r="O17" i="20" s="1"/>
  <c r="O18" i="20" s="1"/>
  <c r="O19" i="20" s="1"/>
  <c r="O20" i="20" s="1"/>
  <c r="O21" i="20" s="1"/>
  <c r="O22" i="20" s="1"/>
  <c r="O23" i="20" s="1"/>
  <c r="O24" i="20" s="1"/>
  <c r="O25" i="20" s="1"/>
  <c r="O26" i="20" s="1"/>
  <c r="O27" i="20" s="1"/>
  <c r="O28" i="20" s="1"/>
  <c r="O29" i="20" s="1"/>
  <c r="O30" i="20" s="1"/>
  <c r="O31" i="20" s="1"/>
  <c r="O32" i="20" s="1"/>
  <c r="O33" i="20" s="1"/>
  <c r="O34" i="20" s="1"/>
  <c r="O35" i="20" s="1"/>
  <c r="O36" i="20" s="1"/>
  <c r="O37" i="20" s="1"/>
  <c r="O38" i="20" s="1"/>
  <c r="O39" i="20" s="1"/>
  <c r="O40" i="20" s="1"/>
  <c r="O41" i="20" s="1"/>
  <c r="O42" i="20" s="1"/>
  <c r="O43" i="20" s="1"/>
  <c r="O44" i="20" s="1"/>
  <c r="O45" i="20" s="1"/>
  <c r="O46" i="20" s="1"/>
  <c r="O47" i="20" s="1"/>
  <c r="O48" i="20" s="1"/>
  <c r="O49" i="20" s="1"/>
  <c r="O50" i="20" s="1"/>
  <c r="O51" i="20" s="1"/>
  <c r="O52" i="20" s="1"/>
  <c r="O53" i="20" s="1"/>
  <c r="O54" i="20" s="1"/>
  <c r="O55" i="20" s="1"/>
  <c r="O56" i="20" s="1"/>
  <c r="O57" i="20" s="1"/>
  <c r="O58" i="20" s="1"/>
  <c r="O59" i="20" s="1"/>
  <c r="O60" i="20" s="1"/>
  <c r="O61" i="20" s="1"/>
  <c r="O62" i="20" s="1"/>
  <c r="O63" i="20" s="1"/>
  <c r="O64" i="20" s="1"/>
  <c r="O65" i="20" s="1"/>
  <c r="O66" i="20" s="1"/>
  <c r="O67" i="20" s="1"/>
  <c r="O68" i="20" s="1"/>
  <c r="O69" i="20" s="1"/>
  <c r="O70" i="20" s="1"/>
  <c r="O71" i="20" s="1"/>
  <c r="O72" i="20" s="1"/>
  <c r="O73" i="20" s="1"/>
  <c r="O74" i="20" s="1"/>
  <c r="O75" i="20" s="1"/>
  <c r="O76" i="20" s="1"/>
  <c r="O77" i="20" s="1"/>
  <c r="O78" i="20" s="1"/>
  <c r="O79" i="20" s="1"/>
  <c r="O80" i="20" s="1"/>
  <c r="O81" i="20" s="1"/>
  <c r="O82" i="20" s="1"/>
  <c r="O83" i="20" s="1"/>
  <c r="O84" i="20" s="1"/>
  <c r="O85" i="20" s="1"/>
  <c r="O86" i="20" s="1"/>
  <c r="O87" i="20" s="1"/>
  <c r="O88" i="20" s="1"/>
  <c r="O89" i="20" s="1"/>
  <c r="O90" i="20" s="1"/>
  <c r="O91" i="20" s="1"/>
  <c r="O92" i="20" s="1"/>
  <c r="O93" i="20" s="1"/>
  <c r="O94" i="20" s="1"/>
  <c r="O95" i="20" s="1"/>
  <c r="O96" i="20" s="1"/>
  <c r="O97" i="20" s="1"/>
  <c r="O98" i="20" s="1"/>
  <c r="O99" i="20" s="1"/>
  <c r="O100" i="20" s="1"/>
  <c r="O101" i="20" s="1"/>
  <c r="O102" i="20" s="1"/>
  <c r="O103" i="20" s="1"/>
  <c r="O104" i="20" s="1"/>
  <c r="O105" i="20" s="1"/>
  <c r="O106" i="20" s="1"/>
  <c r="O107" i="20" s="1"/>
  <c r="O108" i="20" s="1"/>
  <c r="O109" i="20" s="1"/>
  <c r="O110" i="20" s="1"/>
  <c r="O111" i="20" s="1"/>
  <c r="O112" i="20" s="1"/>
  <c r="O113" i="20" s="1"/>
  <c r="O114" i="20" s="1"/>
  <c r="O115" i="20" s="1"/>
  <c r="O116" i="20" s="1"/>
  <c r="O117" i="20" s="1"/>
  <c r="O118" i="20" s="1"/>
  <c r="O119" i="20" s="1"/>
  <c r="O120" i="20" s="1"/>
  <c r="O121" i="20" s="1"/>
  <c r="O122" i="20" s="1"/>
  <c r="O123" i="20" s="1"/>
  <c r="O124" i="20" s="1"/>
  <c r="O125" i="20" s="1"/>
  <c r="O126" i="20" s="1"/>
  <c r="O127" i="20" s="1"/>
  <c r="O128" i="20" s="1"/>
  <c r="O129" i="20" s="1"/>
  <c r="O130" i="20" s="1"/>
  <c r="O131" i="20" s="1"/>
  <c r="O132" i="20" s="1"/>
  <c r="O133" i="20" s="1"/>
  <c r="O134" i="20" s="1"/>
  <c r="O135" i="20" s="1"/>
  <c r="O136" i="20" s="1"/>
  <c r="O137" i="20" s="1"/>
  <c r="O138" i="20" s="1"/>
  <c r="O139" i="20" s="1"/>
  <c r="O140" i="20" s="1"/>
  <c r="O141" i="20" s="1"/>
  <c r="O142" i="20" s="1"/>
  <c r="O143" i="20" s="1"/>
  <c r="O144" i="20" s="1"/>
  <c r="O145" i="20" s="1"/>
  <c r="O146" i="20" s="1"/>
  <c r="O147" i="20" s="1"/>
  <c r="O148" i="20" s="1"/>
  <c r="O149" i="20" s="1"/>
  <c r="O150" i="20" s="1"/>
  <c r="O151" i="20" s="1"/>
  <c r="O152" i="20" s="1"/>
  <c r="O153" i="20" s="1"/>
  <c r="O154" i="20" s="1"/>
  <c r="O155" i="20" s="1"/>
  <c r="O156" i="20" s="1"/>
  <c r="O157" i="20" s="1"/>
  <c r="O158" i="20" s="1"/>
  <c r="O159" i="20" s="1"/>
  <c r="O160" i="20" s="1"/>
  <c r="O161" i="20" s="1"/>
  <c r="O162" i="20" s="1"/>
  <c r="O163" i="20" s="1"/>
  <c r="O164" i="20" s="1"/>
  <c r="O165" i="20" s="1"/>
  <c r="O166" i="20" s="1"/>
  <c r="O167" i="20" s="1"/>
  <c r="O168" i="20" s="1"/>
  <c r="O169" i="20" s="1"/>
  <c r="O170" i="20" s="1"/>
  <c r="O171" i="20" s="1"/>
  <c r="O172" i="20" s="1"/>
  <c r="O173" i="20" s="1"/>
  <c r="O174" i="20" s="1"/>
  <c r="O175" i="20" s="1"/>
  <c r="O176" i="20" s="1"/>
  <c r="O177" i="20" s="1"/>
  <c r="O178" i="20" s="1"/>
  <c r="O179" i="20" s="1"/>
  <c r="O180" i="20" s="1"/>
  <c r="O181" i="20" s="1"/>
  <c r="O182" i="20" s="1"/>
  <c r="O183" i="20" s="1"/>
  <c r="O184" i="20" s="1"/>
  <c r="O185" i="20" s="1"/>
  <c r="O186" i="20" s="1"/>
  <c r="O187" i="20" s="1"/>
  <c r="O188" i="20" s="1"/>
  <c r="O189" i="20" s="1"/>
  <c r="O190" i="20" s="1"/>
  <c r="O191" i="20" s="1"/>
  <c r="O192" i="20" s="1"/>
  <c r="O193" i="20" s="1"/>
  <c r="O194" i="20" s="1"/>
  <c r="O195" i="20" s="1"/>
  <c r="O196" i="20" s="1"/>
  <c r="O197" i="20" s="1"/>
  <c r="O198" i="20" s="1"/>
  <c r="O199" i="20" s="1"/>
  <c r="O200" i="20" s="1"/>
  <c r="O201" i="20" s="1"/>
  <c r="O202" i="20" s="1"/>
  <c r="O203" i="20" s="1"/>
  <c r="O204" i="20" s="1"/>
  <c r="O205" i="20" s="1"/>
  <c r="O206" i="20" s="1"/>
  <c r="O207" i="20" s="1"/>
  <c r="O208" i="20" s="1"/>
  <c r="O209" i="20" s="1"/>
  <c r="O210" i="20" s="1"/>
  <c r="O211" i="20" s="1"/>
  <c r="O212" i="20" s="1"/>
  <c r="O213" i="20" s="1"/>
  <c r="O214" i="20" s="1"/>
  <c r="O215" i="20" s="1"/>
  <c r="O216" i="20" s="1"/>
  <c r="O217" i="20" s="1"/>
  <c r="O218" i="20" s="1"/>
  <c r="O219" i="20" s="1"/>
  <c r="O220" i="20" s="1"/>
  <c r="O221" i="20" s="1"/>
  <c r="O222" i="20" s="1"/>
  <c r="O223" i="20" s="1"/>
  <c r="O224" i="20" s="1"/>
  <c r="O225" i="20" s="1"/>
  <c r="O226" i="20" s="1"/>
  <c r="O227" i="20" s="1"/>
  <c r="O228" i="20" s="1"/>
  <c r="O229" i="20" s="1"/>
  <c r="O230" i="20" s="1"/>
  <c r="O231" i="20" s="1"/>
  <c r="O232" i="20" s="1"/>
  <c r="O233" i="20" s="1"/>
  <c r="O234" i="20" s="1"/>
  <c r="O235" i="20" s="1"/>
  <c r="O236" i="20" s="1"/>
  <c r="O237" i="20" s="1"/>
  <c r="O238" i="20" s="1"/>
  <c r="O239" i="20" s="1"/>
  <c r="O240" i="20" s="1"/>
  <c r="O241" i="20" s="1"/>
  <c r="O242" i="20" s="1"/>
  <c r="O243" i="20" s="1"/>
  <c r="O244" i="20" s="1"/>
  <c r="O245" i="20" s="1"/>
  <c r="O246" i="20" s="1"/>
  <c r="O247" i="20" s="1"/>
  <c r="O248" i="20" s="1"/>
  <c r="O249" i="20" s="1"/>
  <c r="O250" i="20" s="1"/>
  <c r="O251" i="20" s="1"/>
  <c r="O252" i="20" s="1"/>
  <c r="O253" i="20" s="1"/>
  <c r="O254" i="20" s="1"/>
  <c r="O255" i="20" s="1"/>
  <c r="O256" i="20" s="1"/>
  <c r="O257" i="20" s="1"/>
  <c r="O258" i="20" s="1"/>
  <c r="O259" i="20" s="1"/>
  <c r="O260" i="20" s="1"/>
  <c r="O261" i="20" s="1"/>
  <c r="O262" i="20" s="1"/>
  <c r="O263" i="20" s="1"/>
  <c r="O264" i="20" s="1"/>
  <c r="O265" i="20" s="1"/>
  <c r="O266" i="20" s="1"/>
  <c r="O267" i="20" s="1"/>
  <c r="O268" i="20" s="1"/>
  <c r="O269" i="20" s="1"/>
  <c r="O270" i="20" s="1"/>
  <c r="O271" i="20" s="1"/>
  <c r="O272" i="20" s="1"/>
  <c r="O273" i="20" s="1"/>
  <c r="O274" i="20" s="1"/>
  <c r="O275" i="20" s="1"/>
  <c r="O276" i="20" s="1"/>
  <c r="O277" i="20" s="1"/>
  <c r="O278" i="20" s="1"/>
  <c r="O279" i="20" s="1"/>
  <c r="O280" i="20" s="1"/>
  <c r="O281" i="20" s="1"/>
  <c r="O282" i="20" s="1"/>
  <c r="O283" i="20" s="1"/>
  <c r="O284" i="20" s="1"/>
  <c r="O285" i="20" s="1"/>
  <c r="O286" i="20" s="1"/>
  <c r="O287" i="20" s="1"/>
  <c r="O288" i="20" s="1"/>
  <c r="O289" i="20" s="1"/>
  <c r="O290" i="20" s="1"/>
  <c r="O291" i="20" s="1"/>
  <c r="O292" i="20" s="1"/>
  <c r="O293" i="20" s="1"/>
  <c r="O294" i="20" s="1"/>
  <c r="O295" i="20" s="1"/>
  <c r="O296" i="20" s="1"/>
  <c r="O297" i="20" s="1"/>
  <c r="O298" i="20" s="1"/>
  <c r="O299" i="20" s="1"/>
  <c r="O300" i="20" s="1"/>
  <c r="O301" i="20" s="1"/>
  <c r="O302" i="20" s="1"/>
  <c r="O303" i="20" s="1"/>
  <c r="O304" i="20" s="1"/>
  <c r="O305" i="20" s="1"/>
  <c r="O306" i="20" s="1"/>
  <c r="O307" i="20" s="1"/>
  <c r="O308" i="20" s="1"/>
  <c r="O309" i="20" s="1"/>
  <c r="O310" i="20" s="1"/>
  <c r="O311" i="20" s="1"/>
  <c r="O312" i="20" s="1"/>
  <c r="O313" i="20" s="1"/>
  <c r="O314" i="20" s="1"/>
  <c r="O315" i="20" s="1"/>
  <c r="O316" i="20" s="1"/>
  <c r="O317" i="20" s="1"/>
  <c r="O318" i="20" s="1"/>
  <c r="O319" i="20" s="1"/>
  <c r="O320" i="20" s="1"/>
  <c r="O321" i="20" s="1"/>
  <c r="O322" i="20" s="1"/>
  <c r="O323" i="20" s="1"/>
  <c r="O324" i="20" s="1"/>
  <c r="O325" i="20" s="1"/>
  <c r="O326" i="20" s="1"/>
  <c r="O327" i="20" s="1"/>
  <c r="O328" i="20" s="1"/>
  <c r="O329" i="20" s="1"/>
  <c r="O330" i="20" s="1"/>
  <c r="O331" i="20" s="1"/>
  <c r="O332" i="20" s="1"/>
  <c r="O333" i="20" s="1"/>
  <c r="O334" i="20" s="1"/>
  <c r="O335" i="20" s="1"/>
  <c r="O336" i="20" s="1"/>
  <c r="O337" i="20" s="1"/>
  <c r="O338" i="20" s="1"/>
  <c r="O339" i="20" s="1"/>
  <c r="O340" i="20" s="1"/>
  <c r="O341" i="20" s="1"/>
  <c r="O342" i="20" s="1"/>
  <c r="O343" i="20" s="1"/>
  <c r="O344" i="20" s="1"/>
  <c r="O345" i="20" s="1"/>
  <c r="O346" i="20" s="1"/>
  <c r="O347" i="20" s="1"/>
  <c r="O348" i="20" s="1"/>
  <c r="O349" i="20" s="1"/>
  <c r="O350" i="20" s="1"/>
  <c r="O351" i="20" s="1"/>
  <c r="O352" i="20" s="1"/>
  <c r="O353" i="20" s="1"/>
  <c r="O354" i="20" s="1"/>
  <c r="O355" i="20" s="1"/>
  <c r="O356" i="20" s="1"/>
  <c r="O357" i="20" s="1"/>
  <c r="O358" i="20" s="1"/>
  <c r="O359" i="20" s="1"/>
  <c r="O360" i="20" s="1"/>
  <c r="O361" i="20" s="1"/>
  <c r="O362" i="20" s="1"/>
  <c r="O363" i="20" s="1"/>
  <c r="O364" i="20" s="1"/>
  <c r="O365" i="20" s="1"/>
  <c r="O366" i="20" s="1"/>
  <c r="O367" i="20" s="1"/>
  <c r="O368" i="20" s="1"/>
  <c r="O369" i="20" s="1"/>
  <c r="O370" i="20" s="1"/>
  <c r="O371" i="20" s="1"/>
  <c r="O372" i="20" s="1"/>
  <c r="O373" i="20" s="1"/>
  <c r="O374" i="20" s="1"/>
  <c r="O375" i="20" s="1"/>
  <c r="O376" i="20" s="1"/>
  <c r="O377" i="20" s="1"/>
  <c r="O378" i="20" s="1"/>
  <c r="N15" i="20"/>
  <c r="N16" i="20" s="1"/>
  <c r="N17" i="20" s="1"/>
  <c r="N18" i="20" s="1"/>
  <c r="N19" i="20" s="1"/>
  <c r="N20" i="20" s="1"/>
  <c r="N21" i="20" s="1"/>
  <c r="N22" i="20" s="1"/>
  <c r="N23" i="20" s="1"/>
  <c r="N24" i="20" s="1"/>
  <c r="N25" i="20" s="1"/>
  <c r="N26" i="20" s="1"/>
  <c r="N27" i="20"/>
  <c r="N28" i="20" s="1"/>
  <c r="N29" i="20" s="1"/>
  <c r="N30" i="20" s="1"/>
  <c r="N31" i="20" s="1"/>
  <c r="N32" i="20" s="1"/>
  <c r="N33" i="20" s="1"/>
  <c r="M16" i="20"/>
  <c r="M17" i="20" s="1"/>
  <c r="M18" i="20" s="1"/>
  <c r="M19" i="20" s="1"/>
  <c r="M20" i="20" s="1"/>
  <c r="M21" i="20" s="1"/>
  <c r="M22" i="20" s="1"/>
  <c r="M23" i="20" s="1"/>
  <c r="M24" i="20" s="1"/>
  <c r="M25" i="20" s="1"/>
  <c r="M26" i="20" s="1"/>
  <c r="M27" i="20" s="1"/>
  <c r="M28" i="20" s="1"/>
  <c r="M29" i="20" s="1"/>
  <c r="M30" i="20" s="1"/>
  <c r="M31" i="20" s="1"/>
  <c r="M32" i="20" s="1"/>
  <c r="M33" i="20" s="1"/>
  <c r="M34" i="20" s="1"/>
  <c r="M35" i="20" s="1"/>
  <c r="M36" i="20" s="1"/>
  <c r="M37" i="20" s="1"/>
  <c r="M38" i="20" s="1"/>
  <c r="M39" i="20" s="1"/>
  <c r="M40" i="20" s="1"/>
  <c r="M41" i="20" s="1"/>
  <c r="M42" i="20" s="1"/>
  <c r="M43" i="20" s="1"/>
  <c r="M44" i="20" s="1"/>
  <c r="M45" i="20" s="1"/>
  <c r="M46" i="20" s="1"/>
  <c r="M47" i="20" s="1"/>
  <c r="M48" i="20" s="1"/>
  <c r="M49" i="20" s="1"/>
  <c r="M50" i="20" s="1"/>
  <c r="M51" i="20" s="1"/>
  <c r="M52" i="20" s="1"/>
  <c r="M53" i="20" s="1"/>
  <c r="M54" i="20" s="1"/>
  <c r="M55" i="20" s="1"/>
  <c r="M56" i="20" s="1"/>
  <c r="M57" i="20" s="1"/>
  <c r="M58" i="20" s="1"/>
  <c r="M59" i="20" s="1"/>
  <c r="M60" i="20" s="1"/>
  <c r="M61" i="20" s="1"/>
  <c r="M62" i="20" s="1"/>
  <c r="M63" i="20" s="1"/>
  <c r="M64" i="20" s="1"/>
  <c r="M65" i="20" s="1"/>
  <c r="M66" i="20" s="1"/>
  <c r="M67" i="20" s="1"/>
  <c r="M68" i="20" s="1"/>
  <c r="M69" i="20" s="1"/>
  <c r="M70" i="20" s="1"/>
  <c r="M71" i="20" s="1"/>
  <c r="M72" i="20" s="1"/>
  <c r="M73" i="20" s="1"/>
  <c r="M74" i="20" s="1"/>
  <c r="M75" i="20" s="1"/>
  <c r="M76" i="20" s="1"/>
  <c r="M77" i="20" s="1"/>
  <c r="M78" i="20" s="1"/>
  <c r="M79" i="20" s="1"/>
  <c r="M80" i="20" s="1"/>
  <c r="M81" i="20" s="1"/>
  <c r="M82" i="20" s="1"/>
  <c r="M83" i="20" s="1"/>
  <c r="M84" i="20" s="1"/>
  <c r="M85" i="20" s="1"/>
  <c r="M86" i="20" s="1"/>
  <c r="M87" i="20" s="1"/>
  <c r="M88" i="20" s="1"/>
  <c r="M89" i="20" s="1"/>
  <c r="M90" i="20" s="1"/>
  <c r="M91" i="20" s="1"/>
  <c r="M92" i="20" s="1"/>
  <c r="M93" i="20" s="1"/>
  <c r="M94" i="20" s="1"/>
  <c r="M95" i="20" s="1"/>
  <c r="M96" i="20" s="1"/>
  <c r="M97" i="20" s="1"/>
  <c r="M98" i="20" s="1"/>
  <c r="M99" i="20" s="1"/>
  <c r="M100" i="20" s="1"/>
  <c r="M101" i="20" s="1"/>
  <c r="M102" i="20" s="1"/>
  <c r="M103" i="20" s="1"/>
  <c r="M104" i="20" s="1"/>
  <c r="M105" i="20" s="1"/>
  <c r="M106" i="20" s="1"/>
  <c r="M107" i="20" s="1"/>
  <c r="M108" i="20" s="1"/>
  <c r="M109" i="20" s="1"/>
  <c r="M110" i="20" s="1"/>
  <c r="M111" i="20" s="1"/>
  <c r="M112" i="20" s="1"/>
  <c r="M113" i="20" s="1"/>
  <c r="M114" i="20" s="1"/>
  <c r="M115" i="20" s="1"/>
  <c r="M116" i="20" s="1"/>
  <c r="M117" i="20" s="1"/>
  <c r="M118" i="20" s="1"/>
  <c r="M119" i="20" s="1"/>
  <c r="M120" i="20" s="1"/>
  <c r="M121" i="20" s="1"/>
  <c r="M122" i="20" s="1"/>
  <c r="M123" i="20" s="1"/>
  <c r="M124" i="20" s="1"/>
  <c r="M125" i="20" s="1"/>
  <c r="M126" i="20" s="1"/>
  <c r="M127" i="20" s="1"/>
  <c r="M128" i="20" s="1"/>
  <c r="M129" i="20" s="1"/>
  <c r="M130" i="20" s="1"/>
  <c r="M131" i="20" s="1"/>
  <c r="M132" i="20" s="1"/>
  <c r="M133" i="20" s="1"/>
  <c r="M134" i="20" s="1"/>
  <c r="M135" i="20" s="1"/>
  <c r="M136" i="20" s="1"/>
  <c r="M137" i="20" s="1"/>
  <c r="M138" i="20" s="1"/>
  <c r="M139" i="20" s="1"/>
  <c r="M140" i="20" s="1"/>
  <c r="M141" i="20" s="1"/>
  <c r="M142" i="20" s="1"/>
  <c r="M143" i="20" s="1"/>
  <c r="M144" i="20" s="1"/>
  <c r="M145" i="20" s="1"/>
  <c r="M146" i="20" s="1"/>
  <c r="M147" i="20" s="1"/>
  <c r="M148" i="20" s="1"/>
  <c r="M149" i="20" s="1"/>
  <c r="M150" i="20" s="1"/>
  <c r="M151" i="20" s="1"/>
  <c r="M152" i="20" s="1"/>
  <c r="M153" i="20" s="1"/>
  <c r="M154" i="20" s="1"/>
  <c r="M155" i="20" s="1"/>
  <c r="M156" i="20" s="1"/>
  <c r="M157" i="20" s="1"/>
  <c r="M158" i="20" s="1"/>
  <c r="M159" i="20" s="1"/>
  <c r="M160" i="20" s="1"/>
  <c r="M161" i="20" s="1"/>
  <c r="M162" i="20" s="1"/>
  <c r="M163" i="20" s="1"/>
  <c r="M164" i="20" s="1"/>
  <c r="M165" i="20" s="1"/>
  <c r="M166" i="20" s="1"/>
  <c r="M167" i="20" s="1"/>
  <c r="M168" i="20" s="1"/>
  <c r="M169" i="20" s="1"/>
  <c r="M170" i="20" s="1"/>
  <c r="M171" i="20" s="1"/>
  <c r="M172" i="20" s="1"/>
  <c r="M173" i="20" s="1"/>
  <c r="M174" i="20" s="1"/>
  <c r="M175" i="20" s="1"/>
  <c r="M176" i="20" s="1"/>
  <c r="M177" i="20" s="1"/>
  <c r="M178" i="20" s="1"/>
  <c r="M179" i="20" s="1"/>
  <c r="M180" i="20" s="1"/>
  <c r="M181" i="20" s="1"/>
  <c r="M182" i="20" s="1"/>
  <c r="M183" i="20" s="1"/>
  <c r="M184" i="20" s="1"/>
  <c r="M185" i="20" s="1"/>
  <c r="M186" i="20" s="1"/>
  <c r="M187" i="20" s="1"/>
  <c r="M188" i="20" s="1"/>
  <c r="M189" i="20" s="1"/>
  <c r="M190" i="20" s="1"/>
  <c r="M191" i="20" s="1"/>
  <c r="M192" i="20" s="1"/>
  <c r="M193" i="20" s="1"/>
  <c r="M194" i="20" s="1"/>
  <c r="M195" i="20" s="1"/>
  <c r="M196" i="20" s="1"/>
  <c r="M197" i="20" s="1"/>
  <c r="M198" i="20" s="1"/>
  <c r="M199" i="20" s="1"/>
  <c r="M200" i="20" s="1"/>
  <c r="M201" i="20" s="1"/>
  <c r="M202" i="20" s="1"/>
  <c r="M203" i="20" s="1"/>
  <c r="M204" i="20" s="1"/>
  <c r="M205" i="20" s="1"/>
  <c r="M206" i="20" s="1"/>
  <c r="M207" i="20" s="1"/>
  <c r="M208" i="20" s="1"/>
  <c r="M209" i="20" s="1"/>
  <c r="M210" i="20" s="1"/>
  <c r="M211" i="20" s="1"/>
  <c r="M212" i="20" s="1"/>
  <c r="M213" i="20" s="1"/>
  <c r="M214" i="20" s="1"/>
  <c r="M215" i="20" s="1"/>
  <c r="M216" i="20" s="1"/>
  <c r="M217" i="20" s="1"/>
  <c r="M218" i="20" s="1"/>
  <c r="M219" i="20" s="1"/>
  <c r="M220" i="20" s="1"/>
  <c r="M221" i="20" s="1"/>
  <c r="M222" i="20" s="1"/>
  <c r="M223" i="20" s="1"/>
  <c r="M224" i="20" s="1"/>
  <c r="M225" i="20" s="1"/>
  <c r="M226" i="20" s="1"/>
  <c r="M227" i="20" s="1"/>
  <c r="M228" i="20" s="1"/>
  <c r="M229" i="20" s="1"/>
  <c r="M230" i="20" s="1"/>
  <c r="M231" i="20" s="1"/>
  <c r="M232" i="20" s="1"/>
  <c r="M233" i="20" s="1"/>
  <c r="M234" i="20" s="1"/>
  <c r="M235" i="20" s="1"/>
  <c r="M236" i="20" s="1"/>
  <c r="M237" i="20" s="1"/>
  <c r="M238" i="20" s="1"/>
  <c r="M239" i="20" s="1"/>
  <c r="M240" i="20" s="1"/>
  <c r="M241" i="20" s="1"/>
  <c r="M242" i="20" s="1"/>
  <c r="M243" i="20" s="1"/>
  <c r="M244" i="20" s="1"/>
  <c r="M245" i="20" s="1"/>
  <c r="M246" i="20" s="1"/>
  <c r="M247" i="20" s="1"/>
  <c r="M248" i="20" s="1"/>
  <c r="M249" i="20" s="1"/>
  <c r="M250" i="20" s="1"/>
  <c r="M251" i="20" s="1"/>
  <c r="M252" i="20" s="1"/>
  <c r="M253" i="20" s="1"/>
  <c r="M254" i="20" s="1"/>
  <c r="M255" i="20" s="1"/>
  <c r="M256" i="20" s="1"/>
  <c r="M257" i="20" s="1"/>
  <c r="M258" i="20" s="1"/>
  <c r="M259" i="20" s="1"/>
  <c r="M260" i="20" s="1"/>
  <c r="M261" i="20" s="1"/>
  <c r="M262" i="20" s="1"/>
  <c r="M263" i="20" s="1"/>
  <c r="M264" i="20" s="1"/>
  <c r="M265" i="20" s="1"/>
  <c r="M266" i="20" s="1"/>
  <c r="M267" i="20" s="1"/>
  <c r="M268" i="20" s="1"/>
  <c r="M269" i="20" s="1"/>
  <c r="M270" i="20" s="1"/>
  <c r="M271" i="20" s="1"/>
  <c r="M272" i="20" s="1"/>
  <c r="M273" i="20" s="1"/>
  <c r="M274" i="20" s="1"/>
  <c r="M275" i="20" s="1"/>
  <c r="M276" i="20" s="1"/>
  <c r="M277" i="20" s="1"/>
  <c r="M278" i="20" s="1"/>
  <c r="M279" i="20" s="1"/>
  <c r="M280" i="20" s="1"/>
  <c r="M281" i="20" s="1"/>
  <c r="M282" i="20" s="1"/>
  <c r="M283" i="20" s="1"/>
  <c r="M284" i="20" s="1"/>
  <c r="M285" i="20" s="1"/>
  <c r="M286" i="20" s="1"/>
  <c r="M287" i="20" s="1"/>
  <c r="M288" i="20" s="1"/>
  <c r="M289" i="20" s="1"/>
  <c r="M290" i="20" s="1"/>
  <c r="M291" i="20" s="1"/>
  <c r="M292" i="20" s="1"/>
  <c r="M293" i="20" s="1"/>
  <c r="M294" i="20" s="1"/>
  <c r="M295" i="20" s="1"/>
  <c r="M296" i="20" s="1"/>
  <c r="M297" i="20" s="1"/>
  <c r="M298" i="20" s="1"/>
  <c r="M299" i="20" s="1"/>
  <c r="M300" i="20" s="1"/>
  <c r="M301" i="20" s="1"/>
  <c r="M302" i="20" s="1"/>
  <c r="M303" i="20" s="1"/>
  <c r="M304" i="20" s="1"/>
  <c r="M305" i="20" s="1"/>
  <c r="M306" i="20" s="1"/>
  <c r="M307" i="20" s="1"/>
  <c r="M308" i="20" s="1"/>
  <c r="M309" i="20" s="1"/>
  <c r="M310" i="20" s="1"/>
  <c r="M311" i="20" s="1"/>
  <c r="M312" i="20" s="1"/>
  <c r="M313" i="20" s="1"/>
  <c r="M314" i="20" s="1"/>
  <c r="M315" i="20" s="1"/>
  <c r="M316" i="20" s="1"/>
  <c r="M317" i="20" s="1"/>
  <c r="M318" i="20" s="1"/>
  <c r="M319" i="20" s="1"/>
  <c r="M320" i="20" s="1"/>
  <c r="M321" i="20" s="1"/>
  <c r="M322" i="20" s="1"/>
  <c r="M323" i="20" s="1"/>
  <c r="M324" i="20" s="1"/>
  <c r="M325" i="20" s="1"/>
  <c r="M326" i="20" s="1"/>
  <c r="M327" i="20" s="1"/>
  <c r="M328" i="20" s="1"/>
  <c r="M329" i="20" s="1"/>
  <c r="M330" i="20" s="1"/>
  <c r="M331" i="20" s="1"/>
  <c r="M332" i="20" s="1"/>
  <c r="M333" i="20" s="1"/>
  <c r="M334" i="20" s="1"/>
  <c r="M335" i="20" s="1"/>
  <c r="M336" i="20" s="1"/>
  <c r="M337" i="20" s="1"/>
  <c r="M338" i="20" s="1"/>
  <c r="M339" i="20" s="1"/>
  <c r="M340" i="20" s="1"/>
  <c r="M341" i="20" s="1"/>
  <c r="M342" i="20" s="1"/>
  <c r="M343" i="20" s="1"/>
  <c r="M344" i="20" s="1"/>
  <c r="M345" i="20" s="1"/>
  <c r="M346" i="20" s="1"/>
  <c r="M347" i="20" s="1"/>
  <c r="M348" i="20" s="1"/>
  <c r="M349" i="20" s="1"/>
  <c r="M350" i="20" s="1"/>
  <c r="M351" i="20" s="1"/>
  <c r="M352" i="20" s="1"/>
  <c r="M353" i="20" s="1"/>
  <c r="M354" i="20" s="1"/>
  <c r="M355" i="20" s="1"/>
  <c r="M356" i="20" s="1"/>
  <c r="M357" i="20" s="1"/>
  <c r="M358" i="20" s="1"/>
  <c r="M359" i="20" s="1"/>
  <c r="M360" i="20" s="1"/>
  <c r="M361" i="20" s="1"/>
  <c r="M362" i="20" s="1"/>
  <c r="M363" i="20" s="1"/>
  <c r="M364" i="20" s="1"/>
  <c r="M365" i="20" s="1"/>
  <c r="M366" i="20" s="1"/>
  <c r="M367" i="20" s="1"/>
  <c r="M368" i="20" s="1"/>
  <c r="M369" i="20" s="1"/>
  <c r="M370" i="20" s="1"/>
  <c r="M371" i="20" s="1"/>
  <c r="M372" i="20" s="1"/>
  <c r="M373" i="20" s="1"/>
  <c r="M374" i="20" s="1"/>
  <c r="M375" i="20" s="1"/>
  <c r="M376" i="20" s="1"/>
  <c r="M377" i="20" s="1"/>
  <c r="M378" i="20" s="1"/>
  <c r="S15" i="20"/>
  <c r="S16" i="20" s="1"/>
  <c r="S17" i="20" s="1"/>
  <c r="S18" i="20" s="1"/>
  <c r="S19" i="20" s="1"/>
  <c r="S20" i="20" s="1"/>
  <c r="S21" i="20"/>
  <c r="S22" i="20" s="1"/>
  <c r="S23" i="20" s="1"/>
  <c r="S24" i="20" s="1"/>
  <c r="S25" i="20" s="1"/>
  <c r="S26" i="20" s="1"/>
  <c r="S27" i="20" s="1"/>
  <c r="S28" i="20" s="1"/>
  <c r="S29" i="20" s="1"/>
  <c r="S30" i="20" s="1"/>
  <c r="S31" i="20" s="1"/>
  <c r="S32" i="20" s="1"/>
  <c r="S33" i="20" s="1"/>
  <c r="S34" i="20" s="1"/>
  <c r="S35" i="20" s="1"/>
  <c r="S36" i="20" s="1"/>
  <c r="S37" i="20" s="1"/>
  <c r="S38" i="20" s="1"/>
  <c r="S39" i="20" s="1"/>
  <c r="S40" i="20" s="1"/>
  <c r="S41" i="20" s="1"/>
  <c r="S42" i="20" s="1"/>
  <c r="S43" i="20" s="1"/>
  <c r="S44" i="20" s="1"/>
  <c r="S45" i="20" s="1"/>
  <c r="S46" i="20" s="1"/>
  <c r="S47" i="20" s="1"/>
  <c r="S48" i="20" s="1"/>
  <c r="S49" i="20" s="1"/>
  <c r="S50" i="20" s="1"/>
  <c r="S51" i="20" s="1"/>
  <c r="S52" i="20" s="1"/>
  <c r="S53" i="20" s="1"/>
  <c r="S54" i="20" s="1"/>
  <c r="S55" i="20" s="1"/>
  <c r="S56" i="20" s="1"/>
  <c r="S57" i="20" s="1"/>
  <c r="S58" i="20" s="1"/>
  <c r="S59" i="20" s="1"/>
  <c r="S60" i="20" s="1"/>
  <c r="S61" i="20" s="1"/>
  <c r="S62" i="20" s="1"/>
  <c r="S63" i="20" s="1"/>
  <c r="S64" i="20" s="1"/>
  <c r="S65" i="20" s="1"/>
  <c r="S66" i="20" s="1"/>
  <c r="S67" i="20" s="1"/>
  <c r="S68" i="20" s="1"/>
  <c r="S69" i="20" s="1"/>
  <c r="S70" i="20" s="1"/>
  <c r="S71" i="20" s="1"/>
  <c r="S72" i="20" s="1"/>
  <c r="S73" i="20" s="1"/>
  <c r="S74" i="20" s="1"/>
  <c r="S75" i="20" s="1"/>
  <c r="S76" i="20" s="1"/>
  <c r="S77" i="20" s="1"/>
  <c r="S78" i="20" s="1"/>
  <c r="S79" i="20" s="1"/>
  <c r="S80" i="20" s="1"/>
  <c r="S81" i="20" s="1"/>
  <c r="S82" i="20" s="1"/>
  <c r="S83" i="20" s="1"/>
  <c r="S84" i="20" s="1"/>
  <c r="S85" i="20" s="1"/>
  <c r="S86" i="20" s="1"/>
  <c r="S87" i="20" s="1"/>
  <c r="S88" i="20" s="1"/>
  <c r="S89" i="20" s="1"/>
  <c r="S90" i="20" s="1"/>
  <c r="S91" i="20" s="1"/>
  <c r="S92" i="20" s="1"/>
  <c r="S93" i="20" s="1"/>
  <c r="S94" i="20" s="1"/>
  <c r="S95" i="20" s="1"/>
  <c r="S96" i="20" s="1"/>
  <c r="S97" i="20" s="1"/>
  <c r="S98" i="20" s="1"/>
  <c r="S99" i="20" s="1"/>
  <c r="S100" i="20" s="1"/>
  <c r="S101" i="20" s="1"/>
  <c r="S102" i="20" s="1"/>
  <c r="S103" i="20" s="1"/>
  <c r="S104" i="20" s="1"/>
  <c r="S105" i="20" s="1"/>
  <c r="S106" i="20" s="1"/>
  <c r="S107" i="20" s="1"/>
  <c r="S108" i="20" s="1"/>
  <c r="S109" i="20" s="1"/>
  <c r="S110" i="20" s="1"/>
  <c r="S111" i="20" s="1"/>
  <c r="S112" i="20" s="1"/>
  <c r="S113" i="20" s="1"/>
  <c r="S114" i="20" s="1"/>
  <c r="S115" i="20" s="1"/>
  <c r="S116" i="20" s="1"/>
  <c r="S117" i="20" s="1"/>
  <c r="S118" i="20" s="1"/>
  <c r="S119" i="20" s="1"/>
  <c r="S120" i="20" s="1"/>
  <c r="S121" i="20" s="1"/>
  <c r="S122" i="20" s="1"/>
  <c r="S123" i="20" s="1"/>
  <c r="S124" i="20" s="1"/>
  <c r="S125" i="20" s="1"/>
  <c r="S126" i="20" s="1"/>
  <c r="S127" i="20" s="1"/>
  <c r="S128" i="20" s="1"/>
  <c r="S129" i="20" s="1"/>
  <c r="S130" i="20" s="1"/>
  <c r="S131" i="20" s="1"/>
  <c r="S132" i="20" s="1"/>
  <c r="S133" i="20" s="1"/>
  <c r="S134" i="20" s="1"/>
  <c r="S135" i="20" s="1"/>
  <c r="S136" i="20" s="1"/>
  <c r="S137" i="20" s="1"/>
  <c r="S138" i="20" s="1"/>
  <c r="S139" i="20" s="1"/>
  <c r="S140" i="20" s="1"/>
  <c r="S141" i="20" s="1"/>
  <c r="S142" i="20" s="1"/>
  <c r="S143" i="20" s="1"/>
  <c r="S144" i="20" s="1"/>
  <c r="S145" i="20" s="1"/>
  <c r="S146" i="20" s="1"/>
  <c r="S147" i="20" s="1"/>
  <c r="S148" i="20" s="1"/>
  <c r="S149" i="20" s="1"/>
  <c r="S150" i="20" s="1"/>
  <c r="S151" i="20" s="1"/>
  <c r="S152" i="20" s="1"/>
  <c r="S153" i="20" s="1"/>
  <c r="S154" i="20" s="1"/>
  <c r="S155" i="20" s="1"/>
  <c r="S156" i="20" s="1"/>
  <c r="S157" i="20" s="1"/>
  <c r="S158" i="20" s="1"/>
  <c r="S159" i="20" s="1"/>
  <c r="S160" i="20" s="1"/>
  <c r="S161" i="20" s="1"/>
  <c r="S162" i="20" s="1"/>
  <c r="S163" i="20" s="1"/>
  <c r="S164" i="20" s="1"/>
  <c r="S165" i="20" s="1"/>
  <c r="S166" i="20" s="1"/>
  <c r="S167" i="20" s="1"/>
  <c r="S168" i="20" s="1"/>
  <c r="S169" i="20" s="1"/>
  <c r="S170" i="20" s="1"/>
  <c r="S171" i="20" s="1"/>
  <c r="S172" i="20" s="1"/>
  <c r="S173" i="20" s="1"/>
  <c r="S174" i="20" s="1"/>
  <c r="S175" i="20" s="1"/>
  <c r="S176" i="20" s="1"/>
  <c r="S177" i="20" s="1"/>
  <c r="S178" i="20" s="1"/>
  <c r="S179" i="20" s="1"/>
  <c r="S180" i="20" s="1"/>
  <c r="S181" i="20" s="1"/>
  <c r="S182" i="20" s="1"/>
  <c r="S183" i="20" s="1"/>
  <c r="S184" i="20" s="1"/>
  <c r="S185" i="20" s="1"/>
  <c r="S186" i="20" s="1"/>
  <c r="S187" i="20" s="1"/>
  <c r="S188" i="20" s="1"/>
  <c r="S189" i="20" s="1"/>
  <c r="S190" i="20" s="1"/>
  <c r="S191" i="20" s="1"/>
  <c r="S192" i="20" s="1"/>
  <c r="S193" i="20" s="1"/>
  <c r="S194" i="20" s="1"/>
  <c r="S195" i="20" s="1"/>
  <c r="S196" i="20" s="1"/>
  <c r="S197" i="20" s="1"/>
  <c r="S198" i="20" s="1"/>
  <c r="S199" i="20" s="1"/>
  <c r="S200" i="20" s="1"/>
  <c r="S201" i="20" s="1"/>
  <c r="S202" i="20" s="1"/>
  <c r="S203" i="20" s="1"/>
  <c r="S204" i="20" s="1"/>
  <c r="S205" i="20" s="1"/>
  <c r="S206" i="20" s="1"/>
  <c r="S207" i="20" s="1"/>
  <c r="S208" i="20" s="1"/>
  <c r="S209" i="20" s="1"/>
  <c r="S210" i="20" s="1"/>
  <c r="S211" i="20" s="1"/>
  <c r="S212" i="20" s="1"/>
  <c r="S213" i="20" s="1"/>
  <c r="S214" i="20" s="1"/>
  <c r="S215" i="20" s="1"/>
  <c r="S216" i="20" s="1"/>
  <c r="S217" i="20" s="1"/>
  <c r="S218" i="20" s="1"/>
  <c r="S219" i="20" s="1"/>
  <c r="S220" i="20" s="1"/>
  <c r="S221" i="20" s="1"/>
  <c r="S222" i="20" s="1"/>
  <c r="S223" i="20" s="1"/>
  <c r="S224" i="20" s="1"/>
  <c r="S225" i="20" s="1"/>
  <c r="S226" i="20" s="1"/>
  <c r="S227" i="20" s="1"/>
  <c r="S228" i="20" s="1"/>
  <c r="S229" i="20" s="1"/>
  <c r="S230" i="20" s="1"/>
  <c r="S231" i="20" s="1"/>
  <c r="S232" i="20" s="1"/>
  <c r="S233" i="20" s="1"/>
  <c r="S234" i="20" s="1"/>
  <c r="S235" i="20" s="1"/>
  <c r="S236" i="20" s="1"/>
  <c r="S237" i="20" s="1"/>
  <c r="S238" i="20" s="1"/>
  <c r="S239" i="20" s="1"/>
  <c r="S240" i="20" s="1"/>
  <c r="S241" i="20" s="1"/>
  <c r="S242" i="20" s="1"/>
  <c r="S243" i="20" s="1"/>
  <c r="S244" i="20" s="1"/>
  <c r="S245" i="20" s="1"/>
  <c r="S246" i="20" s="1"/>
  <c r="S247" i="20" s="1"/>
  <c r="S248" i="20" s="1"/>
  <c r="S249" i="20" s="1"/>
  <c r="S250" i="20" s="1"/>
  <c r="S251" i="20" s="1"/>
  <c r="S252" i="20" s="1"/>
  <c r="S253" i="20" s="1"/>
  <c r="S254" i="20" s="1"/>
  <c r="S255" i="20" s="1"/>
  <c r="S256" i="20" s="1"/>
  <c r="S257" i="20" s="1"/>
  <c r="S258" i="20" s="1"/>
  <c r="S259" i="20" s="1"/>
  <c r="S260" i="20" s="1"/>
  <c r="S261" i="20" s="1"/>
  <c r="S262" i="20" s="1"/>
  <c r="S263" i="20" s="1"/>
  <c r="S264" i="20" s="1"/>
  <c r="S265" i="20" s="1"/>
  <c r="S266" i="20" s="1"/>
  <c r="S267" i="20" s="1"/>
  <c r="S268" i="20" s="1"/>
  <c r="S269" i="20" s="1"/>
  <c r="S270" i="20" s="1"/>
  <c r="S271" i="20" s="1"/>
  <c r="S272" i="20" s="1"/>
  <c r="S273" i="20" s="1"/>
  <c r="S274" i="20" s="1"/>
  <c r="S275" i="20" s="1"/>
  <c r="S276" i="20" s="1"/>
  <c r="S277" i="20" s="1"/>
  <c r="S278" i="20" s="1"/>
  <c r="S279" i="20" s="1"/>
  <c r="S280" i="20" s="1"/>
  <c r="S281" i="20" s="1"/>
  <c r="S282" i="20" s="1"/>
  <c r="S283" i="20" s="1"/>
  <c r="S284" i="20" s="1"/>
  <c r="S285" i="20" s="1"/>
  <c r="S286" i="20" s="1"/>
  <c r="S287" i="20" s="1"/>
  <c r="S288" i="20" s="1"/>
  <c r="S289" i="20" s="1"/>
  <c r="S290" i="20" s="1"/>
  <c r="S291" i="20" s="1"/>
  <c r="S292" i="20" s="1"/>
  <c r="S293" i="20" s="1"/>
  <c r="S294" i="20" s="1"/>
  <c r="S295" i="20" s="1"/>
  <c r="S296" i="20" s="1"/>
  <c r="S297" i="20" s="1"/>
  <c r="S298" i="20" s="1"/>
  <c r="S299" i="20" s="1"/>
  <c r="S300" i="20" s="1"/>
  <c r="S301" i="20" s="1"/>
  <c r="S302" i="20" s="1"/>
  <c r="S303" i="20" s="1"/>
  <c r="S304" i="20" s="1"/>
  <c r="S305" i="20" s="1"/>
  <c r="S306" i="20" s="1"/>
  <c r="S307" i="20" s="1"/>
  <c r="S308" i="20" s="1"/>
  <c r="S309" i="20" s="1"/>
  <c r="S310" i="20" s="1"/>
  <c r="S311" i="20" s="1"/>
  <c r="S312" i="20" s="1"/>
  <c r="S313" i="20" s="1"/>
  <c r="S314" i="20" s="1"/>
  <c r="S315" i="20" s="1"/>
  <c r="S316" i="20" s="1"/>
  <c r="S317" i="20" s="1"/>
  <c r="S318" i="20" s="1"/>
  <c r="S319" i="20" s="1"/>
  <c r="S320" i="20" s="1"/>
  <c r="S321" i="20" s="1"/>
  <c r="S322" i="20" s="1"/>
  <c r="S323" i="20" s="1"/>
  <c r="S324" i="20" s="1"/>
  <c r="S325" i="20" s="1"/>
  <c r="S326" i="20" s="1"/>
  <c r="S327" i="20" s="1"/>
  <c r="S328" i="20" s="1"/>
  <c r="S329" i="20" s="1"/>
  <c r="S330" i="20" s="1"/>
  <c r="S331" i="20" s="1"/>
  <c r="S332" i="20" s="1"/>
  <c r="S333" i="20" s="1"/>
  <c r="S334" i="20" s="1"/>
  <c r="S335" i="20" s="1"/>
  <c r="S336" i="20" s="1"/>
  <c r="S337" i="20" s="1"/>
  <c r="S338" i="20" s="1"/>
  <c r="S339" i="20" s="1"/>
  <c r="S340" i="20" s="1"/>
  <c r="S341" i="20" s="1"/>
  <c r="S342" i="20" s="1"/>
  <c r="S343" i="20" s="1"/>
  <c r="S344" i="20" s="1"/>
  <c r="S345" i="20" s="1"/>
  <c r="S346" i="20" s="1"/>
  <c r="S347" i="20" s="1"/>
  <c r="S348" i="20" s="1"/>
  <c r="S349" i="20" s="1"/>
  <c r="S350" i="20" s="1"/>
  <c r="S351" i="20" s="1"/>
  <c r="S352" i="20" s="1"/>
  <c r="S353" i="20" s="1"/>
  <c r="S354" i="20" s="1"/>
  <c r="S355" i="20" s="1"/>
  <c r="S356" i="20" s="1"/>
  <c r="S357" i="20" s="1"/>
  <c r="S358" i="20" s="1"/>
  <c r="S359" i="20" s="1"/>
  <c r="S360" i="20" s="1"/>
  <c r="S361" i="20" s="1"/>
  <c r="S362" i="20" s="1"/>
  <c r="S363" i="20" s="1"/>
  <c r="S364" i="20" s="1"/>
  <c r="S365" i="20" s="1"/>
  <c r="S366" i="20" s="1"/>
  <c r="S367" i="20" s="1"/>
  <c r="S368" i="20" s="1"/>
  <c r="S369" i="20" s="1"/>
  <c r="S370" i="20" s="1"/>
  <c r="S371" i="20" s="1"/>
  <c r="S372" i="20" s="1"/>
  <c r="S373" i="20" s="1"/>
  <c r="S374" i="20" s="1"/>
  <c r="S375" i="20" s="1"/>
  <c r="S376" i="20" s="1"/>
  <c r="Q19" i="20"/>
  <c r="Q20" i="20" s="1"/>
  <c r="Q21" i="20" s="1"/>
  <c r="Q22" i="20" s="1"/>
  <c r="Q23" i="20" s="1"/>
  <c r="Q24" i="20" s="1"/>
  <c r="Q25" i="20" s="1"/>
  <c r="Q26" i="20" s="1"/>
  <c r="Q27" i="20" s="1"/>
  <c r="Q28" i="20" s="1"/>
  <c r="Q29" i="20" s="1"/>
  <c r="Q30" i="20" s="1"/>
  <c r="Q31" i="20" s="1"/>
  <c r="Q32" i="20" s="1"/>
  <c r="Q33" i="20" s="1"/>
  <c r="Q34" i="20" s="1"/>
  <c r="Q35" i="20" s="1"/>
  <c r="Q36" i="20" s="1"/>
  <c r="Q37" i="20" s="1"/>
  <c r="Q38" i="20" s="1"/>
  <c r="Q39" i="20" s="1"/>
  <c r="Q40" i="20" s="1"/>
  <c r="Q41" i="20" s="1"/>
  <c r="Q42" i="20" s="1"/>
  <c r="Q43" i="20" s="1"/>
  <c r="Q44" i="20" s="1"/>
  <c r="Q45" i="20" s="1"/>
  <c r="Q46" i="20" s="1"/>
  <c r="Q47" i="20" s="1"/>
  <c r="Q48" i="20" s="1"/>
  <c r="Q49" i="20" s="1"/>
  <c r="Q50" i="20" s="1"/>
  <c r="Q51" i="20" s="1"/>
  <c r="Q52" i="20" s="1"/>
  <c r="Q53" i="20" s="1"/>
  <c r="Q54" i="20" s="1"/>
  <c r="Q55" i="20" s="1"/>
  <c r="Q56" i="20" s="1"/>
  <c r="Q57" i="20" s="1"/>
  <c r="Q58" i="20" s="1"/>
  <c r="Q59" i="20" s="1"/>
  <c r="Q60" i="20" s="1"/>
  <c r="Q61" i="20" s="1"/>
  <c r="Q62" i="20" s="1"/>
  <c r="Q63" i="20" s="1"/>
  <c r="Q64" i="20" s="1"/>
  <c r="Q65" i="20" s="1"/>
  <c r="Q66" i="20" s="1"/>
  <c r="Q67" i="20" s="1"/>
  <c r="Q68" i="20" s="1"/>
  <c r="Q69" i="20" s="1"/>
  <c r="Q70" i="20" s="1"/>
  <c r="Q71" i="20" s="1"/>
  <c r="Q72" i="20" s="1"/>
  <c r="Q73" i="20" s="1"/>
  <c r="Q74" i="20" s="1"/>
  <c r="Q75" i="20" s="1"/>
  <c r="Q76" i="20" s="1"/>
  <c r="Q77" i="20" s="1"/>
  <c r="Q78" i="20" s="1"/>
  <c r="Q79" i="20" s="1"/>
  <c r="Q80" i="20" s="1"/>
  <c r="Q81" i="20" s="1"/>
  <c r="Q82" i="20" s="1"/>
  <c r="Q83" i="20" s="1"/>
  <c r="Q84" i="20" s="1"/>
  <c r="Q85" i="20" s="1"/>
  <c r="Q86" i="20" s="1"/>
  <c r="Q87" i="20" s="1"/>
  <c r="Q88" i="20" s="1"/>
  <c r="Q89" i="20" s="1"/>
  <c r="Q90" i="20" s="1"/>
  <c r="Q91" i="20" s="1"/>
  <c r="Q92" i="20" s="1"/>
  <c r="Q93" i="20" s="1"/>
  <c r="Q94" i="20" s="1"/>
  <c r="Q95" i="20" s="1"/>
  <c r="Q96" i="20" s="1"/>
  <c r="Q97" i="20" s="1"/>
  <c r="Q98" i="20" s="1"/>
  <c r="Q99" i="20" s="1"/>
  <c r="Q100" i="20" s="1"/>
  <c r="Q101" i="20" s="1"/>
  <c r="Q102" i="20" s="1"/>
  <c r="Q103" i="20" s="1"/>
  <c r="Q104" i="20" s="1"/>
  <c r="Q105" i="20" s="1"/>
  <c r="Q106" i="20" s="1"/>
  <c r="Q107" i="20" s="1"/>
  <c r="Q108" i="20" s="1"/>
  <c r="Q109" i="20" s="1"/>
  <c r="Q110" i="20" s="1"/>
  <c r="Q111" i="20" s="1"/>
  <c r="Q112" i="20" s="1"/>
  <c r="Q113" i="20" s="1"/>
  <c r="Q114" i="20" s="1"/>
  <c r="Q115" i="20" s="1"/>
  <c r="Q116" i="20" s="1"/>
  <c r="Q117" i="20" s="1"/>
  <c r="Q118" i="20" s="1"/>
  <c r="Q119" i="20" s="1"/>
  <c r="Q120" i="20" s="1"/>
  <c r="Q121" i="20" s="1"/>
  <c r="Q122" i="20" s="1"/>
  <c r="Q123" i="20" s="1"/>
  <c r="Q124" i="20" s="1"/>
  <c r="Q125" i="20" s="1"/>
  <c r="Q126" i="20" s="1"/>
  <c r="Q127" i="20" s="1"/>
  <c r="Q128" i="20" s="1"/>
  <c r="Q129" i="20" s="1"/>
  <c r="Q130" i="20" s="1"/>
  <c r="Q131" i="20" s="1"/>
  <c r="Q132" i="20" s="1"/>
  <c r="Q133" i="20" s="1"/>
  <c r="Q134" i="20" s="1"/>
  <c r="Q135" i="20" s="1"/>
  <c r="Q136" i="20" s="1"/>
  <c r="Q137" i="20" s="1"/>
  <c r="Q138" i="20" s="1"/>
  <c r="Q139" i="20" s="1"/>
  <c r="Q140" i="20" s="1"/>
  <c r="Q141" i="20" s="1"/>
  <c r="Q142" i="20" s="1"/>
  <c r="Q143" i="20" s="1"/>
  <c r="Q144" i="20" s="1"/>
  <c r="Q145" i="20" s="1"/>
  <c r="Q146" i="20" s="1"/>
  <c r="Q147" i="20" s="1"/>
  <c r="Q148" i="20" s="1"/>
  <c r="Q149" i="20" s="1"/>
  <c r="Q150" i="20" s="1"/>
  <c r="Q151" i="20" s="1"/>
  <c r="Q152" i="20" s="1"/>
  <c r="Q153" i="20" s="1"/>
  <c r="Q154" i="20" s="1"/>
  <c r="Q155" i="20" s="1"/>
  <c r="Q156" i="20" s="1"/>
  <c r="Q157" i="20" s="1"/>
  <c r="Q158" i="20" s="1"/>
  <c r="Q159" i="20" s="1"/>
  <c r="Q160" i="20" s="1"/>
  <c r="Q161" i="20" s="1"/>
  <c r="Q162" i="20" s="1"/>
  <c r="Q163" i="20" s="1"/>
  <c r="Q164" i="20" s="1"/>
  <c r="Q165" i="20" s="1"/>
  <c r="Q166" i="20" s="1"/>
  <c r="Q167" i="20" s="1"/>
  <c r="Q168" i="20" s="1"/>
  <c r="Q169" i="20" s="1"/>
  <c r="Q170" i="20" s="1"/>
  <c r="Q171" i="20" s="1"/>
  <c r="Q172" i="20" s="1"/>
  <c r="Q173" i="20" s="1"/>
  <c r="Q174" i="20" s="1"/>
  <c r="Q175" i="20" s="1"/>
  <c r="Q176" i="20" s="1"/>
  <c r="Q177" i="20" s="1"/>
  <c r="Q178" i="20" s="1"/>
  <c r="Q179" i="20" s="1"/>
  <c r="Q180" i="20" s="1"/>
  <c r="Q181" i="20" s="1"/>
  <c r="Q182" i="20" s="1"/>
  <c r="Q183" i="20" s="1"/>
  <c r="Q184" i="20" s="1"/>
  <c r="Q185" i="20" s="1"/>
  <c r="Q186" i="20" s="1"/>
  <c r="Q187" i="20" s="1"/>
  <c r="Q188" i="20" s="1"/>
  <c r="Q189" i="20" s="1"/>
  <c r="Q190" i="20" s="1"/>
  <c r="Q191" i="20" s="1"/>
  <c r="Q192" i="20" s="1"/>
  <c r="Q193" i="20" s="1"/>
  <c r="Q194" i="20" s="1"/>
  <c r="Q195" i="20" s="1"/>
  <c r="Q196" i="20" s="1"/>
  <c r="Q197" i="20" s="1"/>
  <c r="Q198" i="20" s="1"/>
  <c r="Q199" i="20" s="1"/>
  <c r="Q200" i="20" s="1"/>
  <c r="Q201" i="20" s="1"/>
  <c r="Q202" i="20" s="1"/>
  <c r="Q203" i="20" s="1"/>
  <c r="Q204" i="20" s="1"/>
  <c r="Q205" i="20" s="1"/>
  <c r="Q206" i="20" s="1"/>
  <c r="Q207" i="20" s="1"/>
  <c r="Q208" i="20" s="1"/>
  <c r="Q209" i="20" s="1"/>
  <c r="Q210" i="20" s="1"/>
  <c r="Q211" i="20" s="1"/>
  <c r="Q212" i="20" s="1"/>
  <c r="Q213" i="20" s="1"/>
  <c r="Q214" i="20" s="1"/>
  <c r="Q215" i="20" s="1"/>
  <c r="Q216" i="20" s="1"/>
  <c r="Q217" i="20" s="1"/>
  <c r="Q218" i="20" s="1"/>
  <c r="Q219" i="20" s="1"/>
  <c r="Q220" i="20" s="1"/>
  <c r="Q221" i="20" s="1"/>
  <c r="Q222" i="20" s="1"/>
  <c r="Q223" i="20" s="1"/>
  <c r="Q224" i="20" s="1"/>
  <c r="Q225" i="20" s="1"/>
  <c r="Q226" i="20" s="1"/>
  <c r="Q227" i="20" s="1"/>
  <c r="Q228" i="20" s="1"/>
  <c r="Q229" i="20" s="1"/>
  <c r="Q230" i="20" s="1"/>
  <c r="Q231" i="20" s="1"/>
  <c r="Q232" i="20" s="1"/>
  <c r="Q233" i="20" s="1"/>
  <c r="Q234" i="20" s="1"/>
  <c r="Q235" i="20" s="1"/>
  <c r="Q236" i="20" s="1"/>
  <c r="Q237" i="20" s="1"/>
  <c r="Q238" i="20" s="1"/>
  <c r="Q239" i="20" s="1"/>
  <c r="Q240" i="20" s="1"/>
  <c r="Q241" i="20" s="1"/>
  <c r="Q242" i="20" s="1"/>
  <c r="Q243" i="20" s="1"/>
  <c r="Q244" i="20" s="1"/>
  <c r="Q245" i="20" s="1"/>
  <c r="Q246" i="20" s="1"/>
  <c r="Q247" i="20" s="1"/>
  <c r="Q248" i="20" s="1"/>
  <c r="Q249" i="20" s="1"/>
  <c r="Q250" i="20" s="1"/>
  <c r="Q251" i="20" s="1"/>
  <c r="Q252" i="20" s="1"/>
  <c r="Q253" i="20" s="1"/>
  <c r="Q254" i="20" s="1"/>
  <c r="Q255" i="20" s="1"/>
  <c r="Q256" i="20" s="1"/>
  <c r="Q257" i="20" s="1"/>
  <c r="Q258" i="20" s="1"/>
  <c r="Q259" i="20" s="1"/>
  <c r="Q260" i="20" s="1"/>
  <c r="Q261" i="20" s="1"/>
  <c r="Q262" i="20" s="1"/>
  <c r="Q263" i="20" s="1"/>
  <c r="Q264" i="20" s="1"/>
  <c r="Q265" i="20" s="1"/>
  <c r="Q266" i="20" s="1"/>
  <c r="Q267" i="20" s="1"/>
  <c r="Q268" i="20" s="1"/>
  <c r="Q269" i="20" s="1"/>
  <c r="Q270" i="20" s="1"/>
  <c r="Q271" i="20" s="1"/>
  <c r="Q272" i="20" s="1"/>
  <c r="Q273" i="20" s="1"/>
  <c r="Q274" i="20" s="1"/>
  <c r="Q275" i="20" s="1"/>
  <c r="Q276" i="20" s="1"/>
  <c r="Q277" i="20" s="1"/>
  <c r="Q278" i="20" s="1"/>
  <c r="Q279" i="20" s="1"/>
  <c r="Q280" i="20" s="1"/>
  <c r="Q281" i="20" s="1"/>
  <c r="Q282" i="20" s="1"/>
  <c r="Q283" i="20" s="1"/>
  <c r="Q284" i="20" s="1"/>
  <c r="Q285" i="20" s="1"/>
  <c r="Q286" i="20" s="1"/>
  <c r="Q287" i="20" s="1"/>
  <c r="Q288" i="20" s="1"/>
  <c r="Q289" i="20" s="1"/>
  <c r="Q290" i="20" s="1"/>
  <c r="Q291" i="20" s="1"/>
  <c r="Q292" i="20" s="1"/>
  <c r="Q293" i="20" s="1"/>
  <c r="Q294" i="20" s="1"/>
  <c r="Q295" i="20" s="1"/>
  <c r="Q296" i="20" s="1"/>
  <c r="Q297" i="20" s="1"/>
  <c r="Q298" i="20" s="1"/>
  <c r="Q299" i="20" s="1"/>
  <c r="Q300" i="20" s="1"/>
  <c r="Q301" i="20" s="1"/>
  <c r="Q302" i="20" s="1"/>
  <c r="Q303" i="20" s="1"/>
  <c r="Q304" i="20" s="1"/>
  <c r="Q305" i="20" s="1"/>
  <c r="Q306" i="20" s="1"/>
  <c r="Q307" i="20" s="1"/>
  <c r="Q308" i="20" s="1"/>
  <c r="Q309" i="20" s="1"/>
  <c r="Q310" i="20" s="1"/>
  <c r="Q311" i="20" s="1"/>
  <c r="Q312" i="20" s="1"/>
  <c r="Q313" i="20" s="1"/>
  <c r="Q314" i="20" s="1"/>
  <c r="Q315" i="20" s="1"/>
  <c r="Q316" i="20" s="1"/>
  <c r="Q317" i="20" s="1"/>
  <c r="Q318" i="20" s="1"/>
  <c r="Q319" i="20" s="1"/>
  <c r="Q320" i="20" s="1"/>
  <c r="Q321" i="20" s="1"/>
  <c r="Q322" i="20" s="1"/>
  <c r="Q323" i="20" s="1"/>
  <c r="Q324" i="20" s="1"/>
  <c r="Q325" i="20" s="1"/>
  <c r="Q326" i="20" s="1"/>
  <c r="Q327" i="20" s="1"/>
  <c r="Q328" i="20" s="1"/>
  <c r="Q329" i="20" s="1"/>
  <c r="Q330" i="20" s="1"/>
  <c r="Q331" i="20" s="1"/>
  <c r="Q332" i="20" s="1"/>
  <c r="Q333" i="20" s="1"/>
  <c r="Q334" i="20" s="1"/>
  <c r="Q335" i="20" s="1"/>
  <c r="Q336" i="20" s="1"/>
  <c r="Q337" i="20" s="1"/>
  <c r="Q338" i="20" s="1"/>
  <c r="Q339" i="20" s="1"/>
  <c r="Q340" i="20" s="1"/>
  <c r="Q341" i="20" s="1"/>
  <c r="Q342" i="20" s="1"/>
  <c r="Q343" i="20" s="1"/>
  <c r="Q344" i="20" s="1"/>
  <c r="Q345" i="20" s="1"/>
  <c r="Q346" i="20" s="1"/>
  <c r="Q347" i="20" s="1"/>
  <c r="Q348" i="20" s="1"/>
  <c r="Q349" i="20" s="1"/>
  <c r="Q350" i="20" s="1"/>
  <c r="Q351" i="20" s="1"/>
  <c r="Q352" i="20" s="1"/>
  <c r="Q353" i="20" s="1"/>
  <c r="Q354" i="20" s="1"/>
  <c r="Q355" i="20" s="1"/>
  <c r="Q356" i="20" s="1"/>
  <c r="Q357" i="20" s="1"/>
  <c r="Q358" i="20" s="1"/>
  <c r="Q359" i="20" s="1"/>
  <c r="Q360" i="20" s="1"/>
  <c r="Q361" i="20" s="1"/>
  <c r="Q362" i="20" s="1"/>
  <c r="Q363" i="20" s="1"/>
  <c r="Q364" i="20" s="1"/>
  <c r="Q365" i="20" s="1"/>
  <c r="Q366" i="20" s="1"/>
  <c r="Q367" i="20" s="1"/>
  <c r="Q368" i="20" s="1"/>
  <c r="Q369" i="20" s="1"/>
  <c r="Q370" i="20" s="1"/>
  <c r="Q371" i="20" s="1"/>
  <c r="Q372" i="20" s="1"/>
  <c r="Q373" i="20" s="1"/>
  <c r="Q374" i="20" s="1"/>
  <c r="Q375" i="20" s="1"/>
  <c r="M15" i="20"/>
  <c r="D8797" i="19" l="1"/>
  <c r="D8796" i="19"/>
  <c r="D8795" i="19"/>
  <c r="D8794" i="19"/>
  <c r="D8793" i="19"/>
  <c r="D8792" i="19"/>
  <c r="D8791" i="19"/>
  <c r="D8790" i="19"/>
  <c r="D8789" i="19"/>
  <c r="D8788" i="19"/>
  <c r="D8787" i="19"/>
  <c r="D8786" i="19"/>
  <c r="D8785" i="19"/>
  <c r="D8784" i="19"/>
  <c r="D8783" i="19"/>
  <c r="D8782" i="19"/>
  <c r="D8781" i="19"/>
  <c r="D8780" i="19"/>
  <c r="D8779" i="19"/>
  <c r="D8778" i="19"/>
  <c r="D8777" i="19"/>
  <c r="D8776" i="19"/>
  <c r="D8775" i="19"/>
  <c r="D8774" i="19"/>
  <c r="D8773" i="19"/>
  <c r="D8772" i="19"/>
  <c r="D8771" i="19"/>
  <c r="D8770" i="19"/>
  <c r="D8769" i="19"/>
  <c r="D8768" i="19"/>
  <c r="D8767" i="19"/>
  <c r="D8766" i="19"/>
  <c r="D8765" i="19"/>
  <c r="D8764" i="19"/>
  <c r="D8763" i="19"/>
  <c r="D8762" i="19"/>
  <c r="D8761" i="19"/>
  <c r="D8760" i="19"/>
  <c r="D8759" i="19"/>
  <c r="D8758" i="19"/>
  <c r="D8757" i="19"/>
  <c r="D8756" i="19"/>
  <c r="D8755" i="19"/>
  <c r="D8754" i="19"/>
  <c r="D8753" i="19"/>
  <c r="D8752" i="19"/>
  <c r="D8751" i="19"/>
  <c r="D8750" i="19"/>
  <c r="D8749" i="19"/>
  <c r="D8748" i="19"/>
  <c r="D8747" i="19"/>
  <c r="D8746" i="19"/>
  <c r="D8745" i="19"/>
  <c r="D8744" i="19"/>
  <c r="D8743" i="19"/>
  <c r="D8742" i="19"/>
  <c r="D8741" i="19"/>
  <c r="D8740" i="19"/>
  <c r="D8739" i="19"/>
  <c r="D8738" i="19"/>
  <c r="D8737" i="19"/>
  <c r="D8736" i="19"/>
  <c r="D8735" i="19"/>
  <c r="D8734" i="19"/>
  <c r="D8733" i="19"/>
  <c r="D8732" i="19"/>
  <c r="D8731" i="19"/>
  <c r="D8730" i="19"/>
  <c r="D8729" i="19"/>
  <c r="D8728" i="19"/>
  <c r="D8727" i="19"/>
  <c r="D8726" i="19"/>
  <c r="D8725" i="19"/>
  <c r="D8724" i="19"/>
  <c r="D8723" i="19"/>
  <c r="D8722" i="19"/>
  <c r="D8721" i="19"/>
  <c r="D8720" i="19"/>
  <c r="D8719" i="19"/>
  <c r="D8718" i="19"/>
  <c r="D8717" i="19"/>
  <c r="D8716" i="19"/>
  <c r="D8715" i="19"/>
  <c r="D8714" i="19"/>
  <c r="D8713" i="19"/>
  <c r="D8712" i="19"/>
  <c r="D8711" i="19"/>
  <c r="D8710" i="19"/>
  <c r="D8709" i="19"/>
  <c r="D8708" i="19"/>
  <c r="D8707" i="19"/>
  <c r="D8706" i="19"/>
  <c r="D8705" i="19"/>
  <c r="D8704" i="19"/>
  <c r="D8703" i="19"/>
  <c r="D8702" i="19"/>
  <c r="D8701" i="19"/>
  <c r="D8700" i="19"/>
  <c r="D8699" i="19"/>
  <c r="D8698" i="19"/>
  <c r="D8697" i="19"/>
  <c r="D8696" i="19"/>
  <c r="D8695" i="19"/>
  <c r="D8694" i="19"/>
  <c r="D8693" i="19"/>
  <c r="D8692" i="19"/>
  <c r="D8691" i="19"/>
  <c r="D8690" i="19"/>
  <c r="D8689" i="19"/>
  <c r="D8688" i="19"/>
  <c r="D8687" i="19"/>
  <c r="D8686" i="19"/>
  <c r="D8685" i="19"/>
  <c r="D8684" i="19"/>
  <c r="D8683" i="19"/>
  <c r="D8682" i="19"/>
  <c r="D8681" i="19"/>
  <c r="D8680" i="19"/>
  <c r="D8679" i="19"/>
  <c r="D8678" i="19"/>
  <c r="D8677" i="19"/>
  <c r="D8676" i="19"/>
  <c r="D8675" i="19"/>
  <c r="D8674" i="19"/>
  <c r="D8673" i="19"/>
  <c r="D8672" i="19"/>
  <c r="D8671" i="19"/>
  <c r="D8670" i="19"/>
  <c r="D8669" i="19"/>
  <c r="D8668" i="19"/>
  <c r="D8667" i="19"/>
  <c r="D8666" i="19"/>
  <c r="D8665" i="19"/>
  <c r="D8664" i="19"/>
  <c r="D8663" i="19"/>
  <c r="D8662" i="19"/>
  <c r="D8661" i="19"/>
  <c r="D8660" i="19"/>
  <c r="D8659" i="19"/>
  <c r="D8658" i="19"/>
  <c r="D8657" i="19"/>
  <c r="D8656" i="19"/>
  <c r="D8655" i="19"/>
  <c r="D8654" i="19"/>
  <c r="D8653" i="19"/>
  <c r="D8652" i="19"/>
  <c r="D8651" i="19"/>
  <c r="D8650" i="19"/>
  <c r="D8649" i="19"/>
  <c r="D8648" i="19"/>
  <c r="D8647" i="19"/>
  <c r="D8646" i="19"/>
  <c r="D8645" i="19"/>
  <c r="D8644" i="19"/>
  <c r="D8643" i="19"/>
  <c r="D8642" i="19"/>
  <c r="D8641" i="19"/>
  <c r="D8640" i="19"/>
  <c r="D8639" i="19"/>
  <c r="D8638" i="19"/>
  <c r="D8637" i="19"/>
  <c r="D8636" i="19"/>
  <c r="D8635" i="19"/>
  <c r="D8634" i="19"/>
  <c r="D8633" i="19"/>
  <c r="D8632" i="19"/>
  <c r="D8631" i="19"/>
  <c r="D8630" i="19"/>
  <c r="D8629" i="19"/>
  <c r="D8628" i="19"/>
  <c r="D8627" i="19"/>
  <c r="D8626" i="19"/>
  <c r="D8625" i="19"/>
  <c r="D8624" i="19"/>
  <c r="D8623" i="19"/>
  <c r="D8622" i="19"/>
  <c r="D8621" i="19"/>
  <c r="D8620" i="19"/>
  <c r="D8619" i="19"/>
  <c r="D8618" i="19"/>
  <c r="D8617" i="19"/>
  <c r="D8616" i="19"/>
  <c r="D8615" i="19"/>
  <c r="D8614" i="19"/>
  <c r="D8613" i="19"/>
  <c r="D8612" i="19"/>
  <c r="D8611" i="19"/>
  <c r="D8610" i="19"/>
  <c r="D8609" i="19"/>
  <c r="D8608" i="19"/>
  <c r="D8607" i="19"/>
  <c r="D8606" i="19"/>
  <c r="D8605" i="19"/>
  <c r="D8604" i="19"/>
  <c r="D8603" i="19"/>
  <c r="D8602" i="19"/>
  <c r="D8601" i="19"/>
  <c r="D8600" i="19"/>
  <c r="D8599" i="19"/>
  <c r="D8598" i="19"/>
  <c r="D8597" i="19"/>
  <c r="D8596" i="19"/>
  <c r="D8595" i="19"/>
  <c r="D8594" i="19"/>
  <c r="D8593" i="19"/>
  <c r="D8592" i="19"/>
  <c r="D8591" i="19"/>
  <c r="D8590" i="19"/>
  <c r="D8589" i="19"/>
  <c r="D8588" i="19"/>
  <c r="D8587" i="19"/>
  <c r="D8586" i="19"/>
  <c r="D8585" i="19"/>
  <c r="D8584" i="19"/>
  <c r="D8583" i="19"/>
  <c r="D8582" i="19"/>
  <c r="D8581" i="19"/>
  <c r="D8580" i="19"/>
  <c r="D8579" i="19"/>
  <c r="D8578" i="19"/>
  <c r="D8577" i="19"/>
  <c r="D8576" i="19"/>
  <c r="D8575" i="19"/>
  <c r="D8574" i="19"/>
  <c r="D8573" i="19"/>
  <c r="D8572" i="19"/>
  <c r="D8571" i="19"/>
  <c r="D8570" i="19"/>
  <c r="D8569" i="19"/>
  <c r="D8568" i="19"/>
  <c r="D8567" i="19"/>
  <c r="D8566" i="19"/>
  <c r="D8565" i="19"/>
  <c r="D8564" i="19"/>
  <c r="D8563" i="19"/>
  <c r="D8562" i="19"/>
  <c r="D8561" i="19"/>
  <c r="D8560" i="19"/>
  <c r="D8559" i="19"/>
  <c r="D8558" i="19"/>
  <c r="D8557" i="19"/>
  <c r="D8556" i="19"/>
  <c r="D8555" i="19"/>
  <c r="D8554" i="19"/>
  <c r="D8553" i="19"/>
  <c r="D8552" i="19"/>
  <c r="D8551" i="19"/>
  <c r="D8550" i="19"/>
  <c r="D8549" i="19"/>
  <c r="D8548" i="19"/>
  <c r="D8547" i="19"/>
  <c r="D8546" i="19"/>
  <c r="D8545" i="19"/>
  <c r="D8544" i="19"/>
  <c r="D8543" i="19"/>
  <c r="D8542" i="19"/>
  <c r="D8541" i="19"/>
  <c r="D8540" i="19"/>
  <c r="D8539" i="19"/>
  <c r="D8538" i="19"/>
  <c r="D8537" i="19"/>
  <c r="D8536" i="19"/>
  <c r="D8535" i="19"/>
  <c r="D8534" i="19"/>
  <c r="D8533" i="19"/>
  <c r="D8532" i="19"/>
  <c r="D8531" i="19"/>
  <c r="D8530" i="19"/>
  <c r="D8529" i="19"/>
  <c r="D8528" i="19"/>
  <c r="D8527" i="19"/>
  <c r="D8526" i="19"/>
  <c r="D8525" i="19"/>
  <c r="D8524" i="19"/>
  <c r="D8523" i="19"/>
  <c r="D8522" i="19"/>
  <c r="D8521" i="19"/>
  <c r="D8520" i="19"/>
  <c r="D8519" i="19"/>
  <c r="D8518" i="19"/>
  <c r="D8517" i="19"/>
  <c r="D8516" i="19"/>
  <c r="D8515" i="19"/>
  <c r="D8514" i="19"/>
  <c r="D8513" i="19"/>
  <c r="D8512" i="19"/>
  <c r="D8511" i="19"/>
  <c r="D8510" i="19"/>
  <c r="D8509" i="19"/>
  <c r="D8508" i="19"/>
  <c r="D8507" i="19"/>
  <c r="D8506" i="19"/>
  <c r="D8505" i="19"/>
  <c r="D8504" i="19"/>
  <c r="D8503" i="19"/>
  <c r="D8502" i="19"/>
  <c r="D8501" i="19"/>
  <c r="D8500" i="19"/>
  <c r="D8499" i="19"/>
  <c r="D8498" i="19"/>
  <c r="D8497" i="19"/>
  <c r="D8496" i="19"/>
  <c r="D8495" i="19"/>
  <c r="D8494" i="19"/>
  <c r="D8493" i="19"/>
  <c r="D8492" i="19"/>
  <c r="D8491" i="19"/>
  <c r="D8490" i="19"/>
  <c r="D8489" i="19"/>
  <c r="D8488" i="19"/>
  <c r="D8487" i="19"/>
  <c r="D8486" i="19"/>
  <c r="D8485" i="19"/>
  <c r="D8484" i="19"/>
  <c r="D8483" i="19"/>
  <c r="D8482" i="19"/>
  <c r="D8481" i="19"/>
  <c r="D8480" i="19"/>
  <c r="D8479" i="19"/>
  <c r="D8478" i="19"/>
  <c r="D8477" i="19"/>
  <c r="D8476" i="19"/>
  <c r="D8475" i="19"/>
  <c r="D8474" i="19"/>
  <c r="D8473" i="19"/>
  <c r="D8472" i="19"/>
  <c r="D8471" i="19"/>
  <c r="D8470" i="19"/>
  <c r="D8469" i="19"/>
  <c r="D8468" i="19"/>
  <c r="D8467" i="19"/>
  <c r="D8466" i="19"/>
  <c r="D8465" i="19"/>
  <c r="D8464" i="19"/>
  <c r="D8463" i="19"/>
  <c r="D8462" i="19"/>
  <c r="D8461" i="19"/>
  <c r="D8460" i="19"/>
  <c r="D8459" i="19"/>
  <c r="D8458" i="19"/>
  <c r="D8457" i="19"/>
  <c r="D8456" i="19"/>
  <c r="D8455" i="19"/>
  <c r="D8454" i="19"/>
  <c r="D8453" i="19"/>
  <c r="D8452" i="19"/>
  <c r="D8451" i="19"/>
  <c r="D8450" i="19"/>
  <c r="D8449" i="19"/>
  <c r="D8448" i="19"/>
  <c r="D8447" i="19"/>
  <c r="D8446" i="19"/>
  <c r="D8445" i="19"/>
  <c r="D8444" i="19"/>
  <c r="D8443" i="19"/>
  <c r="D8442" i="19"/>
  <c r="D8441" i="19"/>
  <c r="D8440" i="19"/>
  <c r="D8439" i="19"/>
  <c r="D8438" i="19"/>
  <c r="D8437" i="19"/>
  <c r="D8436" i="19"/>
  <c r="D8435" i="19"/>
  <c r="D8434" i="19"/>
  <c r="D8433" i="19"/>
  <c r="D8432" i="19"/>
  <c r="D8431" i="19"/>
  <c r="D8430" i="19"/>
  <c r="D8429" i="19"/>
  <c r="D8428" i="19"/>
  <c r="D8427" i="19"/>
  <c r="D8426" i="19"/>
  <c r="D8425" i="19"/>
  <c r="D8424" i="19"/>
  <c r="D8423" i="19"/>
  <c r="D8422" i="19"/>
  <c r="D8421" i="19"/>
  <c r="D8420" i="19"/>
  <c r="D8419" i="19"/>
  <c r="D8418" i="19"/>
  <c r="D8417" i="19"/>
  <c r="D8416" i="19"/>
  <c r="D8415" i="19"/>
  <c r="D8414" i="19"/>
  <c r="D8413" i="19"/>
  <c r="D8412" i="19"/>
  <c r="D8411" i="19"/>
  <c r="D8410" i="19"/>
  <c r="D8409" i="19"/>
  <c r="D8408" i="19"/>
  <c r="D8407" i="19"/>
  <c r="D8406" i="19"/>
  <c r="D8405" i="19"/>
  <c r="D8404" i="19"/>
  <c r="D8403" i="19"/>
  <c r="D8402" i="19"/>
  <c r="D8401" i="19"/>
  <c r="D8400" i="19"/>
  <c r="D8399" i="19"/>
  <c r="D8398" i="19"/>
  <c r="D8397" i="19"/>
  <c r="D8396" i="19"/>
  <c r="D8395" i="19"/>
  <c r="D8394" i="19"/>
  <c r="D8393" i="19"/>
  <c r="D8392" i="19"/>
  <c r="D8391" i="19"/>
  <c r="D8390" i="19"/>
  <c r="D8389" i="19"/>
  <c r="D8388" i="19"/>
  <c r="D8387" i="19"/>
  <c r="D8386" i="19"/>
  <c r="D8385" i="19"/>
  <c r="D8384" i="19"/>
  <c r="D8383" i="19"/>
  <c r="D8382" i="19"/>
  <c r="D8381" i="19"/>
  <c r="D8380" i="19"/>
  <c r="D8379" i="19"/>
  <c r="D8378" i="19"/>
  <c r="D8377" i="19"/>
  <c r="D8376" i="19"/>
  <c r="D8375" i="19"/>
  <c r="D8374" i="19"/>
  <c r="D8373" i="19"/>
  <c r="D8372" i="19"/>
  <c r="D8371" i="19"/>
  <c r="D8370" i="19"/>
  <c r="D8369" i="19"/>
  <c r="D8368" i="19"/>
  <c r="D8367" i="19"/>
  <c r="D8366" i="19"/>
  <c r="D8365" i="19"/>
  <c r="D8364" i="19"/>
  <c r="D8363" i="19"/>
  <c r="D8362" i="19"/>
  <c r="D8361" i="19"/>
  <c r="D8360" i="19"/>
  <c r="D8359" i="19"/>
  <c r="D8358" i="19"/>
  <c r="D8357" i="19"/>
  <c r="D8356" i="19"/>
  <c r="D8355" i="19"/>
  <c r="D8354" i="19"/>
  <c r="D8353" i="19"/>
  <c r="D8352" i="19"/>
  <c r="D8351" i="19"/>
  <c r="D8350" i="19"/>
  <c r="D8349" i="19"/>
  <c r="D8348" i="19"/>
  <c r="D8347" i="19"/>
  <c r="D8346" i="19"/>
  <c r="D8345" i="19"/>
  <c r="D8344" i="19"/>
  <c r="D8343" i="19"/>
  <c r="D8342" i="19"/>
  <c r="D8341" i="19"/>
  <c r="D8340" i="19"/>
  <c r="D8339" i="19"/>
  <c r="D8338" i="19"/>
  <c r="D8337" i="19"/>
  <c r="D8336" i="19"/>
  <c r="D8335" i="19"/>
  <c r="D8334" i="19"/>
  <c r="D8333" i="19"/>
  <c r="D8332" i="19"/>
  <c r="D8331" i="19"/>
  <c r="D8330" i="19"/>
  <c r="D8329" i="19"/>
  <c r="D8328" i="19"/>
  <c r="D8327" i="19"/>
  <c r="D8326" i="19"/>
  <c r="D8325" i="19"/>
  <c r="D8324" i="19"/>
  <c r="D8323" i="19"/>
  <c r="D8322" i="19"/>
  <c r="D8321" i="19"/>
  <c r="D8320" i="19"/>
  <c r="D8319" i="19"/>
  <c r="D8318" i="19"/>
  <c r="D8317" i="19"/>
  <c r="D8316" i="19"/>
  <c r="D8315" i="19"/>
  <c r="D8314" i="19"/>
  <c r="D8313" i="19"/>
  <c r="D8312" i="19"/>
  <c r="D8311" i="19"/>
  <c r="D8310" i="19"/>
  <c r="D8309" i="19"/>
  <c r="D8308" i="19"/>
  <c r="D8307" i="19"/>
  <c r="D8306" i="19"/>
  <c r="D8305" i="19"/>
  <c r="D8304" i="19"/>
  <c r="D8303" i="19"/>
  <c r="D8302" i="19"/>
  <c r="D8301" i="19"/>
  <c r="D8300" i="19"/>
  <c r="D8299" i="19"/>
  <c r="D8298" i="19"/>
  <c r="D8297" i="19"/>
  <c r="D8296" i="19"/>
  <c r="D8295" i="19"/>
  <c r="D8294" i="19"/>
  <c r="D8293" i="19"/>
  <c r="D8292" i="19"/>
  <c r="D8291" i="19"/>
  <c r="D8290" i="19"/>
  <c r="D8289" i="19"/>
  <c r="D8288" i="19"/>
  <c r="D8287" i="19"/>
  <c r="D8286" i="19"/>
  <c r="D8285" i="19"/>
  <c r="D8284" i="19"/>
  <c r="D8283" i="19"/>
  <c r="D8282" i="19"/>
  <c r="D8281" i="19"/>
  <c r="D8280" i="19"/>
  <c r="D8279" i="19"/>
  <c r="D8278" i="19"/>
  <c r="D8277" i="19"/>
  <c r="D8276" i="19"/>
  <c r="D8275" i="19"/>
  <c r="D8274" i="19"/>
  <c r="D8273" i="19"/>
  <c r="D8272" i="19"/>
  <c r="D8271" i="19"/>
  <c r="D8270" i="19"/>
  <c r="D8269" i="19"/>
  <c r="D8268" i="19"/>
  <c r="D8267" i="19"/>
  <c r="D8266" i="19"/>
  <c r="D8265" i="19"/>
  <c r="D8264" i="19"/>
  <c r="D8263" i="19"/>
  <c r="D8262" i="19"/>
  <c r="D8261" i="19"/>
  <c r="D8260" i="19"/>
  <c r="D8259" i="19"/>
  <c r="D8258" i="19"/>
  <c r="D8257" i="19"/>
  <c r="D8256" i="19"/>
  <c r="D8255" i="19"/>
  <c r="D8254" i="19"/>
  <c r="D8253" i="19"/>
  <c r="D8252" i="19"/>
  <c r="D8251" i="19"/>
  <c r="D8250" i="19"/>
  <c r="D8249" i="19"/>
  <c r="D8248" i="19"/>
  <c r="D8247" i="19"/>
  <c r="D8246" i="19"/>
  <c r="D8245" i="19"/>
  <c r="D8244" i="19"/>
  <c r="D8243" i="19"/>
  <c r="D8242" i="19"/>
  <c r="D8241" i="19"/>
  <c r="D8240" i="19"/>
  <c r="D8239" i="19"/>
  <c r="D8238" i="19"/>
  <c r="D8237" i="19"/>
  <c r="D8236" i="19"/>
  <c r="D8235" i="19"/>
  <c r="D8234" i="19"/>
  <c r="D8233" i="19"/>
  <c r="D8232" i="19"/>
  <c r="D8231" i="19"/>
  <c r="D8230" i="19"/>
  <c r="D8229" i="19"/>
  <c r="D8228" i="19"/>
  <c r="D8227" i="19"/>
  <c r="D8226" i="19"/>
  <c r="D8225" i="19"/>
  <c r="D8224" i="19"/>
  <c r="D8223" i="19"/>
  <c r="D8222" i="19"/>
  <c r="D8221" i="19"/>
  <c r="D8220" i="19"/>
  <c r="D8219" i="19"/>
  <c r="D8218" i="19"/>
  <c r="D8217" i="19"/>
  <c r="D8216" i="19"/>
  <c r="D8215" i="19"/>
  <c r="D8214" i="19"/>
  <c r="D8213" i="19"/>
  <c r="D8212" i="19"/>
  <c r="D8211" i="19"/>
  <c r="D8210" i="19"/>
  <c r="D8209" i="19"/>
  <c r="D8208" i="19"/>
  <c r="D8207" i="19"/>
  <c r="D8206" i="19"/>
  <c r="D8205" i="19"/>
  <c r="D8204" i="19"/>
  <c r="D8203" i="19"/>
  <c r="D8202" i="19"/>
  <c r="D8201" i="19"/>
  <c r="D8200" i="19"/>
  <c r="D8199" i="19"/>
  <c r="D8198" i="19"/>
  <c r="D8197" i="19"/>
  <c r="D8196" i="19"/>
  <c r="D8195" i="19"/>
  <c r="D8194" i="19"/>
  <c r="D8193" i="19"/>
  <c r="D8192" i="19"/>
  <c r="D8191" i="19"/>
  <c r="D8190" i="19"/>
  <c r="D8189" i="19"/>
  <c r="D8188" i="19"/>
  <c r="D8187" i="19"/>
  <c r="D8186" i="19"/>
  <c r="D8185" i="19"/>
  <c r="D8184" i="19"/>
  <c r="D8183" i="19"/>
  <c r="D8182" i="19"/>
  <c r="D8181" i="19"/>
  <c r="D8180" i="19"/>
  <c r="D8179" i="19"/>
  <c r="D8178" i="19"/>
  <c r="D8177" i="19"/>
  <c r="D8176" i="19"/>
  <c r="D8175" i="19"/>
  <c r="D8174" i="19"/>
  <c r="D8173" i="19"/>
  <c r="D8172" i="19"/>
  <c r="D8171" i="19"/>
  <c r="D8170" i="19"/>
  <c r="D8169" i="19"/>
  <c r="D8168" i="19"/>
  <c r="D8167" i="19"/>
  <c r="D8166" i="19"/>
  <c r="D8165" i="19"/>
  <c r="D8164" i="19"/>
  <c r="D8163" i="19"/>
  <c r="D8162" i="19"/>
  <c r="D8161" i="19"/>
  <c r="D8160" i="19"/>
  <c r="D8159" i="19"/>
  <c r="D8158" i="19"/>
  <c r="D8157" i="19"/>
  <c r="D8156" i="19"/>
  <c r="D8155" i="19"/>
  <c r="D8154" i="19"/>
  <c r="D8153" i="19"/>
  <c r="D8152" i="19"/>
  <c r="D8151" i="19"/>
  <c r="D8150" i="19"/>
  <c r="D8149" i="19"/>
  <c r="D8148" i="19"/>
  <c r="D8147" i="19"/>
  <c r="D8146" i="19"/>
  <c r="D8145" i="19"/>
  <c r="D8144" i="19"/>
  <c r="D8143" i="19"/>
  <c r="D8142" i="19"/>
  <c r="D8141" i="19"/>
  <c r="D8140" i="19"/>
  <c r="D8139" i="19"/>
  <c r="D8138" i="19"/>
  <c r="D8137" i="19"/>
  <c r="D8136" i="19"/>
  <c r="D8135" i="19"/>
  <c r="D8134" i="19"/>
  <c r="D8133" i="19"/>
  <c r="D8132" i="19"/>
  <c r="D8131" i="19"/>
  <c r="D8130" i="19"/>
  <c r="D8129" i="19"/>
  <c r="D8128" i="19"/>
  <c r="D8127" i="19"/>
  <c r="D8126" i="19"/>
  <c r="D8125" i="19"/>
  <c r="D8124" i="19"/>
  <c r="D8123" i="19"/>
  <c r="D8122" i="19"/>
  <c r="D8121" i="19"/>
  <c r="D8120" i="19"/>
  <c r="D8119" i="19"/>
  <c r="D8118" i="19"/>
  <c r="D8117" i="19"/>
  <c r="D8116" i="19"/>
  <c r="D8115" i="19"/>
  <c r="D8114" i="19"/>
  <c r="D8113" i="19"/>
  <c r="D8112" i="19"/>
  <c r="D8111" i="19"/>
  <c r="D8110" i="19"/>
  <c r="D8109" i="19"/>
  <c r="D8108" i="19"/>
  <c r="D8107" i="19"/>
  <c r="D8106" i="19"/>
  <c r="D8105" i="19"/>
  <c r="D8104" i="19"/>
  <c r="D8103" i="19"/>
  <c r="D8102" i="19"/>
  <c r="D8101" i="19"/>
  <c r="D8100" i="19"/>
  <c r="D8099" i="19"/>
  <c r="D8098" i="19"/>
  <c r="D8097" i="19"/>
  <c r="D8096" i="19"/>
  <c r="D8095" i="19"/>
  <c r="D8094" i="19"/>
  <c r="D8093" i="19"/>
  <c r="D8092" i="19"/>
  <c r="D8091" i="19"/>
  <c r="D8090" i="19"/>
  <c r="D8089" i="19"/>
  <c r="D8088" i="19"/>
  <c r="D8087" i="19"/>
  <c r="D8086" i="19"/>
  <c r="D8085" i="19"/>
  <c r="D8084" i="19"/>
  <c r="D8083" i="19"/>
  <c r="D8082" i="19"/>
  <c r="D8081" i="19"/>
  <c r="D8080" i="19"/>
  <c r="D8079" i="19"/>
  <c r="D8078" i="19"/>
  <c r="D8077" i="19"/>
  <c r="D8076" i="19"/>
  <c r="D8075" i="19"/>
  <c r="D8074" i="19"/>
  <c r="D8073" i="19"/>
  <c r="D8072" i="19"/>
  <c r="D8071" i="19"/>
  <c r="D8070" i="19"/>
  <c r="D8069" i="19"/>
  <c r="D8068" i="19"/>
  <c r="D8067" i="19"/>
  <c r="D8066" i="19"/>
  <c r="D8065" i="19"/>
  <c r="D8064" i="19"/>
  <c r="D8063" i="19"/>
  <c r="D8062" i="19"/>
  <c r="D8061" i="19"/>
  <c r="D8060" i="19"/>
  <c r="D8059" i="19"/>
  <c r="D8058" i="19"/>
  <c r="D8057" i="19"/>
  <c r="D8056" i="19"/>
  <c r="D8055" i="19"/>
  <c r="D8054" i="19"/>
  <c r="D8053" i="19"/>
  <c r="D8052" i="19"/>
  <c r="D8051" i="19"/>
  <c r="D8050" i="19"/>
  <c r="D8049" i="19"/>
  <c r="D8048" i="19"/>
  <c r="D8047" i="19"/>
  <c r="D8046" i="19"/>
  <c r="D8045" i="19"/>
  <c r="D8044" i="19"/>
  <c r="D8043" i="19"/>
  <c r="D8042" i="19"/>
  <c r="D8041" i="19"/>
  <c r="D8040" i="19"/>
  <c r="D8039" i="19"/>
  <c r="D8038" i="19"/>
  <c r="D8037" i="19"/>
  <c r="D8036" i="19"/>
  <c r="D8035" i="19"/>
  <c r="D8034" i="19"/>
  <c r="D8033" i="19"/>
  <c r="D8032" i="19"/>
  <c r="D8031" i="19"/>
  <c r="D8030" i="19"/>
  <c r="D8029" i="19"/>
  <c r="D8028" i="19"/>
  <c r="D8027" i="19"/>
  <c r="D8026" i="19"/>
  <c r="D8025" i="19"/>
  <c r="D8024" i="19"/>
  <c r="D8023" i="19"/>
  <c r="D8022" i="19"/>
  <c r="D8021" i="19"/>
  <c r="D8020" i="19"/>
  <c r="D8019" i="19"/>
  <c r="D8018" i="19"/>
  <c r="D8017" i="19"/>
  <c r="D8016" i="19"/>
  <c r="D8015" i="19"/>
  <c r="D8014" i="19"/>
  <c r="D8013" i="19"/>
  <c r="D8012" i="19"/>
  <c r="D8011" i="19"/>
  <c r="D8010" i="19"/>
  <c r="D8009" i="19"/>
  <c r="D8008" i="19"/>
  <c r="D8007" i="19"/>
  <c r="D8006" i="19"/>
  <c r="D8005" i="19"/>
  <c r="D8004" i="19"/>
  <c r="D8003" i="19"/>
  <c r="D8002" i="19"/>
  <c r="D8001" i="19"/>
  <c r="D8000" i="19"/>
  <c r="D7999" i="19"/>
  <c r="D7998" i="19"/>
  <c r="D7997" i="19"/>
  <c r="D7996" i="19"/>
  <c r="D7995" i="19"/>
  <c r="D7994" i="19"/>
  <c r="D7993" i="19"/>
  <c r="D7992" i="19"/>
  <c r="D7991" i="19"/>
  <c r="D7990" i="19"/>
  <c r="D7989" i="19"/>
  <c r="D7988" i="19"/>
  <c r="D7987" i="19"/>
  <c r="D7986" i="19"/>
  <c r="D7985" i="19"/>
  <c r="D7984" i="19"/>
  <c r="D7983" i="19"/>
  <c r="D7982" i="19"/>
  <c r="D7981" i="19"/>
  <c r="D7980" i="19"/>
  <c r="D7979" i="19"/>
  <c r="D7978" i="19"/>
  <c r="D7977" i="19"/>
  <c r="D7976" i="19"/>
  <c r="D7975" i="19"/>
  <c r="D7974" i="19"/>
  <c r="D7973" i="19"/>
  <c r="D7972" i="19"/>
  <c r="D7971" i="19"/>
  <c r="D7970" i="19"/>
  <c r="D7969" i="19"/>
  <c r="D7968" i="19"/>
  <c r="D7967" i="19"/>
  <c r="D7966" i="19"/>
  <c r="D7965" i="19"/>
  <c r="D7964" i="19"/>
  <c r="D7963" i="19"/>
  <c r="D7962" i="19"/>
  <c r="D7961" i="19"/>
  <c r="D7960" i="19"/>
  <c r="D7959" i="19"/>
  <c r="D7958" i="19"/>
  <c r="D7957" i="19"/>
  <c r="D7956" i="19"/>
  <c r="D7955" i="19"/>
  <c r="D7954" i="19"/>
  <c r="D7953" i="19"/>
  <c r="D7952" i="19"/>
  <c r="D7951" i="19"/>
  <c r="D7950" i="19"/>
  <c r="D7949" i="19"/>
  <c r="D7948" i="19"/>
  <c r="D7947" i="19"/>
  <c r="D7946" i="19"/>
  <c r="D7945" i="19"/>
  <c r="D7944" i="19"/>
  <c r="D7943" i="19"/>
  <c r="D7942" i="19"/>
  <c r="D7941" i="19"/>
  <c r="D7940" i="19"/>
  <c r="D7939" i="19"/>
  <c r="D7938" i="19"/>
  <c r="D7937" i="19"/>
  <c r="D7936" i="19"/>
  <c r="D7935" i="19"/>
  <c r="D7934" i="19"/>
  <c r="D7933" i="19"/>
  <c r="D7932" i="19"/>
  <c r="D7931" i="19"/>
  <c r="D7930" i="19"/>
  <c r="D7929" i="19"/>
  <c r="D7928" i="19"/>
  <c r="D7927" i="19"/>
  <c r="D7926" i="19"/>
  <c r="D7925" i="19"/>
  <c r="D7924" i="19"/>
  <c r="D7923" i="19"/>
  <c r="D7922" i="19"/>
  <c r="D7921" i="19"/>
  <c r="D7920" i="19"/>
  <c r="D7919" i="19"/>
  <c r="D7918" i="19"/>
  <c r="D7917" i="19"/>
  <c r="D7916" i="19"/>
  <c r="D7915" i="19"/>
  <c r="D7914" i="19"/>
  <c r="D7913" i="19"/>
  <c r="D7912" i="19"/>
  <c r="D7911" i="19"/>
  <c r="D7910" i="19"/>
  <c r="D7909" i="19"/>
  <c r="D7908" i="19"/>
  <c r="D7907" i="19"/>
  <c r="D7906" i="19"/>
  <c r="D7905" i="19"/>
  <c r="D7904" i="19"/>
  <c r="D7903" i="19"/>
  <c r="D7902" i="19"/>
  <c r="D7901" i="19"/>
  <c r="D7900" i="19"/>
  <c r="D7899" i="19"/>
  <c r="D7898" i="19"/>
  <c r="D7897" i="19"/>
  <c r="D7896" i="19"/>
  <c r="D7895" i="19"/>
  <c r="D7894" i="19"/>
  <c r="D7893" i="19"/>
  <c r="D7892" i="19"/>
  <c r="D7891" i="19"/>
  <c r="D7890" i="19"/>
  <c r="D7889" i="19"/>
  <c r="D7888" i="19"/>
  <c r="D7887" i="19"/>
  <c r="D7886" i="19"/>
  <c r="D7885" i="19"/>
  <c r="D7884" i="19"/>
  <c r="D7883" i="19"/>
  <c r="D7882" i="19"/>
  <c r="D7881" i="19"/>
  <c r="D7880" i="19"/>
  <c r="D7879" i="19"/>
  <c r="D7878" i="19"/>
  <c r="D7877" i="19"/>
  <c r="D7876" i="19"/>
  <c r="D7875" i="19"/>
  <c r="D7874" i="19"/>
  <c r="D7873" i="19"/>
  <c r="D7872" i="19"/>
  <c r="D7871" i="19"/>
  <c r="D7870" i="19"/>
  <c r="D7869" i="19"/>
  <c r="D7868" i="19"/>
  <c r="D7867" i="19"/>
  <c r="D7866" i="19"/>
  <c r="D7865" i="19"/>
  <c r="D7864" i="19"/>
  <c r="D7863" i="19"/>
  <c r="D7862" i="19"/>
  <c r="D7861" i="19"/>
  <c r="D7860" i="19"/>
  <c r="D7859" i="19"/>
  <c r="D7858" i="19"/>
  <c r="D7857" i="19"/>
  <c r="D7856" i="19"/>
  <c r="D7855" i="19"/>
  <c r="D7854" i="19"/>
  <c r="D7853" i="19"/>
  <c r="D7852" i="19"/>
  <c r="D7851" i="19"/>
  <c r="D7850" i="19"/>
  <c r="D7849" i="19"/>
  <c r="D7848" i="19"/>
  <c r="D7847" i="19"/>
  <c r="D7846" i="19"/>
  <c r="D7845" i="19"/>
  <c r="D7844" i="19"/>
  <c r="D7843" i="19"/>
  <c r="D7842" i="19"/>
  <c r="D7841" i="19"/>
  <c r="D7840" i="19"/>
  <c r="D7839" i="19"/>
  <c r="D7838" i="19"/>
  <c r="D7837" i="19"/>
  <c r="D7836" i="19"/>
  <c r="D7835" i="19"/>
  <c r="D7834" i="19"/>
  <c r="D7833" i="19"/>
  <c r="D7832" i="19"/>
  <c r="D7831" i="19"/>
  <c r="D7830" i="19"/>
  <c r="D7829" i="19"/>
  <c r="D7828" i="19"/>
  <c r="D7827" i="19"/>
  <c r="D7826" i="19"/>
  <c r="D7825" i="19"/>
  <c r="D7824" i="19"/>
  <c r="D7823" i="19"/>
  <c r="D7822" i="19"/>
  <c r="D7821" i="19"/>
  <c r="D7820" i="19"/>
  <c r="D7819" i="19"/>
  <c r="D7818" i="19"/>
  <c r="D7817" i="19"/>
  <c r="D7816" i="19"/>
  <c r="D7815" i="19"/>
  <c r="D7814" i="19"/>
  <c r="D7813" i="19"/>
  <c r="D7812" i="19"/>
  <c r="D7811" i="19"/>
  <c r="D7810" i="19"/>
  <c r="D7809" i="19"/>
  <c r="D7808" i="19"/>
  <c r="D7807" i="19"/>
  <c r="D7806" i="19"/>
  <c r="D7805" i="19"/>
  <c r="D7804" i="19"/>
  <c r="D7803" i="19"/>
  <c r="D7802" i="19"/>
  <c r="D7801" i="19"/>
  <c r="D7800" i="19"/>
  <c r="D7799" i="19"/>
  <c r="D7798" i="19"/>
  <c r="D7797" i="19"/>
  <c r="D7796" i="19"/>
  <c r="D7795" i="19"/>
  <c r="D7794" i="19"/>
  <c r="D7793" i="19"/>
  <c r="D7792" i="19"/>
  <c r="D7791" i="19"/>
  <c r="D7790" i="19"/>
  <c r="D7789" i="19"/>
  <c r="D7788" i="19"/>
  <c r="D7787" i="19"/>
  <c r="D7786" i="19"/>
  <c r="D7785" i="19"/>
  <c r="D7784" i="19"/>
  <c r="D7783" i="19"/>
  <c r="D7782" i="19"/>
  <c r="D7781" i="19"/>
  <c r="D7780" i="19"/>
  <c r="D7779" i="19"/>
  <c r="D7778" i="19"/>
  <c r="D7777" i="19"/>
  <c r="D7776" i="19"/>
  <c r="D7775" i="19"/>
  <c r="D7774" i="19"/>
  <c r="D7773" i="19"/>
  <c r="D7772" i="19"/>
  <c r="D7771" i="19"/>
  <c r="D7770" i="19"/>
  <c r="D7769" i="19"/>
  <c r="D7768" i="19"/>
  <c r="D7767" i="19"/>
  <c r="D7766" i="19"/>
  <c r="D7765" i="19"/>
  <c r="D7764" i="19"/>
  <c r="D7763" i="19"/>
  <c r="D7762" i="19"/>
  <c r="D7761" i="19"/>
  <c r="D7760" i="19"/>
  <c r="D7759" i="19"/>
  <c r="D7758" i="19"/>
  <c r="D7757" i="19"/>
  <c r="D7756" i="19"/>
  <c r="D7755" i="19"/>
  <c r="D7754" i="19"/>
  <c r="D7753" i="19"/>
  <c r="D7752" i="19"/>
  <c r="D7751" i="19"/>
  <c r="D7750" i="19"/>
  <c r="D7749" i="19"/>
  <c r="D7748" i="19"/>
  <c r="D7747" i="19"/>
  <c r="D7746" i="19"/>
  <c r="D7745" i="19"/>
  <c r="D7744" i="19"/>
  <c r="D7743" i="19"/>
  <c r="D7742" i="19"/>
  <c r="D7741" i="19"/>
  <c r="D7740" i="19"/>
  <c r="D7739" i="19"/>
  <c r="D7738" i="19"/>
  <c r="D7737" i="19"/>
  <c r="D7736" i="19"/>
  <c r="D7735" i="19"/>
  <c r="D7734" i="19"/>
  <c r="D7733" i="19"/>
  <c r="D7732" i="19"/>
  <c r="D7731" i="19"/>
  <c r="D7730" i="19"/>
  <c r="D7729" i="19"/>
  <c r="D7728" i="19"/>
  <c r="D7727" i="19"/>
  <c r="D7726" i="19"/>
  <c r="D7725" i="19"/>
  <c r="D7724" i="19"/>
  <c r="D7723" i="19"/>
  <c r="D7722" i="19"/>
  <c r="D7721" i="19"/>
  <c r="D7720" i="19"/>
  <c r="D7719" i="19"/>
  <c r="D7718" i="19"/>
  <c r="D7717" i="19"/>
  <c r="D7716" i="19"/>
  <c r="D7715" i="19"/>
  <c r="D7714" i="19"/>
  <c r="D7713" i="19"/>
  <c r="D7712" i="19"/>
  <c r="D7711" i="19"/>
  <c r="D7710" i="19"/>
  <c r="D7709" i="19"/>
  <c r="D7708" i="19"/>
  <c r="D7707" i="19"/>
  <c r="D7706" i="19"/>
  <c r="D7705" i="19"/>
  <c r="D7704" i="19"/>
  <c r="D7703" i="19"/>
  <c r="D7702" i="19"/>
  <c r="D7701" i="19"/>
  <c r="D7700" i="19"/>
  <c r="D7699" i="19"/>
  <c r="D7698" i="19"/>
  <c r="D7697" i="19"/>
  <c r="D7696" i="19"/>
  <c r="D7695" i="19"/>
  <c r="D7694" i="19"/>
  <c r="D7693" i="19"/>
  <c r="D7692" i="19"/>
  <c r="D7691" i="19"/>
  <c r="D7690" i="19"/>
  <c r="D7689" i="19"/>
  <c r="D7688" i="19"/>
  <c r="D7687" i="19"/>
  <c r="D7686" i="19"/>
  <c r="D7685" i="19"/>
  <c r="D7684" i="19"/>
  <c r="D7683" i="19"/>
  <c r="D7682" i="19"/>
  <c r="D7681" i="19"/>
  <c r="D7680" i="19"/>
  <c r="D7679" i="19"/>
  <c r="D7678" i="19"/>
  <c r="D7677" i="19"/>
  <c r="D7676" i="19"/>
  <c r="D7675" i="19"/>
  <c r="D7674" i="19"/>
  <c r="D7673" i="19"/>
  <c r="D7672" i="19"/>
  <c r="D7671" i="19"/>
  <c r="D7670" i="19"/>
  <c r="D7669" i="19"/>
  <c r="D7668" i="19"/>
  <c r="D7667" i="19"/>
  <c r="D7666" i="19"/>
  <c r="D7665" i="19"/>
  <c r="D7664" i="19"/>
  <c r="D7663" i="19"/>
  <c r="D7662" i="19"/>
  <c r="D7661" i="19"/>
  <c r="D7660" i="19"/>
  <c r="D7659" i="19"/>
  <c r="D7658" i="19"/>
  <c r="D7657" i="19"/>
  <c r="D7656" i="19"/>
  <c r="D7655" i="19"/>
  <c r="D7654" i="19"/>
  <c r="D7653" i="19"/>
  <c r="D7652" i="19"/>
  <c r="D7651" i="19"/>
  <c r="D7650" i="19"/>
  <c r="D7649" i="19"/>
  <c r="D7648" i="19"/>
  <c r="D7647" i="19"/>
  <c r="D7646" i="19"/>
  <c r="D7645" i="19"/>
  <c r="D7644" i="19"/>
  <c r="D7643" i="19"/>
  <c r="D7642" i="19"/>
  <c r="D7641" i="19"/>
  <c r="D7640" i="19"/>
  <c r="D7639" i="19"/>
  <c r="D7638" i="19"/>
  <c r="D7637" i="19"/>
  <c r="D7636" i="19"/>
  <c r="D7635" i="19"/>
  <c r="D7634" i="19"/>
  <c r="D7633" i="19"/>
  <c r="D7632" i="19"/>
  <c r="D7631" i="19"/>
  <c r="D7630" i="19"/>
  <c r="D7629" i="19"/>
  <c r="D7628" i="19"/>
  <c r="D7627" i="19"/>
  <c r="D7626" i="19"/>
  <c r="D7625" i="19"/>
  <c r="D7624" i="19"/>
  <c r="D7623" i="19"/>
  <c r="D7622" i="19"/>
  <c r="D7621" i="19"/>
  <c r="D7620" i="19"/>
  <c r="D7619" i="19"/>
  <c r="D7618" i="19"/>
  <c r="D7617" i="19"/>
  <c r="D7616" i="19"/>
  <c r="D7615" i="19"/>
  <c r="D7614" i="19"/>
  <c r="D7613" i="19"/>
  <c r="D7612" i="19"/>
  <c r="D7611" i="19"/>
  <c r="D7610" i="19"/>
  <c r="D7609" i="19"/>
  <c r="D7608" i="19"/>
  <c r="D7607" i="19"/>
  <c r="D7606" i="19"/>
  <c r="D7605" i="19"/>
  <c r="D7604" i="19"/>
  <c r="D7603" i="19"/>
  <c r="D7602" i="19"/>
  <c r="D7601" i="19"/>
  <c r="D7600" i="19"/>
  <c r="D7599" i="19"/>
  <c r="D7598" i="19"/>
  <c r="D7597" i="19"/>
  <c r="D7596" i="19"/>
  <c r="D7595" i="19"/>
  <c r="D7594" i="19"/>
  <c r="D7593" i="19"/>
  <c r="D7592" i="19"/>
  <c r="D7591" i="19"/>
  <c r="D7590" i="19"/>
  <c r="D7589" i="19"/>
  <c r="D7588" i="19"/>
  <c r="D7587" i="19"/>
  <c r="D7586" i="19"/>
  <c r="D7585" i="19"/>
  <c r="D7584" i="19"/>
  <c r="D7583" i="19"/>
  <c r="D7582" i="19"/>
  <c r="D7581" i="19"/>
  <c r="D7580" i="19"/>
  <c r="D7579" i="19"/>
  <c r="D7578" i="19"/>
  <c r="D7577" i="19"/>
  <c r="D7576" i="19"/>
  <c r="D7575" i="19"/>
  <c r="D7574" i="19"/>
  <c r="D7573" i="19"/>
  <c r="D7572" i="19"/>
  <c r="D7571" i="19"/>
  <c r="D7570" i="19"/>
  <c r="D7569" i="19"/>
  <c r="D7568" i="19"/>
  <c r="D7567" i="19"/>
  <c r="D7566" i="19"/>
  <c r="D7565" i="19"/>
  <c r="D7564" i="19"/>
  <c r="D7563" i="19"/>
  <c r="D7562" i="19"/>
  <c r="D7561" i="19"/>
  <c r="D7560" i="19"/>
  <c r="D7559" i="19"/>
  <c r="D7558" i="19"/>
  <c r="D7557" i="19"/>
  <c r="D7556" i="19"/>
  <c r="D7555" i="19"/>
  <c r="D7554" i="19"/>
  <c r="D7553" i="19"/>
  <c r="D7552" i="19"/>
  <c r="D7551" i="19"/>
  <c r="D7550" i="19"/>
  <c r="D7549" i="19"/>
  <c r="D7548" i="19"/>
  <c r="D7547" i="19"/>
  <c r="D7546" i="19"/>
  <c r="D7545" i="19"/>
  <c r="D7544" i="19"/>
  <c r="D7543" i="19"/>
  <c r="D7542" i="19"/>
  <c r="D7541" i="19"/>
  <c r="D7540" i="19"/>
  <c r="D7539" i="19"/>
  <c r="D7538" i="19"/>
  <c r="D7537" i="19"/>
  <c r="D7536" i="19"/>
  <c r="D7535" i="19"/>
  <c r="D7534" i="19"/>
  <c r="D7533" i="19"/>
  <c r="D7532" i="19"/>
  <c r="D7531" i="19"/>
  <c r="D7530" i="19"/>
  <c r="D7529" i="19"/>
  <c r="D7528" i="19"/>
  <c r="D7527" i="19"/>
  <c r="D7526" i="19"/>
  <c r="D7525" i="19"/>
  <c r="D7524" i="19"/>
  <c r="D7523" i="19"/>
  <c r="D7522" i="19"/>
  <c r="D7521" i="19"/>
  <c r="D7520" i="19"/>
  <c r="D7519" i="19"/>
  <c r="D7518" i="19"/>
  <c r="D7517" i="19"/>
  <c r="D7516" i="19"/>
  <c r="D7515" i="19"/>
  <c r="D7514" i="19"/>
  <c r="D7513" i="19"/>
  <c r="D7512" i="19"/>
  <c r="D7511" i="19"/>
  <c r="D7510" i="19"/>
  <c r="D7509" i="19"/>
  <c r="D7508" i="19"/>
  <c r="D7507" i="19"/>
  <c r="D7506" i="19"/>
  <c r="D7505" i="19"/>
  <c r="D7504" i="19"/>
  <c r="D7503" i="19"/>
  <c r="D7502" i="19"/>
  <c r="D7501" i="19"/>
  <c r="D7500" i="19"/>
  <c r="D7499" i="19"/>
  <c r="D7498" i="19"/>
  <c r="D7497" i="19"/>
  <c r="D7496" i="19"/>
  <c r="D7495" i="19"/>
  <c r="D7494" i="19"/>
  <c r="D7493" i="19"/>
  <c r="D7492" i="19"/>
  <c r="D7491" i="19"/>
  <c r="D7490" i="19"/>
  <c r="D7489" i="19"/>
  <c r="D7488" i="19"/>
  <c r="D7487" i="19"/>
  <c r="D7486" i="19"/>
  <c r="D7485" i="19"/>
  <c r="D7484" i="19"/>
  <c r="D7483" i="19"/>
  <c r="D7482" i="19"/>
  <c r="D7481" i="19"/>
  <c r="D7480" i="19"/>
  <c r="D7479" i="19"/>
  <c r="D7478" i="19"/>
  <c r="D7477" i="19"/>
  <c r="D7476" i="19"/>
  <c r="D7475" i="19"/>
  <c r="D7474" i="19"/>
  <c r="D7473" i="19"/>
  <c r="D7472" i="19"/>
  <c r="D7471" i="19"/>
  <c r="D7470" i="19"/>
  <c r="D7469" i="19"/>
  <c r="D7468" i="19"/>
  <c r="D7467" i="19"/>
  <c r="D7466" i="19"/>
  <c r="D7465" i="19"/>
  <c r="D7464" i="19"/>
  <c r="D7463" i="19"/>
  <c r="D7462" i="19"/>
  <c r="D7461" i="19"/>
  <c r="D7460" i="19"/>
  <c r="D7459" i="19"/>
  <c r="D7458" i="19"/>
  <c r="D7457" i="19"/>
  <c r="D7456" i="19"/>
  <c r="D7455" i="19"/>
  <c r="D7454" i="19"/>
  <c r="D7453" i="19"/>
  <c r="D7452" i="19"/>
  <c r="D7451" i="19"/>
  <c r="D7450" i="19"/>
  <c r="D7449" i="19"/>
  <c r="D7448" i="19"/>
  <c r="D7447" i="19"/>
  <c r="D7446" i="19"/>
  <c r="D7445" i="19"/>
  <c r="D7444" i="19"/>
  <c r="D7443" i="19"/>
  <c r="D7442" i="19"/>
  <c r="D7441" i="19"/>
  <c r="D7440" i="19"/>
  <c r="D7439" i="19"/>
  <c r="D7438" i="19"/>
  <c r="D7437" i="19"/>
  <c r="D7436" i="19"/>
  <c r="D7435" i="19"/>
  <c r="D7434" i="19"/>
  <c r="D7433" i="19"/>
  <c r="D7432" i="19"/>
  <c r="D7431" i="19"/>
  <c r="D7430" i="19"/>
  <c r="D7429" i="19"/>
  <c r="D7428" i="19"/>
  <c r="D7427" i="19"/>
  <c r="D7426" i="19"/>
  <c r="D7425" i="19"/>
  <c r="D7424" i="19"/>
  <c r="D7423" i="19"/>
  <c r="D7422" i="19"/>
  <c r="D7421" i="19"/>
  <c r="D7420" i="19"/>
  <c r="D7419" i="19"/>
  <c r="D7418" i="19"/>
  <c r="D7417" i="19"/>
  <c r="D7416" i="19"/>
  <c r="D7415" i="19"/>
  <c r="D7414" i="19"/>
  <c r="D7413" i="19"/>
  <c r="D7412" i="19"/>
  <c r="D7411" i="19"/>
  <c r="D7410" i="19"/>
  <c r="D7409" i="19"/>
  <c r="D7408" i="19"/>
  <c r="D7407" i="19"/>
  <c r="D7406" i="19"/>
  <c r="D7405" i="19"/>
  <c r="D7404" i="19"/>
  <c r="D7403" i="19"/>
  <c r="D7402" i="19"/>
  <c r="D7401" i="19"/>
  <c r="D7400" i="19"/>
  <c r="D7399" i="19"/>
  <c r="D7398" i="19"/>
  <c r="D7397" i="19"/>
  <c r="D7396" i="19"/>
  <c r="D7395" i="19"/>
  <c r="D7394" i="19"/>
  <c r="D7393" i="19"/>
  <c r="D7392" i="19"/>
  <c r="D7391" i="19"/>
  <c r="D7390" i="19"/>
  <c r="D7389" i="19"/>
  <c r="D7388" i="19"/>
  <c r="D7387" i="19"/>
  <c r="D7386" i="19"/>
  <c r="D7385" i="19"/>
  <c r="D7384" i="19"/>
  <c r="D7383" i="19"/>
  <c r="D7382" i="19"/>
  <c r="D7381" i="19"/>
  <c r="D7380" i="19"/>
  <c r="D7379" i="19"/>
  <c r="D7378" i="19"/>
  <c r="D7377" i="19"/>
  <c r="D7376" i="19"/>
  <c r="D7375" i="19"/>
  <c r="D7374" i="19"/>
  <c r="D7373" i="19"/>
  <c r="D7372" i="19"/>
  <c r="D7371" i="19"/>
  <c r="D7370" i="19"/>
  <c r="D7369" i="19"/>
  <c r="D7368" i="19"/>
  <c r="D7367" i="19"/>
  <c r="D7366" i="19"/>
  <c r="D7365" i="19"/>
  <c r="D7364" i="19"/>
  <c r="D7363" i="19"/>
  <c r="D7362" i="19"/>
  <c r="D7361" i="19"/>
  <c r="D7360" i="19"/>
  <c r="D7359" i="19"/>
  <c r="D7358" i="19"/>
  <c r="D7357" i="19"/>
  <c r="D7356" i="19"/>
  <c r="D7355" i="19"/>
  <c r="D7354" i="19"/>
  <c r="D7353" i="19"/>
  <c r="D7352" i="19"/>
  <c r="D7351" i="19"/>
  <c r="D7350" i="19"/>
  <c r="D7349" i="19"/>
  <c r="D7348" i="19"/>
  <c r="D7347" i="19"/>
  <c r="D7346" i="19"/>
  <c r="D7345" i="19"/>
  <c r="D7344" i="19"/>
  <c r="D7343" i="19"/>
  <c r="D7342" i="19"/>
  <c r="D7341" i="19"/>
  <c r="D7340" i="19"/>
  <c r="D7339" i="19"/>
  <c r="D7338" i="19"/>
  <c r="D7337" i="19"/>
  <c r="D7336" i="19"/>
  <c r="D7335" i="19"/>
  <c r="D7334" i="19"/>
  <c r="D7333" i="19"/>
  <c r="D7332" i="19"/>
  <c r="D7331" i="19"/>
  <c r="D7330" i="19"/>
  <c r="D7329" i="19"/>
  <c r="D7328" i="19"/>
  <c r="D7327" i="19"/>
  <c r="D7326" i="19"/>
  <c r="D7325" i="19"/>
  <c r="D7324" i="19"/>
  <c r="D7323" i="19"/>
  <c r="D7322" i="19"/>
  <c r="D7321" i="19"/>
  <c r="D7320" i="19"/>
  <c r="D7319" i="19"/>
  <c r="D7318" i="19"/>
  <c r="D7317" i="19"/>
  <c r="D7316" i="19"/>
  <c r="D7315" i="19"/>
  <c r="D7314" i="19"/>
  <c r="D7313" i="19"/>
  <c r="D7312" i="19"/>
  <c r="D7311" i="19"/>
  <c r="D7310" i="19"/>
  <c r="D7309" i="19"/>
  <c r="D7308" i="19"/>
  <c r="D7307" i="19"/>
  <c r="D7306" i="19"/>
  <c r="D7305" i="19"/>
  <c r="D7304" i="19"/>
  <c r="D7303" i="19"/>
  <c r="D7302" i="19"/>
  <c r="D7301" i="19"/>
  <c r="D7300" i="19"/>
  <c r="D7299" i="19"/>
  <c r="D7298" i="19"/>
  <c r="D7297" i="19"/>
  <c r="D7296" i="19"/>
  <c r="D7295" i="19"/>
  <c r="D7294" i="19"/>
  <c r="D7293" i="19"/>
  <c r="D7292" i="19"/>
  <c r="D7291" i="19"/>
  <c r="D7290" i="19"/>
  <c r="D7289" i="19"/>
  <c r="D7288" i="19"/>
  <c r="D7287" i="19"/>
  <c r="D7286" i="19"/>
  <c r="D7285" i="19"/>
  <c r="D7284" i="19"/>
  <c r="D7283" i="19"/>
  <c r="D7282" i="19"/>
  <c r="D7281" i="19"/>
  <c r="D7280" i="19"/>
  <c r="D7279" i="19"/>
  <c r="D7278" i="19"/>
  <c r="D7277" i="19"/>
  <c r="D7276" i="19"/>
  <c r="D7275" i="19"/>
  <c r="D7274" i="19"/>
  <c r="D7273" i="19"/>
  <c r="D7272" i="19"/>
  <c r="D7271" i="19"/>
  <c r="D7270" i="19"/>
  <c r="D7269" i="19"/>
  <c r="D7268" i="19"/>
  <c r="D7267" i="19"/>
  <c r="D7266" i="19"/>
  <c r="D7265" i="19"/>
  <c r="D7264" i="19"/>
  <c r="D7263" i="19"/>
  <c r="D7262" i="19"/>
  <c r="D7261" i="19"/>
  <c r="D7260" i="19"/>
  <c r="D7259" i="19"/>
  <c r="D7258" i="19"/>
  <c r="D7257" i="19"/>
  <c r="D7256" i="19"/>
  <c r="D7255" i="19"/>
  <c r="D7254" i="19"/>
  <c r="D7253" i="19"/>
  <c r="D7252" i="19"/>
  <c r="D7251" i="19"/>
  <c r="D7250" i="19"/>
  <c r="D7249" i="19"/>
  <c r="D7248" i="19"/>
  <c r="D7247" i="19"/>
  <c r="D7246" i="19"/>
  <c r="D7245" i="19"/>
  <c r="D7244" i="19"/>
  <c r="D7243" i="19"/>
  <c r="D7242" i="19"/>
  <c r="D7241" i="19"/>
  <c r="D7240" i="19"/>
  <c r="D7239" i="19"/>
  <c r="D7238" i="19"/>
  <c r="D7237" i="19"/>
  <c r="D7236" i="19"/>
  <c r="D7235" i="19"/>
  <c r="D7234" i="19"/>
  <c r="D7233" i="19"/>
  <c r="D7232" i="19"/>
  <c r="D7231" i="19"/>
  <c r="D7230" i="19"/>
  <c r="D7229" i="19"/>
  <c r="D7228" i="19"/>
  <c r="D7227" i="19"/>
  <c r="D7226" i="19"/>
  <c r="D7225" i="19"/>
  <c r="D7224" i="19"/>
  <c r="D7223" i="19"/>
  <c r="D7222" i="19"/>
  <c r="D7221" i="19"/>
  <c r="D7220" i="19"/>
  <c r="D7219" i="19"/>
  <c r="D7218" i="19"/>
  <c r="D7217" i="19"/>
  <c r="D7216" i="19"/>
  <c r="D7215" i="19"/>
  <c r="D7214" i="19"/>
  <c r="D7213" i="19"/>
  <c r="D7212" i="19"/>
  <c r="D7211" i="19"/>
  <c r="D7210" i="19"/>
  <c r="D7209" i="19"/>
  <c r="D7208" i="19"/>
  <c r="D7207" i="19"/>
  <c r="D7206" i="19"/>
  <c r="D7205" i="19"/>
  <c r="D7204" i="19"/>
  <c r="D7203" i="19"/>
  <c r="D7202" i="19"/>
  <c r="D7201" i="19"/>
  <c r="D7200" i="19"/>
  <c r="D7199" i="19"/>
  <c r="D7198" i="19"/>
  <c r="D7197" i="19"/>
  <c r="D7196" i="19"/>
  <c r="D7195" i="19"/>
  <c r="D7194" i="19"/>
  <c r="D7193" i="19"/>
  <c r="D7192" i="19"/>
  <c r="D7191" i="19"/>
  <c r="D7190" i="19"/>
  <c r="D7189" i="19"/>
  <c r="D7188" i="19"/>
  <c r="D7187" i="19"/>
  <c r="D7186" i="19"/>
  <c r="D7185" i="19"/>
  <c r="D7184" i="19"/>
  <c r="D7183" i="19"/>
  <c r="D7182" i="19"/>
  <c r="D7181" i="19"/>
  <c r="D7180" i="19"/>
  <c r="D7179" i="19"/>
  <c r="D7178" i="19"/>
  <c r="D7177" i="19"/>
  <c r="D7176" i="19"/>
  <c r="D7175" i="19"/>
  <c r="D7174" i="19"/>
  <c r="D7173" i="19"/>
  <c r="D7172" i="19"/>
  <c r="D7171" i="19"/>
  <c r="D7170" i="19"/>
  <c r="D7169" i="19"/>
  <c r="D7168" i="19"/>
  <c r="D7167" i="19"/>
  <c r="D7166" i="19"/>
  <c r="D7165" i="19"/>
  <c r="D7164" i="19"/>
  <c r="D7163" i="19"/>
  <c r="D7162" i="19"/>
  <c r="D7161" i="19"/>
  <c r="D7160" i="19"/>
  <c r="D7159" i="19"/>
  <c r="D7158" i="19"/>
  <c r="D7157" i="19"/>
  <c r="D7156" i="19"/>
  <c r="D7155" i="19"/>
  <c r="D7154" i="19"/>
  <c r="D7153" i="19"/>
  <c r="D7152" i="19"/>
  <c r="D7151" i="19"/>
  <c r="D7150" i="19"/>
  <c r="D7149" i="19"/>
  <c r="D7148" i="19"/>
  <c r="D7147" i="19"/>
  <c r="D7146" i="19"/>
  <c r="D7145" i="19"/>
  <c r="D7144" i="19"/>
  <c r="D7143" i="19"/>
  <c r="D7142" i="19"/>
  <c r="D7141" i="19"/>
  <c r="D7140" i="19"/>
  <c r="D7139" i="19"/>
  <c r="D7138" i="19"/>
  <c r="D7137" i="19"/>
  <c r="D7136" i="19"/>
  <c r="D7135" i="19"/>
  <c r="D7134" i="19"/>
  <c r="D7133" i="19"/>
  <c r="D7132" i="19"/>
  <c r="D7131" i="19"/>
  <c r="D7130" i="19"/>
  <c r="D7129" i="19"/>
  <c r="D7128" i="19"/>
  <c r="D7127" i="19"/>
  <c r="D7126" i="19"/>
  <c r="D7125" i="19"/>
  <c r="D7124" i="19"/>
  <c r="D7123" i="19"/>
  <c r="D7122" i="19"/>
  <c r="D7121" i="19"/>
  <c r="D7120" i="19"/>
  <c r="D7119" i="19"/>
  <c r="D7118" i="19"/>
  <c r="D7117" i="19"/>
  <c r="D7116" i="19"/>
  <c r="D7115" i="19"/>
  <c r="D7114" i="19"/>
  <c r="D7113" i="19"/>
  <c r="D7112" i="19"/>
  <c r="D7111" i="19"/>
  <c r="D7110" i="19"/>
  <c r="D7109" i="19"/>
  <c r="D7108" i="19"/>
  <c r="D7107" i="19"/>
  <c r="D7106" i="19"/>
  <c r="D7105" i="19"/>
  <c r="D7104" i="19"/>
  <c r="D7103" i="19"/>
  <c r="D7102" i="19"/>
  <c r="D7101" i="19"/>
  <c r="D7100" i="19"/>
  <c r="D7099" i="19"/>
  <c r="D7098" i="19"/>
  <c r="D7097" i="19"/>
  <c r="D7096" i="19"/>
  <c r="D7095" i="19"/>
  <c r="D7094" i="19"/>
  <c r="D7093" i="19"/>
  <c r="D7092" i="19"/>
  <c r="D7091" i="19"/>
  <c r="D7090" i="19"/>
  <c r="D7089" i="19"/>
  <c r="D7088" i="19"/>
  <c r="D7087" i="19"/>
  <c r="D7086" i="19"/>
  <c r="D7085" i="19"/>
  <c r="D7084" i="19"/>
  <c r="D7083" i="19"/>
  <c r="D7082" i="19"/>
  <c r="D7081" i="19"/>
  <c r="D7080" i="19"/>
  <c r="D7079" i="19"/>
  <c r="D7078" i="19"/>
  <c r="D7077" i="19"/>
  <c r="D7076" i="19"/>
  <c r="D7075" i="19"/>
  <c r="D7074" i="19"/>
  <c r="D7073" i="19"/>
  <c r="D7072" i="19"/>
  <c r="D7071" i="19"/>
  <c r="D7070" i="19"/>
  <c r="D7069" i="19"/>
  <c r="D7068" i="19"/>
  <c r="D7067" i="19"/>
  <c r="D7066" i="19"/>
  <c r="D7065" i="19"/>
  <c r="D7064" i="19"/>
  <c r="D7063" i="19"/>
  <c r="D7062" i="19"/>
  <c r="D7061" i="19"/>
  <c r="D7060" i="19"/>
  <c r="D7059" i="19"/>
  <c r="D7058" i="19"/>
  <c r="D7057" i="19"/>
  <c r="D7056" i="19"/>
  <c r="D7055" i="19"/>
  <c r="D7054" i="19"/>
  <c r="D7053" i="19"/>
  <c r="D7052" i="19"/>
  <c r="D7051" i="19"/>
  <c r="D7050" i="19"/>
  <c r="D7049" i="19"/>
  <c r="D7048" i="19"/>
  <c r="D7047" i="19"/>
  <c r="D7046" i="19"/>
  <c r="D7045" i="19"/>
  <c r="D7044" i="19"/>
  <c r="D7043" i="19"/>
  <c r="D7042" i="19"/>
  <c r="D7041" i="19"/>
  <c r="D7040" i="19"/>
  <c r="D7039" i="19"/>
  <c r="D7038" i="19"/>
  <c r="D7037" i="19"/>
  <c r="D7036" i="19"/>
  <c r="D7035" i="19"/>
  <c r="D7034" i="19"/>
  <c r="D7033" i="19"/>
  <c r="D7032" i="19"/>
  <c r="D7031" i="19"/>
  <c r="D7030" i="19"/>
  <c r="D7029" i="19"/>
  <c r="D7028" i="19"/>
  <c r="D7027" i="19"/>
  <c r="D7026" i="19"/>
  <c r="D7025" i="19"/>
  <c r="D7024" i="19"/>
  <c r="D7023" i="19"/>
  <c r="D7022" i="19"/>
  <c r="D7021" i="19"/>
  <c r="D7020" i="19"/>
  <c r="D7019" i="19"/>
  <c r="D7018" i="19"/>
  <c r="D7017" i="19"/>
  <c r="D7016" i="19"/>
  <c r="D7015" i="19"/>
  <c r="D7014" i="19"/>
  <c r="D7013" i="19"/>
  <c r="D7012" i="19"/>
  <c r="D7011" i="19"/>
  <c r="D7010" i="19"/>
  <c r="D7009" i="19"/>
  <c r="D7008" i="19"/>
  <c r="D7007" i="19"/>
  <c r="D7006" i="19"/>
  <c r="D7005" i="19"/>
  <c r="D7004" i="19"/>
  <c r="D7003" i="19"/>
  <c r="D7002" i="19"/>
  <c r="D7001" i="19"/>
  <c r="D7000" i="19"/>
  <c r="D6999" i="19"/>
  <c r="D6998" i="19"/>
  <c r="D6997" i="19"/>
  <c r="D6996" i="19"/>
  <c r="D6995" i="19"/>
  <c r="D6994" i="19"/>
  <c r="D6993" i="19"/>
  <c r="D6992" i="19"/>
  <c r="D6991" i="19"/>
  <c r="D6990" i="19"/>
  <c r="D6989" i="19"/>
  <c r="D6988" i="19"/>
  <c r="D6987" i="19"/>
  <c r="D6986" i="19"/>
  <c r="D6985" i="19"/>
  <c r="D6984" i="19"/>
  <c r="D6983" i="19"/>
  <c r="D6982" i="19"/>
  <c r="D6981" i="19"/>
  <c r="D6980" i="19"/>
  <c r="D6979" i="19"/>
  <c r="D6978" i="19"/>
  <c r="D6977" i="19"/>
  <c r="D6976" i="19"/>
  <c r="D6975" i="19"/>
  <c r="D6974" i="19"/>
  <c r="D6973" i="19"/>
  <c r="D6972" i="19"/>
  <c r="D6971" i="19"/>
  <c r="D6970" i="19"/>
  <c r="D6969" i="19"/>
  <c r="D6968" i="19"/>
  <c r="D6967" i="19"/>
  <c r="D6966" i="19"/>
  <c r="D6965" i="19"/>
  <c r="D6964" i="19"/>
  <c r="D6963" i="19"/>
  <c r="D6962" i="19"/>
  <c r="D6961" i="19"/>
  <c r="D6960" i="19"/>
  <c r="D6959" i="19"/>
  <c r="D6958" i="19"/>
  <c r="D6957" i="19"/>
  <c r="D6956" i="19"/>
  <c r="D6955" i="19"/>
  <c r="D6954" i="19"/>
  <c r="D6953" i="19"/>
  <c r="D6952" i="19"/>
  <c r="D6951" i="19"/>
  <c r="D6950" i="19"/>
  <c r="D6949" i="19"/>
  <c r="D6948" i="19"/>
  <c r="D6947" i="19"/>
  <c r="D6946" i="19"/>
  <c r="D6945" i="19"/>
  <c r="D6944" i="19"/>
  <c r="D6943" i="19"/>
  <c r="D6942" i="19"/>
  <c r="D6941" i="19"/>
  <c r="D6940" i="19"/>
  <c r="D6939" i="19"/>
  <c r="D6938" i="19"/>
  <c r="D6937" i="19"/>
  <c r="D6936" i="19"/>
  <c r="D6935" i="19"/>
  <c r="D6934" i="19"/>
  <c r="D6933" i="19"/>
  <c r="D6932" i="19"/>
  <c r="D6931" i="19"/>
  <c r="D6930" i="19"/>
  <c r="D6929" i="19"/>
  <c r="D6928" i="19"/>
  <c r="D6927" i="19"/>
  <c r="D6926" i="19"/>
  <c r="D6925" i="19"/>
  <c r="D6924" i="19"/>
  <c r="D6923" i="19"/>
  <c r="D6922" i="19"/>
  <c r="D6921" i="19"/>
  <c r="D6920" i="19"/>
  <c r="D6919" i="19"/>
  <c r="D6918" i="19"/>
  <c r="D6917" i="19"/>
  <c r="D6916" i="19"/>
  <c r="D6915" i="19"/>
  <c r="D6914" i="19"/>
  <c r="D6913" i="19"/>
  <c r="D6912" i="19"/>
  <c r="D6911" i="19"/>
  <c r="D6910" i="19"/>
  <c r="D6909" i="19"/>
  <c r="D6908" i="19"/>
  <c r="D6907" i="19"/>
  <c r="D6906" i="19"/>
  <c r="D6905" i="19"/>
  <c r="D6904" i="19"/>
  <c r="D6903" i="19"/>
  <c r="D6902" i="19"/>
  <c r="D6901" i="19"/>
  <c r="D6900" i="19"/>
  <c r="D6899" i="19"/>
  <c r="D6898" i="19"/>
  <c r="D6897" i="19"/>
  <c r="D6896" i="19"/>
  <c r="D6895" i="19"/>
  <c r="D6894" i="19"/>
  <c r="D6893" i="19"/>
  <c r="D6892" i="19"/>
  <c r="D6891" i="19"/>
  <c r="D6890" i="19"/>
  <c r="D6889" i="19"/>
  <c r="D6888" i="19"/>
  <c r="D6887" i="19"/>
  <c r="D6886" i="19"/>
  <c r="D6885" i="19"/>
  <c r="D6884" i="19"/>
  <c r="D6883" i="19"/>
  <c r="D6882" i="19"/>
  <c r="D6881" i="19"/>
  <c r="D6880" i="19"/>
  <c r="D6879" i="19"/>
  <c r="D6878" i="19"/>
  <c r="D6877" i="19"/>
  <c r="D6876" i="19"/>
  <c r="D6875" i="19"/>
  <c r="D6874" i="19"/>
  <c r="D6873" i="19"/>
  <c r="D6872" i="19"/>
  <c r="D6871" i="19"/>
  <c r="D6870" i="19"/>
  <c r="D6869" i="19"/>
  <c r="D6868" i="19"/>
  <c r="D6867" i="19"/>
  <c r="D6866" i="19"/>
  <c r="D6865" i="19"/>
  <c r="D6864" i="19"/>
  <c r="D6863" i="19"/>
  <c r="D6862" i="19"/>
  <c r="D6861" i="19"/>
  <c r="D6860" i="19"/>
  <c r="D6859" i="19"/>
  <c r="D6858" i="19"/>
  <c r="D6857" i="19"/>
  <c r="D6856" i="19"/>
  <c r="D6855" i="19"/>
  <c r="D6854" i="19"/>
  <c r="D6853" i="19"/>
  <c r="D6852" i="19"/>
  <c r="D6851" i="19"/>
  <c r="D6850" i="19"/>
  <c r="D6849" i="19"/>
  <c r="D6848" i="19"/>
  <c r="D6847" i="19"/>
  <c r="D6846" i="19"/>
  <c r="D6845" i="19"/>
  <c r="D6844" i="19"/>
  <c r="D6843" i="19"/>
  <c r="D6842" i="19"/>
  <c r="D6841" i="19"/>
  <c r="D6840" i="19"/>
  <c r="D6839" i="19"/>
  <c r="D6838" i="19"/>
  <c r="D6837" i="19"/>
  <c r="D6836" i="19"/>
  <c r="D6835" i="19"/>
  <c r="D6834" i="19"/>
  <c r="D6833" i="19"/>
  <c r="D6832" i="19"/>
  <c r="D6831" i="19"/>
  <c r="D6830" i="19"/>
  <c r="D6829" i="19"/>
  <c r="D6828" i="19"/>
  <c r="D6827" i="19"/>
  <c r="D6826" i="19"/>
  <c r="D6825" i="19"/>
  <c r="D6824" i="19"/>
  <c r="D6823" i="19"/>
  <c r="D6822" i="19"/>
  <c r="D6821" i="19"/>
  <c r="D6820" i="19"/>
  <c r="D6819" i="19"/>
  <c r="D6818" i="19"/>
  <c r="D6817" i="19"/>
  <c r="D6816" i="19"/>
  <c r="D6815" i="19"/>
  <c r="D6814" i="19"/>
  <c r="D6813" i="19"/>
  <c r="D6812" i="19"/>
  <c r="D6811" i="19"/>
  <c r="D6810" i="19"/>
  <c r="D6809" i="19"/>
  <c r="D6808" i="19"/>
  <c r="D6807" i="19"/>
  <c r="D6806" i="19"/>
  <c r="D6805" i="19"/>
  <c r="D6804" i="19"/>
  <c r="D6803" i="19"/>
  <c r="D6802" i="19"/>
  <c r="D6801" i="19"/>
  <c r="D6800" i="19"/>
  <c r="D6799" i="19"/>
  <c r="D6798" i="19"/>
  <c r="D6797" i="19"/>
  <c r="D6796" i="19"/>
  <c r="D6795" i="19"/>
  <c r="D6794" i="19"/>
  <c r="D6793" i="19"/>
  <c r="D6792" i="19"/>
  <c r="D6791" i="19"/>
  <c r="D6790" i="19"/>
  <c r="D6789" i="19"/>
  <c r="D6788" i="19"/>
  <c r="D6787" i="19"/>
  <c r="D6786" i="19"/>
  <c r="D6785" i="19"/>
  <c r="D6784" i="19"/>
  <c r="D6783" i="19"/>
  <c r="D6782" i="19"/>
  <c r="D6781" i="19"/>
  <c r="D6780" i="19"/>
  <c r="D6779" i="19"/>
  <c r="D6778" i="19"/>
  <c r="D6777" i="19"/>
  <c r="D6776" i="19"/>
  <c r="D6775" i="19"/>
  <c r="D6774" i="19"/>
  <c r="D6773" i="19"/>
  <c r="D6772" i="19"/>
  <c r="D6771" i="19"/>
  <c r="D6770" i="19"/>
  <c r="D6769" i="19"/>
  <c r="D6768" i="19"/>
  <c r="D6767" i="19"/>
  <c r="D6766" i="19"/>
  <c r="D6765" i="19"/>
  <c r="D6764" i="19"/>
  <c r="D6763" i="19"/>
  <c r="D6762" i="19"/>
  <c r="D6761" i="19"/>
  <c r="D6760" i="19"/>
  <c r="D6759" i="19"/>
  <c r="D6758" i="19"/>
  <c r="D6757" i="19"/>
  <c r="D6756" i="19"/>
  <c r="D6755" i="19"/>
  <c r="D6754" i="19"/>
  <c r="D6753" i="19"/>
  <c r="D6752" i="19"/>
  <c r="D6751" i="19"/>
  <c r="D6750" i="19"/>
  <c r="D6749" i="19"/>
  <c r="D6748" i="19"/>
  <c r="D6747" i="19"/>
  <c r="D6746" i="19"/>
  <c r="D6745" i="19"/>
  <c r="D6744" i="19"/>
  <c r="D6743" i="19"/>
  <c r="D6742" i="19"/>
  <c r="D6741" i="19"/>
  <c r="D6740" i="19"/>
  <c r="D6739" i="19"/>
  <c r="D6738" i="19"/>
  <c r="D6737" i="19"/>
  <c r="D6736" i="19"/>
  <c r="D6735" i="19"/>
  <c r="D6734" i="19"/>
  <c r="D6733" i="19"/>
  <c r="D6732" i="19"/>
  <c r="D6731" i="19"/>
  <c r="D6730" i="19"/>
  <c r="D6729" i="19"/>
  <c r="D6728" i="19"/>
  <c r="D6727" i="19"/>
  <c r="D6726" i="19"/>
  <c r="D6725" i="19"/>
  <c r="D6724" i="19"/>
  <c r="D6723" i="19"/>
  <c r="D6722" i="19"/>
  <c r="D6721" i="19"/>
  <c r="D6720" i="19"/>
  <c r="D6719" i="19"/>
  <c r="D6718" i="19"/>
  <c r="D6717" i="19"/>
  <c r="D6716" i="19"/>
  <c r="D6715" i="19"/>
  <c r="D6714" i="19"/>
  <c r="D6713" i="19"/>
  <c r="D6712" i="19"/>
  <c r="D6711" i="19"/>
  <c r="D6710" i="19"/>
  <c r="D6709" i="19"/>
  <c r="D6708" i="19"/>
  <c r="D6707" i="19"/>
  <c r="D6706" i="19"/>
  <c r="D6705" i="19"/>
  <c r="D6704" i="19"/>
  <c r="D6703" i="19"/>
  <c r="D6702" i="19"/>
  <c r="D6701" i="19"/>
  <c r="D6700" i="19"/>
  <c r="D6699" i="19"/>
  <c r="D6698" i="19"/>
  <c r="D6697" i="19"/>
  <c r="D6696" i="19"/>
  <c r="D6695" i="19"/>
  <c r="D6694" i="19"/>
  <c r="D6693" i="19"/>
  <c r="D6692" i="19"/>
  <c r="D6691" i="19"/>
  <c r="D6690" i="19"/>
  <c r="D6689" i="19"/>
  <c r="D6688" i="19"/>
  <c r="D6687" i="19"/>
  <c r="D6686" i="19"/>
  <c r="D6685" i="19"/>
  <c r="D6684" i="19"/>
  <c r="D6683" i="19"/>
  <c r="D6682" i="19"/>
  <c r="D6681" i="19"/>
  <c r="D6680" i="19"/>
  <c r="D6679" i="19"/>
  <c r="D6678" i="19"/>
  <c r="D6677" i="19"/>
  <c r="D6676" i="19"/>
  <c r="D6675" i="19"/>
  <c r="D6674" i="19"/>
  <c r="D6673" i="19"/>
  <c r="D6672" i="19"/>
  <c r="D6671" i="19"/>
  <c r="D6670" i="19"/>
  <c r="D6669" i="19"/>
  <c r="D6668" i="19"/>
  <c r="D6667" i="19"/>
  <c r="D6666" i="19"/>
  <c r="D6665" i="19"/>
  <c r="D6664" i="19"/>
  <c r="D6663" i="19"/>
  <c r="D6662" i="19"/>
  <c r="D6661" i="19"/>
  <c r="D6660" i="19"/>
  <c r="D6659" i="19"/>
  <c r="D6658" i="19"/>
  <c r="D6657" i="19"/>
  <c r="D6656" i="19"/>
  <c r="D6655" i="19"/>
  <c r="D6654" i="19"/>
  <c r="D6653" i="19"/>
  <c r="D6652" i="19"/>
  <c r="D6651" i="19"/>
  <c r="D6650" i="19"/>
  <c r="D6649" i="19"/>
  <c r="D6648" i="19"/>
  <c r="D6647" i="19"/>
  <c r="D6646" i="19"/>
  <c r="D6645" i="19"/>
  <c r="D6644" i="19"/>
  <c r="D6643" i="19"/>
  <c r="D6642" i="19"/>
  <c r="D6641" i="19"/>
  <c r="D6640" i="19"/>
  <c r="D6639" i="19"/>
  <c r="D6638" i="19"/>
  <c r="D6637" i="19"/>
  <c r="D6636" i="19"/>
  <c r="D6635" i="19"/>
  <c r="D6634" i="19"/>
  <c r="D6633" i="19"/>
  <c r="D6632" i="19"/>
  <c r="D6631" i="19"/>
  <c r="D6630" i="19"/>
  <c r="D6629" i="19"/>
  <c r="D6628" i="19"/>
  <c r="D6627" i="19"/>
  <c r="D6626" i="19"/>
  <c r="D6625" i="19"/>
  <c r="D6624" i="19"/>
  <c r="D6623" i="19"/>
  <c r="D6622" i="19"/>
  <c r="D6621" i="19"/>
  <c r="D6620" i="19"/>
  <c r="D6619" i="19"/>
  <c r="D6618" i="19"/>
  <c r="D6617" i="19"/>
  <c r="D6616" i="19"/>
  <c r="D6615" i="19"/>
  <c r="D6614" i="19"/>
  <c r="D6613" i="19"/>
  <c r="D6612" i="19"/>
  <c r="D6611" i="19"/>
  <c r="D6610" i="19"/>
  <c r="D6609" i="19"/>
  <c r="D6608" i="19"/>
  <c r="D6607" i="19"/>
  <c r="D6606" i="19"/>
  <c r="D6605" i="19"/>
  <c r="D6604" i="19"/>
  <c r="D6603" i="19"/>
  <c r="D6602" i="19"/>
  <c r="D6601" i="19"/>
  <c r="D6600" i="19"/>
  <c r="D6599" i="19"/>
  <c r="D6598" i="19"/>
  <c r="D6597" i="19"/>
  <c r="D6596" i="19"/>
  <c r="D6595" i="19"/>
  <c r="D6594" i="19"/>
  <c r="D6593" i="19"/>
  <c r="D6592" i="19"/>
  <c r="D6591" i="19"/>
  <c r="D6590" i="19"/>
  <c r="D6589" i="19"/>
  <c r="D6588" i="19"/>
  <c r="D6587" i="19"/>
  <c r="D6586" i="19"/>
  <c r="D6585" i="19"/>
  <c r="D6584" i="19"/>
  <c r="D6583" i="19"/>
  <c r="D6582" i="19"/>
  <c r="D6581" i="19"/>
  <c r="D6580" i="19"/>
  <c r="D6579" i="19"/>
  <c r="D6578" i="19"/>
  <c r="D6577" i="19"/>
  <c r="D6576" i="19"/>
  <c r="D6575" i="19"/>
  <c r="D6574" i="19"/>
  <c r="D6573" i="19"/>
  <c r="D6572" i="19"/>
  <c r="D6571" i="19"/>
  <c r="D6570" i="19"/>
  <c r="D6569" i="19"/>
  <c r="D6568" i="19"/>
  <c r="D6567" i="19"/>
  <c r="D6566" i="19"/>
  <c r="D6565" i="19"/>
  <c r="D6564" i="19"/>
  <c r="D6563" i="19"/>
  <c r="D6562" i="19"/>
  <c r="D6561" i="19"/>
  <c r="D6560" i="19"/>
  <c r="D6559" i="19"/>
  <c r="D6558" i="19"/>
  <c r="D6557" i="19"/>
  <c r="D6556" i="19"/>
  <c r="D6555" i="19"/>
  <c r="D6554" i="19"/>
  <c r="D6553" i="19"/>
  <c r="D6552" i="19"/>
  <c r="D6551" i="19"/>
  <c r="D6550" i="19"/>
  <c r="D6549" i="19"/>
  <c r="D6548" i="19"/>
  <c r="D6547" i="19"/>
  <c r="D6546" i="19"/>
  <c r="D6545" i="19"/>
  <c r="D6544" i="19"/>
  <c r="D6543" i="19"/>
  <c r="D6542" i="19"/>
  <c r="D6541" i="19"/>
  <c r="D6540" i="19"/>
  <c r="D6539" i="19"/>
  <c r="D6538" i="19"/>
  <c r="D6537" i="19"/>
  <c r="D6536" i="19"/>
  <c r="D6535" i="19"/>
  <c r="D6534" i="19"/>
  <c r="D6533" i="19"/>
  <c r="D6532" i="19"/>
  <c r="D6531" i="19"/>
  <c r="D6530" i="19"/>
  <c r="D6529" i="19"/>
  <c r="D6528" i="19"/>
  <c r="D6527" i="19"/>
  <c r="D6526" i="19"/>
  <c r="D6525" i="19"/>
  <c r="D6524" i="19"/>
  <c r="D6523" i="19"/>
  <c r="D6522" i="19"/>
  <c r="D6521" i="19"/>
  <c r="D6520" i="19"/>
  <c r="D6519" i="19"/>
  <c r="D6518" i="19"/>
  <c r="D6517" i="19"/>
  <c r="D6516" i="19"/>
  <c r="D6515" i="19"/>
  <c r="D6514" i="19"/>
  <c r="D6513" i="19"/>
  <c r="D6512" i="19"/>
  <c r="D6511" i="19"/>
  <c r="D6510" i="19"/>
  <c r="D6509" i="19"/>
  <c r="D6508" i="19"/>
  <c r="D6507" i="19"/>
  <c r="D6506" i="19"/>
  <c r="D6505" i="19"/>
  <c r="D6504" i="19"/>
  <c r="D6503" i="19"/>
  <c r="D6502" i="19"/>
  <c r="D6501" i="19"/>
  <c r="D6500" i="19"/>
  <c r="D6499" i="19"/>
  <c r="D6498" i="19"/>
  <c r="D6497" i="19"/>
  <c r="D6496" i="19"/>
  <c r="D6495" i="19"/>
  <c r="D6494" i="19"/>
  <c r="D6493" i="19"/>
  <c r="D6492" i="19"/>
  <c r="D6491" i="19"/>
  <c r="D6490" i="19"/>
  <c r="D6489" i="19"/>
  <c r="D6488" i="19"/>
  <c r="D6487" i="19"/>
  <c r="D6486" i="19"/>
  <c r="D6485" i="19"/>
  <c r="D6484" i="19"/>
  <c r="D6483" i="19"/>
  <c r="D6482" i="19"/>
  <c r="D6481" i="19"/>
  <c r="D6480" i="19"/>
  <c r="D6479" i="19"/>
  <c r="D6478" i="19"/>
  <c r="D6477" i="19"/>
  <c r="D6476" i="19"/>
  <c r="D6475" i="19"/>
  <c r="D6474" i="19"/>
  <c r="D6473" i="19"/>
  <c r="D6472" i="19"/>
  <c r="D6471" i="19"/>
  <c r="D6470" i="19"/>
  <c r="D6469" i="19"/>
  <c r="D6468" i="19"/>
  <c r="D6467" i="19"/>
  <c r="D6466" i="19"/>
  <c r="D6465" i="19"/>
  <c r="D6464" i="19"/>
  <c r="D6463" i="19"/>
  <c r="D6462" i="19"/>
  <c r="D6461" i="19"/>
  <c r="D6460" i="19"/>
  <c r="D6459" i="19"/>
  <c r="D6458" i="19"/>
  <c r="D6457" i="19"/>
  <c r="D6456" i="19"/>
  <c r="D6455" i="19"/>
  <c r="D6454" i="19"/>
  <c r="D6453" i="19"/>
  <c r="D6452" i="19"/>
  <c r="D6451" i="19"/>
  <c r="D6450" i="19"/>
  <c r="D6449" i="19"/>
  <c r="D6448" i="19"/>
  <c r="D6447" i="19"/>
  <c r="D6446" i="19"/>
  <c r="D6445" i="19"/>
  <c r="D6444" i="19"/>
  <c r="D6443" i="19"/>
  <c r="D6442" i="19"/>
  <c r="D6441" i="19"/>
  <c r="D6440" i="19"/>
  <c r="D6439" i="19"/>
  <c r="D6438" i="19"/>
  <c r="D6437" i="19"/>
  <c r="D6436" i="19"/>
  <c r="D6435" i="19"/>
  <c r="D6434" i="19"/>
  <c r="D6433" i="19"/>
  <c r="D6432" i="19"/>
  <c r="D6431" i="19"/>
  <c r="D6430" i="19"/>
  <c r="D6429" i="19"/>
  <c r="D6428" i="19"/>
  <c r="D6427" i="19"/>
  <c r="D6426" i="19"/>
  <c r="D6425" i="19"/>
  <c r="D6424" i="19"/>
  <c r="D6423" i="19"/>
  <c r="D6422" i="19"/>
  <c r="D6421" i="19"/>
  <c r="D6420" i="19"/>
  <c r="D6419" i="19"/>
  <c r="D6418" i="19"/>
  <c r="D6417" i="19"/>
  <c r="D6416" i="19"/>
  <c r="D6415" i="19"/>
  <c r="D6414" i="19"/>
  <c r="D6413" i="19"/>
  <c r="D6412" i="19"/>
  <c r="D6411" i="19"/>
  <c r="D6410" i="19"/>
  <c r="D6409" i="19"/>
  <c r="D6408" i="19"/>
  <c r="D6407" i="19"/>
  <c r="D6406" i="19"/>
  <c r="D6405" i="19"/>
  <c r="D6404" i="19"/>
  <c r="D6403" i="19"/>
  <c r="D6402" i="19"/>
  <c r="D6401" i="19"/>
  <c r="D6400" i="19"/>
  <c r="D6399" i="19"/>
  <c r="D6398" i="19"/>
  <c r="D6397" i="19"/>
  <c r="D6396" i="19"/>
  <c r="D6395" i="19"/>
  <c r="D6394" i="19"/>
  <c r="D6393" i="19"/>
  <c r="D6392" i="19"/>
  <c r="D6391" i="19"/>
  <c r="D6390" i="19"/>
  <c r="D6389" i="19"/>
  <c r="D6388" i="19"/>
  <c r="D6387" i="19"/>
  <c r="D6386" i="19"/>
  <c r="D6385" i="19"/>
  <c r="D6384" i="19"/>
  <c r="D6383" i="19"/>
  <c r="D6382" i="19"/>
  <c r="D6381" i="19"/>
  <c r="D6380" i="19"/>
  <c r="D6379" i="19"/>
  <c r="D6378" i="19"/>
  <c r="D6377" i="19"/>
  <c r="D6376" i="19"/>
  <c r="D6375" i="19"/>
  <c r="D6374" i="19"/>
  <c r="D6373" i="19"/>
  <c r="D6372" i="19"/>
  <c r="D6371" i="19"/>
  <c r="D6370" i="19"/>
  <c r="D6369" i="19"/>
  <c r="D6368" i="19"/>
  <c r="D6367" i="19"/>
  <c r="D6366" i="19"/>
  <c r="D6365" i="19"/>
  <c r="D6364" i="19"/>
  <c r="D6363" i="19"/>
  <c r="D6362" i="19"/>
  <c r="D6361" i="19"/>
  <c r="D6360" i="19"/>
  <c r="D6359" i="19"/>
  <c r="D6358" i="19"/>
  <c r="D6357" i="19"/>
  <c r="D6356" i="19"/>
  <c r="D6355" i="19"/>
  <c r="D6354" i="19"/>
  <c r="D6353" i="19"/>
  <c r="D6352" i="19"/>
  <c r="D6351" i="19"/>
  <c r="D6350" i="19"/>
  <c r="D6349" i="19"/>
  <c r="D6348" i="19"/>
  <c r="D6347" i="19"/>
  <c r="D6346" i="19"/>
  <c r="D6345" i="19"/>
  <c r="D6344" i="19"/>
  <c r="D6343" i="19"/>
  <c r="D6342" i="19"/>
  <c r="D6341" i="19"/>
  <c r="D6340" i="19"/>
  <c r="D6339" i="19"/>
  <c r="D6338" i="19"/>
  <c r="D6337" i="19"/>
  <c r="D6336" i="19"/>
  <c r="D6335" i="19"/>
  <c r="D6334" i="19"/>
  <c r="D6333" i="19"/>
  <c r="D6332" i="19"/>
  <c r="D6331" i="19"/>
  <c r="D6330" i="19"/>
  <c r="D6329" i="19"/>
  <c r="D6328" i="19"/>
  <c r="D6327" i="19"/>
  <c r="D6326" i="19"/>
  <c r="D6325" i="19"/>
  <c r="D6324" i="19"/>
  <c r="D6323" i="19"/>
  <c r="D6322" i="19"/>
  <c r="D6321" i="19"/>
  <c r="D6320" i="19"/>
  <c r="D6319" i="19"/>
  <c r="D6318" i="19"/>
  <c r="D6317" i="19"/>
  <c r="D6316" i="19"/>
  <c r="D6315" i="19"/>
  <c r="D6314" i="19"/>
  <c r="D6313" i="19"/>
  <c r="D6312" i="19"/>
  <c r="D6311" i="19"/>
  <c r="D6310" i="19"/>
  <c r="D6309" i="19"/>
  <c r="D6308" i="19"/>
  <c r="D6307" i="19"/>
  <c r="D6306" i="19"/>
  <c r="D6305" i="19"/>
  <c r="D6304" i="19"/>
  <c r="D6303" i="19"/>
  <c r="D6302" i="19"/>
  <c r="D6301" i="19"/>
  <c r="D6300" i="19"/>
  <c r="D6299" i="19"/>
  <c r="D6298" i="19"/>
  <c r="D6297" i="19"/>
  <c r="D6296" i="19"/>
  <c r="D6295" i="19"/>
  <c r="D6294" i="19"/>
  <c r="D6293" i="19"/>
  <c r="D6292" i="19"/>
  <c r="D6291" i="19"/>
  <c r="D6290" i="19"/>
  <c r="D6289" i="19"/>
  <c r="D6288" i="19"/>
  <c r="D6287" i="19"/>
  <c r="D6286" i="19"/>
  <c r="D6285" i="19"/>
  <c r="D6284" i="19"/>
  <c r="D6283" i="19"/>
  <c r="D6282" i="19"/>
  <c r="D6281" i="19"/>
  <c r="D6280" i="19"/>
  <c r="D6279" i="19"/>
  <c r="D6278" i="19"/>
  <c r="D6277" i="19"/>
  <c r="D6276" i="19"/>
  <c r="D6275" i="19"/>
  <c r="D6274" i="19"/>
  <c r="D6273" i="19"/>
  <c r="D6272" i="19"/>
  <c r="D6271" i="19"/>
  <c r="D6270" i="19"/>
  <c r="D6269" i="19"/>
  <c r="D6268" i="19"/>
  <c r="D6267" i="19"/>
  <c r="D6266" i="19"/>
  <c r="D6265" i="19"/>
  <c r="D6264" i="19"/>
  <c r="D6263" i="19"/>
  <c r="D6262" i="19"/>
  <c r="D6261" i="19"/>
  <c r="D6260" i="19"/>
  <c r="D6259" i="19"/>
  <c r="D6258" i="19"/>
  <c r="D6257" i="19"/>
  <c r="D6256" i="19"/>
  <c r="D6255" i="19"/>
  <c r="D6254" i="19"/>
  <c r="D6253" i="19"/>
  <c r="D6252" i="19"/>
  <c r="D6251" i="19"/>
  <c r="D6250" i="19"/>
  <c r="D6249" i="19"/>
  <c r="D6248" i="19"/>
  <c r="D6247" i="19"/>
  <c r="D6246" i="19"/>
  <c r="D6245" i="19"/>
  <c r="D6244" i="19"/>
  <c r="D6243" i="19"/>
  <c r="D6242" i="19"/>
  <c r="D6241" i="19"/>
  <c r="D6240" i="19"/>
  <c r="D6239" i="19"/>
  <c r="D6238" i="19"/>
  <c r="D6237" i="19"/>
  <c r="D6236" i="19"/>
  <c r="D6235" i="19"/>
  <c r="D6234" i="19"/>
  <c r="D6233" i="19"/>
  <c r="D6232" i="19"/>
  <c r="D6231" i="19"/>
  <c r="D6230" i="19"/>
  <c r="D6229" i="19"/>
  <c r="D6228" i="19"/>
  <c r="D6227" i="19"/>
  <c r="D6226" i="19"/>
  <c r="D6225" i="19"/>
  <c r="D6224" i="19"/>
  <c r="D6223" i="19"/>
  <c r="D6222" i="19"/>
  <c r="D6221" i="19"/>
  <c r="D6220" i="19"/>
  <c r="D6219" i="19"/>
  <c r="D6218" i="19"/>
  <c r="D6217" i="19"/>
  <c r="D6216" i="19"/>
  <c r="D6215" i="19"/>
  <c r="D6214" i="19"/>
  <c r="D6213" i="19"/>
  <c r="D6212" i="19"/>
  <c r="D6211" i="19"/>
  <c r="D6210" i="19"/>
  <c r="D6209" i="19"/>
  <c r="D6208" i="19"/>
  <c r="D6207" i="19"/>
  <c r="D6206" i="19"/>
  <c r="D6205" i="19"/>
  <c r="D6204" i="19"/>
  <c r="D6203" i="19"/>
  <c r="D6202" i="19"/>
  <c r="D6201" i="19"/>
  <c r="D6200" i="19"/>
  <c r="D6199" i="19"/>
  <c r="D6198" i="19"/>
  <c r="D6197" i="19"/>
  <c r="D6196" i="19"/>
  <c r="D6195" i="19"/>
  <c r="D6194" i="19"/>
  <c r="D6193" i="19"/>
  <c r="D6192" i="19"/>
  <c r="D6191" i="19"/>
  <c r="D6190" i="19"/>
  <c r="D6189" i="19"/>
  <c r="D6188" i="19"/>
  <c r="D6187" i="19"/>
  <c r="D6186" i="19"/>
  <c r="D6185" i="19"/>
  <c r="D6184" i="19"/>
  <c r="D6183" i="19"/>
  <c r="D6182" i="19"/>
  <c r="D6181" i="19"/>
  <c r="D6180" i="19"/>
  <c r="D6179" i="19"/>
  <c r="D6178" i="19"/>
  <c r="D6177" i="19"/>
  <c r="D6176" i="19"/>
  <c r="D6175" i="19"/>
  <c r="D6174" i="19"/>
  <c r="D6173" i="19"/>
  <c r="D6172" i="19"/>
  <c r="D6171" i="19"/>
  <c r="D6170" i="19"/>
  <c r="D6169" i="19"/>
  <c r="D6168" i="19"/>
  <c r="D6167" i="19"/>
  <c r="D6166" i="19"/>
  <c r="D6165" i="19"/>
  <c r="D6164" i="19"/>
  <c r="D6163" i="19"/>
  <c r="D6162" i="19"/>
  <c r="D6161" i="19"/>
  <c r="D6160" i="19"/>
  <c r="D6159" i="19"/>
  <c r="D6158" i="19"/>
  <c r="D6157" i="19"/>
  <c r="D6156" i="19"/>
  <c r="D6155" i="19"/>
  <c r="D6154" i="19"/>
  <c r="D6153" i="19"/>
  <c r="D6152" i="19"/>
  <c r="D6151" i="19"/>
  <c r="D6150" i="19"/>
  <c r="D6149" i="19"/>
  <c r="D6148" i="19"/>
  <c r="D6147" i="19"/>
  <c r="D6146" i="19"/>
  <c r="D6145" i="19"/>
  <c r="D6144" i="19"/>
  <c r="D6143" i="19"/>
  <c r="D6142" i="19"/>
  <c r="D6141" i="19"/>
  <c r="D6140" i="19"/>
  <c r="D6139" i="19"/>
  <c r="D6138" i="19"/>
  <c r="D6137" i="19"/>
  <c r="D6136" i="19"/>
  <c r="D6135" i="19"/>
  <c r="D6134" i="19"/>
  <c r="D6133" i="19"/>
  <c r="D6132" i="19"/>
  <c r="D6131" i="19"/>
  <c r="D6130" i="19"/>
  <c r="D6129" i="19"/>
  <c r="D6128" i="19"/>
  <c r="D6127" i="19"/>
  <c r="D6126" i="19"/>
  <c r="D6125" i="19"/>
  <c r="D6124" i="19"/>
  <c r="D6123" i="19"/>
  <c r="D6122" i="19"/>
  <c r="D6121" i="19"/>
  <c r="D6120" i="19"/>
  <c r="D6119" i="19"/>
  <c r="D6118" i="19"/>
  <c r="D6117" i="19"/>
  <c r="D6116" i="19"/>
  <c r="D6115" i="19"/>
  <c r="D6114" i="19"/>
  <c r="D6113" i="19"/>
  <c r="D6112" i="19"/>
  <c r="D6111" i="19"/>
  <c r="D6110" i="19"/>
  <c r="D6109" i="19"/>
  <c r="D6108" i="19"/>
  <c r="D6107" i="19"/>
  <c r="D6106" i="19"/>
  <c r="D6105" i="19"/>
  <c r="D6104" i="19"/>
  <c r="D6103" i="19"/>
  <c r="D6102" i="19"/>
  <c r="D6101" i="19"/>
  <c r="D6100" i="19"/>
  <c r="D6099" i="19"/>
  <c r="D6098" i="19"/>
  <c r="D6097" i="19"/>
  <c r="D6096" i="19"/>
  <c r="D6095" i="19"/>
  <c r="D6094" i="19"/>
  <c r="D6093" i="19"/>
  <c r="D6092" i="19"/>
  <c r="D6091" i="19"/>
  <c r="D6090" i="19"/>
  <c r="D6089" i="19"/>
  <c r="D6088" i="19"/>
  <c r="D6087" i="19"/>
  <c r="D6086" i="19"/>
  <c r="D6085" i="19"/>
  <c r="D6084" i="19"/>
  <c r="D6083" i="19"/>
  <c r="D6082" i="19"/>
  <c r="D6081" i="19"/>
  <c r="D6080" i="19"/>
  <c r="D6079" i="19"/>
  <c r="D6078" i="19"/>
  <c r="D6077" i="19"/>
  <c r="D6076" i="19"/>
  <c r="D6075" i="19"/>
  <c r="D6074" i="19"/>
  <c r="D6073" i="19"/>
  <c r="D6072" i="19"/>
  <c r="D6071" i="19"/>
  <c r="D6070" i="19"/>
  <c r="D6069" i="19"/>
  <c r="D6068" i="19"/>
  <c r="D6067" i="19"/>
  <c r="D6066" i="19"/>
  <c r="D6065" i="19"/>
  <c r="D6064" i="19"/>
  <c r="D6063" i="19"/>
  <c r="D6062" i="19"/>
  <c r="D6061" i="19"/>
  <c r="D6060" i="19"/>
  <c r="D6059" i="19"/>
  <c r="D6058" i="19"/>
  <c r="D6057" i="19"/>
  <c r="D6056" i="19"/>
  <c r="D6055" i="19"/>
  <c r="D6054" i="19"/>
  <c r="D6053" i="19"/>
  <c r="D6052" i="19"/>
  <c r="D6051" i="19"/>
  <c r="D6050" i="19"/>
  <c r="D6049" i="19"/>
  <c r="D6048" i="19"/>
  <c r="D6047" i="19"/>
  <c r="D6046" i="19"/>
  <c r="D6045" i="19"/>
  <c r="D6044" i="19"/>
  <c r="D6043" i="19"/>
  <c r="D6042" i="19"/>
  <c r="D6041" i="19"/>
  <c r="D6040" i="19"/>
  <c r="D6039" i="19"/>
  <c r="D6038" i="19"/>
  <c r="D6037" i="19"/>
  <c r="D6036" i="19"/>
  <c r="D6035" i="19"/>
  <c r="D6034" i="19"/>
  <c r="D6033" i="19"/>
  <c r="D6032" i="19"/>
  <c r="D6031" i="19"/>
  <c r="D6030" i="19"/>
  <c r="D6029" i="19"/>
  <c r="D6028" i="19"/>
  <c r="D6027" i="19"/>
  <c r="D6026" i="19"/>
  <c r="D6025" i="19"/>
  <c r="D6024" i="19"/>
  <c r="D6023" i="19"/>
  <c r="D6022" i="19"/>
  <c r="D6021" i="19"/>
  <c r="D6020" i="19"/>
  <c r="D6019" i="19"/>
  <c r="D6018" i="19"/>
  <c r="D6017" i="19"/>
  <c r="D6016" i="19"/>
  <c r="D6015" i="19"/>
  <c r="D6014" i="19"/>
  <c r="D6013" i="19"/>
  <c r="D6012" i="19"/>
  <c r="D6011" i="19"/>
  <c r="D6010" i="19"/>
  <c r="D6009" i="19"/>
  <c r="D6008" i="19"/>
  <c r="D6007" i="19"/>
  <c r="D6006" i="19"/>
  <c r="D6005" i="19"/>
  <c r="D6004" i="19"/>
  <c r="D6003" i="19"/>
  <c r="D6002" i="19"/>
  <c r="D6001" i="19"/>
  <c r="D6000" i="19"/>
  <c r="D5999" i="19"/>
  <c r="D5998" i="19"/>
  <c r="D5997" i="19"/>
  <c r="D5996" i="19"/>
  <c r="D5995" i="19"/>
  <c r="D5994" i="19"/>
  <c r="D5993" i="19"/>
  <c r="D5992" i="19"/>
  <c r="D5991" i="19"/>
  <c r="D5990" i="19"/>
  <c r="D5989" i="19"/>
  <c r="D5988" i="19"/>
  <c r="D5987" i="19"/>
  <c r="D5986" i="19"/>
  <c r="D5985" i="19"/>
  <c r="D5984" i="19"/>
  <c r="D5983" i="19"/>
  <c r="D5982" i="19"/>
  <c r="D5981" i="19"/>
  <c r="D5980" i="19"/>
  <c r="D5979" i="19"/>
  <c r="D5978" i="19"/>
  <c r="D5977" i="19"/>
  <c r="D5976" i="19"/>
  <c r="D5975" i="19"/>
  <c r="D5974" i="19"/>
  <c r="D5973" i="19"/>
  <c r="D5972" i="19"/>
  <c r="D5971" i="19"/>
  <c r="D5970" i="19"/>
  <c r="D5969" i="19"/>
  <c r="D5968" i="19"/>
  <c r="D5967" i="19"/>
  <c r="D5966" i="19"/>
  <c r="D5965" i="19"/>
  <c r="D5964" i="19"/>
  <c r="D5963" i="19"/>
  <c r="D5962" i="19"/>
  <c r="D5961" i="19"/>
  <c r="D5960" i="19"/>
  <c r="D5959" i="19"/>
  <c r="D5958" i="19"/>
  <c r="D5957" i="19"/>
  <c r="D5956" i="19"/>
  <c r="D5955" i="19"/>
  <c r="D5954" i="19"/>
  <c r="D5953" i="19"/>
  <c r="D5952" i="19"/>
  <c r="D5951" i="19"/>
  <c r="D5950" i="19"/>
  <c r="D5949" i="19"/>
  <c r="D5948" i="19"/>
  <c r="D5947" i="19"/>
  <c r="D5946" i="19"/>
  <c r="D5945" i="19"/>
  <c r="D5944" i="19"/>
  <c r="D5943" i="19"/>
  <c r="D5942" i="19"/>
  <c r="D5941" i="19"/>
  <c r="D5940" i="19"/>
  <c r="D5939" i="19"/>
  <c r="D5938" i="19"/>
  <c r="D5937" i="19"/>
  <c r="D5936" i="19"/>
  <c r="D5935" i="19"/>
  <c r="D5934" i="19"/>
  <c r="D5933" i="19"/>
  <c r="D5932" i="19"/>
  <c r="D5931" i="19"/>
  <c r="D5930" i="19"/>
  <c r="D5929" i="19"/>
  <c r="D5928" i="19"/>
  <c r="D5927" i="19"/>
  <c r="D5926" i="19"/>
  <c r="D5925" i="19"/>
  <c r="D5924" i="19"/>
  <c r="D5923" i="19"/>
  <c r="D5922" i="19"/>
  <c r="D5921" i="19"/>
  <c r="D5920" i="19"/>
  <c r="D5919" i="19"/>
  <c r="D5918" i="19"/>
  <c r="D5917" i="19"/>
  <c r="D5916" i="19"/>
  <c r="D5915" i="19"/>
  <c r="D5914" i="19"/>
  <c r="D5913" i="19"/>
  <c r="D5912" i="19"/>
  <c r="D5911" i="19"/>
  <c r="D5910" i="19"/>
  <c r="D5909" i="19"/>
  <c r="D5908" i="19"/>
  <c r="D5907" i="19"/>
  <c r="D5906" i="19"/>
  <c r="D5905" i="19"/>
  <c r="D5904" i="19"/>
  <c r="D5903" i="19"/>
  <c r="D5902" i="19"/>
  <c r="D5901" i="19"/>
  <c r="D5900" i="19"/>
  <c r="D5899" i="19"/>
  <c r="D5898" i="19"/>
  <c r="D5897" i="19"/>
  <c r="D5896" i="19"/>
  <c r="D5895" i="19"/>
  <c r="D5894" i="19"/>
  <c r="D5893" i="19"/>
  <c r="D5892" i="19"/>
  <c r="D5891" i="19"/>
  <c r="D5890" i="19"/>
  <c r="D5889" i="19"/>
  <c r="D5888" i="19"/>
  <c r="D5887" i="19"/>
  <c r="D5886" i="19"/>
  <c r="D5885" i="19"/>
  <c r="D5884" i="19"/>
  <c r="D5883" i="19"/>
  <c r="D5882" i="19"/>
  <c r="D5881" i="19"/>
  <c r="D5880" i="19"/>
  <c r="D5879" i="19"/>
  <c r="D5878" i="19"/>
  <c r="D5877" i="19"/>
  <c r="D5876" i="19"/>
  <c r="D5875" i="19"/>
  <c r="D5874" i="19"/>
  <c r="D5873" i="19"/>
  <c r="D5872" i="19"/>
  <c r="D5871" i="19"/>
  <c r="D5870" i="19"/>
  <c r="D5869" i="19"/>
  <c r="D5868" i="19"/>
  <c r="D5867" i="19"/>
  <c r="D5866" i="19"/>
  <c r="D5865" i="19"/>
  <c r="D5864" i="19"/>
  <c r="D5863" i="19"/>
  <c r="D5862" i="19"/>
  <c r="D5861" i="19"/>
  <c r="D5860" i="19"/>
  <c r="D5859" i="19"/>
  <c r="D5858" i="19"/>
  <c r="D5857" i="19"/>
  <c r="D5856" i="19"/>
  <c r="D5855" i="19"/>
  <c r="D5854" i="19"/>
  <c r="D5853" i="19"/>
  <c r="D5852" i="19"/>
  <c r="D5851" i="19"/>
  <c r="D5850" i="19"/>
  <c r="D5849" i="19"/>
  <c r="D5848" i="19"/>
  <c r="D5847" i="19"/>
  <c r="D5846" i="19"/>
  <c r="D5845" i="19"/>
  <c r="D5844" i="19"/>
  <c r="D5843" i="19"/>
  <c r="D5842" i="19"/>
  <c r="D5841" i="19"/>
  <c r="D5840" i="19"/>
  <c r="D5839" i="19"/>
  <c r="D5838" i="19"/>
  <c r="D5837" i="19"/>
  <c r="D5836" i="19"/>
  <c r="D5835" i="19"/>
  <c r="D5834" i="19"/>
  <c r="D5833" i="19"/>
  <c r="D5832" i="19"/>
  <c r="D5831" i="19"/>
  <c r="D5830" i="19"/>
  <c r="D5829" i="19"/>
  <c r="D5828" i="19"/>
  <c r="D5827" i="19"/>
  <c r="D5826" i="19"/>
  <c r="D5825" i="19"/>
  <c r="D5824" i="19"/>
  <c r="D5823" i="19"/>
  <c r="D5822" i="19"/>
  <c r="D5821" i="19"/>
  <c r="D5820" i="19"/>
  <c r="D5819" i="19"/>
  <c r="D5818" i="19"/>
  <c r="D5817" i="19"/>
  <c r="D5816" i="19"/>
  <c r="D5815" i="19"/>
  <c r="D5814" i="19"/>
  <c r="D5813" i="19"/>
  <c r="D5812" i="19"/>
  <c r="D5811" i="19"/>
  <c r="D5810" i="19"/>
  <c r="D5809" i="19"/>
  <c r="D5808" i="19"/>
  <c r="D5807" i="19"/>
  <c r="D5806" i="19"/>
  <c r="D5805" i="19"/>
  <c r="D5804" i="19"/>
  <c r="D5803" i="19"/>
  <c r="D5802" i="19"/>
  <c r="D5801" i="19"/>
  <c r="D5800" i="19"/>
  <c r="D5799" i="19"/>
  <c r="D5798" i="19"/>
  <c r="D5797" i="19"/>
  <c r="D5796" i="19"/>
  <c r="D5795" i="19"/>
  <c r="D5794" i="19"/>
  <c r="D5793" i="19"/>
  <c r="D5792" i="19"/>
  <c r="D5791" i="19"/>
  <c r="D5790" i="19"/>
  <c r="D5789" i="19"/>
  <c r="D5788" i="19"/>
  <c r="D5787" i="19"/>
  <c r="D5786" i="19"/>
  <c r="D5785" i="19"/>
  <c r="D5784" i="19"/>
  <c r="D5783" i="19"/>
  <c r="D5782" i="19"/>
  <c r="D5781" i="19"/>
  <c r="D5780" i="19"/>
  <c r="D5779" i="19"/>
  <c r="D5778" i="19"/>
  <c r="D5777" i="19"/>
  <c r="D5776" i="19"/>
  <c r="D5775" i="19"/>
  <c r="D5774" i="19"/>
  <c r="D5773" i="19"/>
  <c r="D5772" i="19"/>
  <c r="D5771" i="19"/>
  <c r="D5770" i="19"/>
  <c r="D5769" i="19"/>
  <c r="D5768" i="19"/>
  <c r="D5767" i="19"/>
  <c r="D5766" i="19"/>
  <c r="D5765" i="19"/>
  <c r="D5764" i="19"/>
  <c r="D5763" i="19"/>
  <c r="D5762" i="19"/>
  <c r="D5761" i="19"/>
  <c r="D5760" i="19"/>
  <c r="D5759" i="19"/>
  <c r="D5758" i="19"/>
  <c r="D5757" i="19"/>
  <c r="D5756" i="19"/>
  <c r="D5755" i="19"/>
  <c r="D5754" i="19"/>
  <c r="D5753" i="19"/>
  <c r="D5752" i="19"/>
  <c r="D5751" i="19"/>
  <c r="D5750" i="19"/>
  <c r="D5749" i="19"/>
  <c r="D5748" i="19"/>
  <c r="D5747" i="19"/>
  <c r="D5746" i="19"/>
  <c r="D5745" i="19"/>
  <c r="D5744" i="19"/>
  <c r="D5743" i="19"/>
  <c r="D5742" i="19"/>
  <c r="D5741" i="19"/>
  <c r="D5740" i="19"/>
  <c r="D5739" i="19"/>
  <c r="D5738" i="19"/>
  <c r="D5737" i="19"/>
  <c r="D5736" i="19"/>
  <c r="D5735" i="19"/>
  <c r="D5734" i="19"/>
  <c r="D5733" i="19"/>
  <c r="D5732" i="19"/>
  <c r="D5731" i="19"/>
  <c r="D5730" i="19"/>
  <c r="D5729" i="19"/>
  <c r="D5728" i="19"/>
  <c r="D5727" i="19"/>
  <c r="D5726" i="19"/>
  <c r="D5725" i="19"/>
  <c r="D5724" i="19"/>
  <c r="D5723" i="19"/>
  <c r="D5722" i="19"/>
  <c r="D5721" i="19"/>
  <c r="D5720" i="19"/>
  <c r="D5719" i="19"/>
  <c r="D5718" i="19"/>
  <c r="D5717" i="19"/>
  <c r="D5716" i="19"/>
  <c r="D5715" i="19"/>
  <c r="D5714" i="19"/>
  <c r="D5713" i="19"/>
  <c r="D5712" i="19"/>
  <c r="D5711" i="19"/>
  <c r="D5710" i="19"/>
  <c r="D5709" i="19"/>
  <c r="D5708" i="19"/>
  <c r="D5707" i="19"/>
  <c r="D5706" i="19"/>
  <c r="D5705" i="19"/>
  <c r="D5704" i="19"/>
  <c r="D5703" i="19"/>
  <c r="D5702" i="19"/>
  <c r="D5701" i="19"/>
  <c r="D5700" i="19"/>
  <c r="D5699" i="19"/>
  <c r="D5698" i="19"/>
  <c r="D5697" i="19"/>
  <c r="D5696" i="19"/>
  <c r="D5695" i="19"/>
  <c r="D5694" i="19"/>
  <c r="D5693" i="19"/>
  <c r="D5692" i="19"/>
  <c r="D5691" i="19"/>
  <c r="D5690" i="19"/>
  <c r="D5689" i="19"/>
  <c r="D5688" i="19"/>
  <c r="D5687" i="19"/>
  <c r="D5686" i="19"/>
  <c r="D5685" i="19"/>
  <c r="D5684" i="19"/>
  <c r="D5683" i="19"/>
  <c r="D5682" i="19"/>
  <c r="D5681" i="19"/>
  <c r="D5680" i="19"/>
  <c r="D5679" i="19"/>
  <c r="D5678" i="19"/>
  <c r="D5677" i="19"/>
  <c r="D5676" i="19"/>
  <c r="D5675" i="19"/>
  <c r="D5674" i="19"/>
  <c r="D5673" i="19"/>
  <c r="D5672" i="19"/>
  <c r="D5671" i="19"/>
  <c r="D5670" i="19"/>
  <c r="D5669" i="19"/>
  <c r="D5668" i="19"/>
  <c r="D5667" i="19"/>
  <c r="D5666" i="19"/>
  <c r="D5665" i="19"/>
  <c r="D5664" i="19"/>
  <c r="D5663" i="19"/>
  <c r="D5662" i="19"/>
  <c r="D5661" i="19"/>
  <c r="D5660" i="19"/>
  <c r="D5659" i="19"/>
  <c r="D5658" i="19"/>
  <c r="D5657" i="19"/>
  <c r="D5656" i="19"/>
  <c r="D5655" i="19"/>
  <c r="D5654" i="19"/>
  <c r="D5653" i="19"/>
  <c r="D5652" i="19"/>
  <c r="D5651" i="19"/>
  <c r="D5650" i="19"/>
  <c r="D5649" i="19"/>
  <c r="D5648" i="19"/>
  <c r="D5647" i="19"/>
  <c r="D5646" i="19"/>
  <c r="D5645" i="19"/>
  <c r="D5644" i="19"/>
  <c r="D5643" i="19"/>
  <c r="D5642" i="19"/>
  <c r="D5641" i="19"/>
  <c r="D5640" i="19"/>
  <c r="D5639" i="19"/>
  <c r="D5638" i="19"/>
  <c r="D5637" i="19"/>
  <c r="D5636" i="19"/>
  <c r="D5635" i="19"/>
  <c r="D5634" i="19"/>
  <c r="D5633" i="19"/>
  <c r="D5632" i="19"/>
  <c r="D5631" i="19"/>
  <c r="D5630" i="19"/>
  <c r="D5629" i="19"/>
  <c r="D5628" i="19"/>
  <c r="D5627" i="19"/>
  <c r="D5626" i="19"/>
  <c r="D5625" i="19"/>
  <c r="D5624" i="19"/>
  <c r="D5623" i="19"/>
  <c r="D5622" i="19"/>
  <c r="D5621" i="19"/>
  <c r="D5620" i="19"/>
  <c r="D5619" i="19"/>
  <c r="D5618" i="19"/>
  <c r="D5617" i="19"/>
  <c r="D5616" i="19"/>
  <c r="D5615" i="19"/>
  <c r="D5614" i="19"/>
  <c r="D5613" i="19"/>
  <c r="D5612" i="19"/>
  <c r="D5611" i="19"/>
  <c r="D5610" i="19"/>
  <c r="D5609" i="19"/>
  <c r="D5608" i="19"/>
  <c r="D5607" i="19"/>
  <c r="D5606" i="19"/>
  <c r="D5605" i="19"/>
  <c r="D5604" i="19"/>
  <c r="D5603" i="19"/>
  <c r="D5602" i="19"/>
  <c r="D5601" i="19"/>
  <c r="D5600" i="19"/>
  <c r="D5599" i="19"/>
  <c r="D5598" i="19"/>
  <c r="D5597" i="19"/>
  <c r="D5596" i="19"/>
  <c r="D5595" i="19"/>
  <c r="D5594" i="19"/>
  <c r="D5593" i="19"/>
  <c r="D5592" i="19"/>
  <c r="D5591" i="19"/>
  <c r="D5590" i="19"/>
  <c r="D5589" i="19"/>
  <c r="D5588" i="19"/>
  <c r="D5587" i="19"/>
  <c r="D5586" i="19"/>
  <c r="D5585" i="19"/>
  <c r="D5584" i="19"/>
  <c r="D5583" i="19"/>
  <c r="D5582" i="19"/>
  <c r="D5581" i="19"/>
  <c r="D5580" i="19"/>
  <c r="D5579" i="19"/>
  <c r="D5578" i="19"/>
  <c r="D5577" i="19"/>
  <c r="D5576" i="19"/>
  <c r="D5575" i="19"/>
  <c r="D5574" i="19"/>
  <c r="D5573" i="19"/>
  <c r="D5572" i="19"/>
  <c r="D5571" i="19"/>
  <c r="D5570" i="19"/>
  <c r="D5569" i="19"/>
  <c r="D5568" i="19"/>
  <c r="D5567" i="19"/>
  <c r="D5566" i="19"/>
  <c r="D5565" i="19"/>
  <c r="D5564" i="19"/>
  <c r="D5563" i="19"/>
  <c r="D5562" i="19"/>
  <c r="D5561" i="19"/>
  <c r="D5560" i="19"/>
  <c r="D5559" i="19"/>
  <c r="D5558" i="19"/>
  <c r="D5557" i="19"/>
  <c r="D5556" i="19"/>
  <c r="D5555" i="19"/>
  <c r="D5554" i="19"/>
  <c r="D5553" i="19"/>
  <c r="D5552" i="19"/>
  <c r="D5551" i="19"/>
  <c r="D5550" i="19"/>
  <c r="D5549" i="19"/>
  <c r="D5548" i="19"/>
  <c r="D5547" i="19"/>
  <c r="D5546" i="19"/>
  <c r="D5545" i="19"/>
  <c r="D5544" i="19"/>
  <c r="D5543" i="19"/>
  <c r="D5542" i="19"/>
  <c r="D5541" i="19"/>
  <c r="D5540" i="19"/>
  <c r="D5539" i="19"/>
  <c r="D5538" i="19"/>
  <c r="D5537" i="19"/>
  <c r="D5536" i="19"/>
  <c r="D5535" i="19"/>
  <c r="D5534" i="19"/>
  <c r="D5533" i="19"/>
  <c r="D5532" i="19"/>
  <c r="D5531" i="19"/>
  <c r="D5530" i="19"/>
  <c r="D5529" i="19"/>
  <c r="D5528" i="19"/>
  <c r="D5527" i="19"/>
  <c r="D5526" i="19"/>
  <c r="D5525" i="19"/>
  <c r="D5524" i="19"/>
  <c r="D5523" i="19"/>
  <c r="D5522" i="19"/>
  <c r="D5521" i="19"/>
  <c r="D5520" i="19"/>
  <c r="D5519" i="19"/>
  <c r="D5518" i="19"/>
  <c r="D5517" i="19"/>
  <c r="D5516" i="19"/>
  <c r="D5515" i="19"/>
  <c r="D5514" i="19"/>
  <c r="D5513" i="19"/>
  <c r="D5512" i="19"/>
  <c r="D5511" i="19"/>
  <c r="D5510" i="19"/>
  <c r="D5509" i="19"/>
  <c r="D5508" i="19"/>
  <c r="D5507" i="19"/>
  <c r="D5506" i="19"/>
  <c r="D5505" i="19"/>
  <c r="D5504" i="19"/>
  <c r="D5503" i="19"/>
  <c r="D5502" i="19"/>
  <c r="D5501" i="19"/>
  <c r="D5500" i="19"/>
  <c r="D5499" i="19"/>
  <c r="D5498" i="19"/>
  <c r="D5497" i="19"/>
  <c r="D5496" i="19"/>
  <c r="D5495" i="19"/>
  <c r="D5494" i="19"/>
  <c r="D5493" i="19"/>
  <c r="D5492" i="19"/>
  <c r="D5491" i="19"/>
  <c r="D5490" i="19"/>
  <c r="D5489" i="19"/>
  <c r="D5488" i="19"/>
  <c r="D5487" i="19"/>
  <c r="D5486" i="19"/>
  <c r="D5485" i="19"/>
  <c r="D5484" i="19"/>
  <c r="D5483" i="19"/>
  <c r="D5482" i="19"/>
  <c r="D5481" i="19"/>
  <c r="D5480" i="19"/>
  <c r="D5479" i="19"/>
  <c r="D5478" i="19"/>
  <c r="D5477" i="19"/>
  <c r="D5476" i="19"/>
  <c r="D5475" i="19"/>
  <c r="D5474" i="19"/>
  <c r="D5473" i="19"/>
  <c r="D5472" i="19"/>
  <c r="D5471" i="19"/>
  <c r="D5470" i="19"/>
  <c r="D5469" i="19"/>
  <c r="D5468" i="19"/>
  <c r="D5467" i="19"/>
  <c r="D5466" i="19"/>
  <c r="D5465" i="19"/>
  <c r="D5464" i="19"/>
  <c r="D5463" i="19"/>
  <c r="D5462" i="19"/>
  <c r="D5461" i="19"/>
  <c r="D5460" i="19"/>
  <c r="D5459" i="19"/>
  <c r="D5458" i="19"/>
  <c r="D5457" i="19"/>
  <c r="D5456" i="19"/>
  <c r="D5455" i="19"/>
  <c r="D5454" i="19"/>
  <c r="D5453" i="19"/>
  <c r="D5452" i="19"/>
  <c r="D5451" i="19"/>
  <c r="D5450" i="19"/>
  <c r="D5449" i="19"/>
  <c r="D5448" i="19"/>
  <c r="D5447" i="19"/>
  <c r="D5446" i="19"/>
  <c r="D5445" i="19"/>
  <c r="D5444" i="19"/>
  <c r="D5443" i="19"/>
  <c r="D5442" i="19"/>
  <c r="D5441" i="19"/>
  <c r="D5440" i="19"/>
  <c r="D5439" i="19"/>
  <c r="D5438" i="19"/>
  <c r="D5437" i="19"/>
  <c r="D5436" i="19"/>
  <c r="D5435" i="19"/>
  <c r="D5434" i="19"/>
  <c r="D5433" i="19"/>
  <c r="D5432" i="19"/>
  <c r="D5431" i="19"/>
  <c r="D5430" i="19"/>
  <c r="D5429" i="19"/>
  <c r="D5428" i="19"/>
  <c r="D5427" i="19"/>
  <c r="D5426" i="19"/>
  <c r="D5425" i="19"/>
  <c r="D5424" i="19"/>
  <c r="D5423" i="19"/>
  <c r="D5422" i="19"/>
  <c r="D5421" i="19"/>
  <c r="D5420" i="19"/>
  <c r="D5419" i="19"/>
  <c r="D5418" i="19"/>
  <c r="D5417" i="19"/>
  <c r="D5416" i="19"/>
  <c r="D5415" i="19"/>
  <c r="D5414" i="19"/>
  <c r="D5413" i="19"/>
  <c r="D5412" i="19"/>
  <c r="D5411" i="19"/>
  <c r="D5410" i="19"/>
  <c r="D5409" i="19"/>
  <c r="D5408" i="19"/>
  <c r="D5407" i="19"/>
  <c r="D5406" i="19"/>
  <c r="D5405" i="19"/>
  <c r="D5404" i="19"/>
  <c r="D5403" i="19"/>
  <c r="D5402" i="19"/>
  <c r="D5401" i="19"/>
  <c r="D5400" i="19"/>
  <c r="D5399" i="19"/>
  <c r="D5398" i="19"/>
  <c r="D5397" i="19"/>
  <c r="D5396" i="19"/>
  <c r="D5395" i="19"/>
  <c r="D5394" i="19"/>
  <c r="D5393" i="19"/>
  <c r="D5392" i="19"/>
  <c r="D5391" i="19"/>
  <c r="D5390" i="19"/>
  <c r="D5389" i="19"/>
  <c r="D5388" i="19"/>
  <c r="D5387" i="19"/>
  <c r="D5386" i="19"/>
  <c r="D5385" i="19"/>
  <c r="D5384" i="19"/>
  <c r="D5383" i="19"/>
  <c r="D5382" i="19"/>
  <c r="D5381" i="19"/>
  <c r="D5380" i="19"/>
  <c r="D5379" i="19"/>
  <c r="D5378" i="19"/>
  <c r="D5377" i="19"/>
  <c r="D5376" i="19"/>
  <c r="D5375" i="19"/>
  <c r="D5374" i="19"/>
  <c r="D5373" i="19"/>
  <c r="D5372" i="19"/>
  <c r="D5371" i="19"/>
  <c r="D5370" i="19"/>
  <c r="D5369" i="19"/>
  <c r="D5368" i="19"/>
  <c r="D5367" i="19"/>
  <c r="D5366" i="19"/>
  <c r="D5365" i="19"/>
  <c r="D5364" i="19"/>
  <c r="D5363" i="19"/>
  <c r="D5362" i="19"/>
  <c r="D5361" i="19"/>
  <c r="D5360" i="19"/>
  <c r="D5359" i="19"/>
  <c r="D5358" i="19"/>
  <c r="D5357" i="19"/>
  <c r="D5356" i="19"/>
  <c r="D5355" i="19"/>
  <c r="D5354" i="19"/>
  <c r="D5353" i="19"/>
  <c r="D5352" i="19"/>
  <c r="D5351" i="19"/>
  <c r="D5350" i="19"/>
  <c r="D5349" i="19"/>
  <c r="D5348" i="19"/>
  <c r="D5347" i="19"/>
  <c r="D5346" i="19"/>
  <c r="D5345" i="19"/>
  <c r="D5344" i="19"/>
  <c r="D5343" i="19"/>
  <c r="D5342" i="19"/>
  <c r="D5341" i="19"/>
  <c r="D5340" i="19"/>
  <c r="D5339" i="19"/>
  <c r="D5338" i="19"/>
  <c r="D5337" i="19"/>
  <c r="D5336" i="19"/>
  <c r="D5335" i="19"/>
  <c r="D5334" i="19"/>
  <c r="D5333" i="19"/>
  <c r="D5332" i="19"/>
  <c r="D5331" i="19"/>
  <c r="D5330" i="19"/>
  <c r="D5329" i="19"/>
  <c r="D5328" i="19"/>
  <c r="D5327" i="19"/>
  <c r="D5326" i="19"/>
  <c r="D5325" i="19"/>
  <c r="D5324" i="19"/>
  <c r="D5323" i="19"/>
  <c r="D5322" i="19"/>
  <c r="D5321" i="19"/>
  <c r="D5320" i="19"/>
  <c r="D5319" i="19"/>
  <c r="D5318" i="19"/>
  <c r="D5317" i="19"/>
  <c r="D5316" i="19"/>
  <c r="D5315" i="19"/>
  <c r="D5314" i="19"/>
  <c r="D5313" i="19"/>
  <c r="D5312" i="19"/>
  <c r="D5311" i="19"/>
  <c r="D5310" i="19"/>
  <c r="D5309" i="19"/>
  <c r="D5308" i="19"/>
  <c r="D5307" i="19"/>
  <c r="D5306" i="19"/>
  <c r="D5305" i="19"/>
  <c r="D5304" i="19"/>
  <c r="D5303" i="19"/>
  <c r="D5302" i="19"/>
  <c r="D5301" i="19"/>
  <c r="D5300" i="19"/>
  <c r="D5299" i="19"/>
  <c r="D5298" i="19"/>
  <c r="D5297" i="19"/>
  <c r="D5296" i="19"/>
  <c r="D5295" i="19"/>
  <c r="D5294" i="19"/>
  <c r="D5293" i="19"/>
  <c r="D5292" i="19"/>
  <c r="D5291" i="19"/>
  <c r="D5290" i="19"/>
  <c r="D5289" i="19"/>
  <c r="D5288" i="19"/>
  <c r="D5287" i="19"/>
  <c r="D5286" i="19"/>
  <c r="D5285" i="19"/>
  <c r="D5284" i="19"/>
  <c r="D5283" i="19"/>
  <c r="D5282" i="19"/>
  <c r="D5281" i="19"/>
  <c r="D5280" i="19"/>
  <c r="D5279" i="19"/>
  <c r="D5278" i="19"/>
  <c r="D5277" i="19"/>
  <c r="D5276" i="19"/>
  <c r="D5275" i="19"/>
  <c r="D5274" i="19"/>
  <c r="D5273" i="19"/>
  <c r="D5272" i="19"/>
  <c r="D5271" i="19"/>
  <c r="D5270" i="19"/>
  <c r="D5269" i="19"/>
  <c r="D5268" i="19"/>
  <c r="D5267" i="19"/>
  <c r="D5266" i="19"/>
  <c r="D5265" i="19"/>
  <c r="D5264" i="19"/>
  <c r="D5263" i="19"/>
  <c r="D5262" i="19"/>
  <c r="D5261" i="19"/>
  <c r="D5260" i="19"/>
  <c r="D5259" i="19"/>
  <c r="D5258" i="19"/>
  <c r="D5257" i="19"/>
  <c r="D5256" i="19"/>
  <c r="D5255" i="19"/>
  <c r="D5254" i="19"/>
  <c r="D5253" i="19"/>
  <c r="D5252" i="19"/>
  <c r="D5251" i="19"/>
  <c r="D5250" i="19"/>
  <c r="D5249" i="19"/>
  <c r="D5248" i="19"/>
  <c r="D5247" i="19"/>
  <c r="D5246" i="19"/>
  <c r="D5245" i="19"/>
  <c r="D5244" i="19"/>
  <c r="D5243" i="19"/>
  <c r="D5242" i="19"/>
  <c r="D5241" i="19"/>
  <c r="D5240" i="19"/>
  <c r="D5239" i="19"/>
  <c r="D5238" i="19"/>
  <c r="D5237" i="19"/>
  <c r="D5236" i="19"/>
  <c r="D5235" i="19"/>
  <c r="D5234" i="19"/>
  <c r="D5233" i="19"/>
  <c r="D5232" i="19"/>
  <c r="D5231" i="19"/>
  <c r="D5230" i="19"/>
  <c r="D5229" i="19"/>
  <c r="D5228" i="19"/>
  <c r="D5227" i="19"/>
  <c r="D5226" i="19"/>
  <c r="D5225" i="19"/>
  <c r="D5224" i="19"/>
  <c r="D5223" i="19"/>
  <c r="D5222" i="19"/>
  <c r="D5221" i="19"/>
  <c r="D5220" i="19"/>
  <c r="D5219" i="19"/>
  <c r="D5218" i="19"/>
  <c r="D5217" i="19"/>
  <c r="D5216" i="19"/>
  <c r="D5215" i="19"/>
  <c r="D5214" i="19"/>
  <c r="D5213" i="19"/>
  <c r="D5212" i="19"/>
  <c r="D5211" i="19"/>
  <c r="D5210" i="19"/>
  <c r="D5209" i="19"/>
  <c r="D5208" i="19"/>
  <c r="D5207" i="19"/>
  <c r="D5206" i="19"/>
  <c r="D5205" i="19"/>
  <c r="D5204" i="19"/>
  <c r="D5203" i="19"/>
  <c r="D5202" i="19"/>
  <c r="D5201" i="19"/>
  <c r="D5200" i="19"/>
  <c r="D5199" i="19"/>
  <c r="D5198" i="19"/>
  <c r="D5197" i="19"/>
  <c r="D5196" i="19"/>
  <c r="D5195" i="19"/>
  <c r="D5194" i="19"/>
  <c r="D5193" i="19"/>
  <c r="D5192" i="19"/>
  <c r="D5191" i="19"/>
  <c r="D5190" i="19"/>
  <c r="D5189" i="19"/>
  <c r="D5188" i="19"/>
  <c r="D5187" i="19"/>
  <c r="D5186" i="19"/>
  <c r="D5185" i="19"/>
  <c r="D5184" i="19"/>
  <c r="D5183" i="19"/>
  <c r="D5182" i="19"/>
  <c r="D5181" i="19"/>
  <c r="D5180" i="19"/>
  <c r="D5179" i="19"/>
  <c r="D5178" i="19"/>
  <c r="D5177" i="19"/>
  <c r="D5176" i="19"/>
  <c r="D5175" i="19"/>
  <c r="D5174" i="19"/>
  <c r="D5173" i="19"/>
  <c r="D5172" i="19"/>
  <c r="D5171" i="19"/>
  <c r="D5170" i="19"/>
  <c r="D5169" i="19"/>
  <c r="D5168" i="19"/>
  <c r="D5167" i="19"/>
  <c r="D5166" i="19"/>
  <c r="D5165" i="19"/>
  <c r="D5164" i="19"/>
  <c r="D5163" i="19"/>
  <c r="D5162" i="19"/>
  <c r="D5161" i="19"/>
  <c r="D5160" i="19"/>
  <c r="D5159" i="19"/>
  <c r="D5158" i="19"/>
  <c r="D5157" i="19"/>
  <c r="D5156" i="19"/>
  <c r="D5155" i="19"/>
  <c r="D5154" i="19"/>
  <c r="D5153" i="19"/>
  <c r="D5152" i="19"/>
  <c r="D5151" i="19"/>
  <c r="D5150" i="19"/>
  <c r="D5149" i="19"/>
  <c r="D5148" i="19"/>
  <c r="D5147" i="19"/>
  <c r="D5146" i="19"/>
  <c r="D5145" i="19"/>
  <c r="D5144" i="19"/>
  <c r="D5143" i="19"/>
  <c r="D5142" i="19"/>
  <c r="D5141" i="19"/>
  <c r="D5140" i="19"/>
  <c r="D5139" i="19"/>
  <c r="D5138" i="19"/>
  <c r="D5137" i="19"/>
  <c r="D5136" i="19"/>
  <c r="D5135" i="19"/>
  <c r="D5134" i="19"/>
  <c r="D5133" i="19"/>
  <c r="D5132" i="19"/>
  <c r="D5131" i="19"/>
  <c r="D5130" i="19"/>
  <c r="D5129" i="19"/>
  <c r="D5128" i="19"/>
  <c r="D5127" i="19"/>
  <c r="D5126" i="19"/>
  <c r="D5125" i="19"/>
  <c r="D5124" i="19"/>
  <c r="D5123" i="19"/>
  <c r="D5122" i="19"/>
  <c r="D5121" i="19"/>
  <c r="D5120" i="19"/>
  <c r="D5119" i="19"/>
  <c r="D5118" i="19"/>
  <c r="D5117" i="19"/>
  <c r="D5116" i="19"/>
  <c r="D5115" i="19"/>
  <c r="D5114" i="19"/>
  <c r="D5113" i="19"/>
  <c r="D5112" i="19"/>
  <c r="D5111" i="19"/>
  <c r="D5110" i="19"/>
  <c r="D5109" i="19"/>
  <c r="D5108" i="19"/>
  <c r="D5107" i="19"/>
  <c r="D5106" i="19"/>
  <c r="D5105" i="19"/>
  <c r="D5104" i="19"/>
  <c r="D5103" i="19"/>
  <c r="D5102" i="19"/>
  <c r="D5101" i="19"/>
  <c r="D5100" i="19"/>
  <c r="D5099" i="19"/>
  <c r="D5098" i="19"/>
  <c r="D5097" i="19"/>
  <c r="D5096" i="19"/>
  <c r="D5095" i="19"/>
  <c r="D5094" i="19"/>
  <c r="D5093" i="19"/>
  <c r="D5092" i="19"/>
  <c r="D5091" i="19"/>
  <c r="D5090" i="19"/>
  <c r="D5089" i="19"/>
  <c r="D5088" i="19"/>
  <c r="D5087" i="19"/>
  <c r="D5086" i="19"/>
  <c r="D5085" i="19"/>
  <c r="D5084" i="19"/>
  <c r="D5083" i="19"/>
  <c r="D5082" i="19"/>
  <c r="D5081" i="19"/>
  <c r="D5080" i="19"/>
  <c r="D5079" i="19"/>
  <c r="D5078" i="19"/>
  <c r="D5077" i="19"/>
  <c r="D5076" i="19"/>
  <c r="D5075" i="19"/>
  <c r="D5074" i="19"/>
  <c r="D5073" i="19"/>
  <c r="D5072" i="19"/>
  <c r="D5071" i="19"/>
  <c r="D5070" i="19"/>
  <c r="D5069" i="19"/>
  <c r="D5068" i="19"/>
  <c r="D5067" i="19"/>
  <c r="D5066" i="19"/>
  <c r="D5065" i="19"/>
  <c r="D5064" i="19"/>
  <c r="D5063" i="19"/>
  <c r="D5062" i="19"/>
  <c r="D5061" i="19"/>
  <c r="D5060" i="19"/>
  <c r="D5059" i="19"/>
  <c r="D5058" i="19"/>
  <c r="D5057" i="19"/>
  <c r="D5056" i="19"/>
  <c r="D5055" i="19"/>
  <c r="D5054" i="19"/>
  <c r="D5053" i="19"/>
  <c r="D5052" i="19"/>
  <c r="D5051" i="19"/>
  <c r="D5050" i="19"/>
  <c r="D5049" i="19"/>
  <c r="D5048" i="19"/>
  <c r="D5047" i="19"/>
  <c r="D5046" i="19"/>
  <c r="D5045" i="19"/>
  <c r="D5044" i="19"/>
  <c r="D5043" i="19"/>
  <c r="D5042" i="19"/>
  <c r="D5041" i="19"/>
  <c r="D5040" i="19"/>
  <c r="D5039" i="19"/>
  <c r="D5038" i="19"/>
  <c r="D5037" i="19"/>
  <c r="D5036" i="19"/>
  <c r="D5035" i="19"/>
  <c r="D5034" i="19"/>
  <c r="D5033" i="19"/>
  <c r="D5032" i="19"/>
  <c r="D5031" i="19"/>
  <c r="D5030" i="19"/>
  <c r="D5029" i="19"/>
  <c r="D5028" i="19"/>
  <c r="D5027" i="19"/>
  <c r="D5026" i="19"/>
  <c r="D5025" i="19"/>
  <c r="D5024" i="19"/>
  <c r="D5023" i="19"/>
  <c r="D5022" i="19"/>
  <c r="D5021" i="19"/>
  <c r="D5020" i="19"/>
  <c r="D5019" i="19"/>
  <c r="D5018" i="19"/>
  <c r="D5017" i="19"/>
  <c r="D5016" i="19"/>
  <c r="D5015" i="19"/>
  <c r="D5014" i="19"/>
  <c r="D5013" i="19"/>
  <c r="D5012" i="19"/>
  <c r="D5011" i="19"/>
  <c r="D5010" i="19"/>
  <c r="D5009" i="19"/>
  <c r="D5008" i="19"/>
  <c r="D5007" i="19"/>
  <c r="D5006" i="19"/>
  <c r="D5005" i="19"/>
  <c r="D5004" i="19"/>
  <c r="D5003" i="19"/>
  <c r="D5002" i="19"/>
  <c r="D5001" i="19"/>
  <c r="D5000" i="19"/>
  <c r="D4999" i="19"/>
  <c r="D4998" i="19"/>
  <c r="D4997" i="19"/>
  <c r="D4996" i="19"/>
  <c r="D4995" i="19"/>
  <c r="D4994" i="19"/>
  <c r="D4993" i="19"/>
  <c r="D4992" i="19"/>
  <c r="D4991" i="19"/>
  <c r="D4990" i="19"/>
  <c r="D4989" i="19"/>
  <c r="D4988" i="19"/>
  <c r="D4987" i="19"/>
  <c r="D4986" i="19"/>
  <c r="D4985" i="19"/>
  <c r="D4984" i="19"/>
  <c r="D4983" i="19"/>
  <c r="D4982" i="19"/>
  <c r="D4981" i="19"/>
  <c r="D4980" i="19"/>
  <c r="D4979" i="19"/>
  <c r="D4978" i="19"/>
  <c r="D4977" i="19"/>
  <c r="D4976" i="19"/>
  <c r="D4975" i="19"/>
  <c r="D4974" i="19"/>
  <c r="D4973" i="19"/>
  <c r="D4972" i="19"/>
  <c r="D4971" i="19"/>
  <c r="D4970" i="19"/>
  <c r="D4969" i="19"/>
  <c r="D4968" i="19"/>
  <c r="D4967" i="19"/>
  <c r="D4966" i="19"/>
  <c r="D4965" i="19"/>
  <c r="D4964" i="19"/>
  <c r="D4963" i="19"/>
  <c r="D4962" i="19"/>
  <c r="D4961" i="19"/>
  <c r="D4960" i="19"/>
  <c r="D4959" i="19"/>
  <c r="D4958" i="19"/>
  <c r="D4957" i="19"/>
  <c r="D4956" i="19"/>
  <c r="D4955" i="19"/>
  <c r="D4954" i="19"/>
  <c r="D4953" i="19"/>
  <c r="D4952" i="19"/>
  <c r="D4951" i="19"/>
  <c r="D4950" i="19"/>
  <c r="D4949" i="19"/>
  <c r="D4948" i="19"/>
  <c r="D4947" i="19"/>
  <c r="D4946" i="19"/>
  <c r="D4945" i="19"/>
  <c r="D4944" i="19"/>
  <c r="D4943" i="19"/>
  <c r="D4942" i="19"/>
  <c r="D4941" i="19"/>
  <c r="D4940" i="19"/>
  <c r="D4939" i="19"/>
  <c r="D4938" i="19"/>
  <c r="D4937" i="19"/>
  <c r="D4936" i="19"/>
  <c r="D4935" i="19"/>
  <c r="D4934" i="19"/>
  <c r="D4933" i="19"/>
  <c r="D4932" i="19"/>
  <c r="D4931" i="19"/>
  <c r="D4930" i="19"/>
  <c r="D4929" i="19"/>
  <c r="D4928" i="19"/>
  <c r="D4927" i="19"/>
  <c r="D4926" i="19"/>
  <c r="D4925" i="19"/>
  <c r="D4924" i="19"/>
  <c r="D4923" i="19"/>
  <c r="D4922" i="19"/>
  <c r="D4921" i="19"/>
  <c r="D4920" i="19"/>
  <c r="D4919" i="19"/>
  <c r="D4918" i="19"/>
  <c r="D4917" i="19"/>
  <c r="D4916" i="19"/>
  <c r="D4915" i="19"/>
  <c r="D4914" i="19"/>
  <c r="D4913" i="19"/>
  <c r="D4912" i="19"/>
  <c r="D4911" i="19"/>
  <c r="D4910" i="19"/>
  <c r="D4909" i="19"/>
  <c r="D4908" i="19"/>
  <c r="D4907" i="19"/>
  <c r="D4906" i="19"/>
  <c r="D4905" i="19"/>
  <c r="D4904" i="19"/>
  <c r="D4903" i="19"/>
  <c r="D4902" i="19"/>
  <c r="D4901" i="19"/>
  <c r="D4900" i="19"/>
  <c r="D4899" i="19"/>
  <c r="D4898" i="19"/>
  <c r="D4897" i="19"/>
  <c r="D4896" i="19"/>
  <c r="D4895" i="19"/>
  <c r="D4894" i="19"/>
  <c r="D4893" i="19"/>
  <c r="D4892" i="19"/>
  <c r="D4891" i="19"/>
  <c r="D4890" i="19"/>
  <c r="D4889" i="19"/>
  <c r="D4888" i="19"/>
  <c r="D4887" i="19"/>
  <c r="D4886" i="19"/>
  <c r="D4885" i="19"/>
  <c r="D4884" i="19"/>
  <c r="D4883" i="19"/>
  <c r="D4882" i="19"/>
  <c r="D4881" i="19"/>
  <c r="D4880" i="19"/>
  <c r="D4879" i="19"/>
  <c r="D4878" i="19"/>
  <c r="D4877" i="19"/>
  <c r="D4876" i="19"/>
  <c r="D4875" i="19"/>
  <c r="D4874" i="19"/>
  <c r="D4873" i="19"/>
  <c r="D4872" i="19"/>
  <c r="D4871" i="19"/>
  <c r="D4870" i="19"/>
  <c r="D4869" i="19"/>
  <c r="D4868" i="19"/>
  <c r="D4867" i="19"/>
  <c r="D4866" i="19"/>
  <c r="D4865" i="19"/>
  <c r="D4864" i="19"/>
  <c r="D4863" i="19"/>
  <c r="D4862" i="19"/>
  <c r="D4861" i="19"/>
  <c r="D4860" i="19"/>
  <c r="D4859" i="19"/>
  <c r="D4858" i="19"/>
  <c r="D4857" i="19"/>
  <c r="D4856" i="19"/>
  <c r="D4855" i="19"/>
  <c r="D4854" i="19"/>
  <c r="D4853" i="19"/>
  <c r="D4852" i="19"/>
  <c r="D4851" i="19"/>
  <c r="D4850" i="19"/>
  <c r="D4849" i="19"/>
  <c r="D4848" i="19"/>
  <c r="D4847" i="19"/>
  <c r="D4846" i="19"/>
  <c r="D4845" i="19"/>
  <c r="D4844" i="19"/>
  <c r="D4843" i="19"/>
  <c r="D4842" i="19"/>
  <c r="D4841" i="19"/>
  <c r="D4840" i="19"/>
  <c r="D4839" i="19"/>
  <c r="D4838" i="19"/>
  <c r="D4837" i="19"/>
  <c r="D4836" i="19"/>
  <c r="D4835" i="19"/>
  <c r="D4834" i="19"/>
  <c r="D4833" i="19"/>
  <c r="D4832" i="19"/>
  <c r="D4831" i="19"/>
  <c r="D4830" i="19"/>
  <c r="D4829" i="19"/>
  <c r="D4828" i="19"/>
  <c r="D4827" i="19"/>
  <c r="D4826" i="19"/>
  <c r="D4825" i="19"/>
  <c r="D4824" i="19"/>
  <c r="D4823" i="19"/>
  <c r="D4822" i="19"/>
  <c r="D4821" i="19"/>
  <c r="D4820" i="19"/>
  <c r="D4819" i="19"/>
  <c r="D4818" i="19"/>
  <c r="D4817" i="19"/>
  <c r="D4816" i="19"/>
  <c r="D4815" i="19"/>
  <c r="D4814" i="19"/>
  <c r="D4813" i="19"/>
  <c r="D4812" i="19"/>
  <c r="D4811" i="19"/>
  <c r="D4810" i="19"/>
  <c r="D4809" i="19"/>
  <c r="D4808" i="19"/>
  <c r="D4807" i="19"/>
  <c r="D4806" i="19"/>
  <c r="D4805" i="19"/>
  <c r="D4804" i="19"/>
  <c r="D4803" i="19"/>
  <c r="D4802" i="19"/>
  <c r="D4801" i="19"/>
  <c r="D4800" i="19"/>
  <c r="D4799" i="19"/>
  <c r="D4798" i="19"/>
  <c r="D4797" i="19"/>
  <c r="D4796" i="19"/>
  <c r="D4795" i="19"/>
  <c r="D4794" i="19"/>
  <c r="D4793" i="19"/>
  <c r="D4792" i="19"/>
  <c r="D4791" i="19"/>
  <c r="D4790" i="19"/>
  <c r="D4789" i="19"/>
  <c r="D4788" i="19"/>
  <c r="D4787" i="19"/>
  <c r="D4786" i="19"/>
  <c r="D4785" i="19"/>
  <c r="D4784" i="19"/>
  <c r="D4783" i="19"/>
  <c r="D4782" i="19"/>
  <c r="D4781" i="19"/>
  <c r="D4780" i="19"/>
  <c r="D4779" i="19"/>
  <c r="D4778" i="19"/>
  <c r="D4777" i="19"/>
  <c r="D4776" i="19"/>
  <c r="D4775" i="19"/>
  <c r="D4774" i="19"/>
  <c r="D4773" i="19"/>
  <c r="D4772" i="19"/>
  <c r="D4771" i="19"/>
  <c r="D4770" i="19"/>
  <c r="D4769" i="19"/>
  <c r="D4768" i="19"/>
  <c r="D4767" i="19"/>
  <c r="D4766" i="19"/>
  <c r="D4765" i="19"/>
  <c r="D4764" i="19"/>
  <c r="D4763" i="19"/>
  <c r="D4762" i="19"/>
  <c r="D4761" i="19"/>
  <c r="D4760" i="19"/>
  <c r="D4759" i="19"/>
  <c r="D4758" i="19"/>
  <c r="D4757" i="19"/>
  <c r="D4756" i="19"/>
  <c r="D4755" i="19"/>
  <c r="D4754" i="19"/>
  <c r="D4753" i="19"/>
  <c r="D4752" i="19"/>
  <c r="D4751" i="19"/>
  <c r="D4750" i="19"/>
  <c r="D4749" i="19"/>
  <c r="D4748" i="19"/>
  <c r="D4747" i="19"/>
  <c r="D4746" i="19"/>
  <c r="D4745" i="19"/>
  <c r="D4744" i="19"/>
  <c r="D4743" i="19"/>
  <c r="D4742" i="19"/>
  <c r="D4741" i="19"/>
  <c r="D4740" i="19"/>
  <c r="D4739" i="19"/>
  <c r="D4738" i="19"/>
  <c r="D4737" i="19"/>
  <c r="D4736" i="19"/>
  <c r="D4735" i="19"/>
  <c r="D4734" i="19"/>
  <c r="D4733" i="19"/>
  <c r="D4732" i="19"/>
  <c r="D4731" i="19"/>
  <c r="D4730" i="19"/>
  <c r="D4729" i="19"/>
  <c r="D4728" i="19"/>
  <c r="D4727" i="19"/>
  <c r="D4726" i="19"/>
  <c r="D4725" i="19"/>
  <c r="D4724" i="19"/>
  <c r="D4723" i="19"/>
  <c r="D4722" i="19"/>
  <c r="D4721" i="19"/>
  <c r="D4720" i="19"/>
  <c r="D4719" i="19"/>
  <c r="D4718" i="19"/>
  <c r="D4717" i="19"/>
  <c r="D4716" i="19"/>
  <c r="D4715" i="19"/>
  <c r="D4714" i="19"/>
  <c r="D4713" i="19"/>
  <c r="D4712" i="19"/>
  <c r="D4711" i="19"/>
  <c r="D4710" i="19"/>
  <c r="D4709" i="19"/>
  <c r="D4708" i="19"/>
  <c r="D4707" i="19"/>
  <c r="D4706" i="19"/>
  <c r="D4705" i="19"/>
  <c r="D4704" i="19"/>
  <c r="D4703" i="19"/>
  <c r="D4702" i="19"/>
  <c r="D4701" i="19"/>
  <c r="D4700" i="19"/>
  <c r="D4699" i="19"/>
  <c r="D4698" i="19"/>
  <c r="D4697" i="19"/>
  <c r="D4696" i="19"/>
  <c r="D4695" i="19"/>
  <c r="D4694" i="19"/>
  <c r="D4693" i="19"/>
  <c r="D4692" i="19"/>
  <c r="D4691" i="19"/>
  <c r="D4690" i="19"/>
  <c r="D4689" i="19"/>
  <c r="D4688" i="19"/>
  <c r="D4687" i="19"/>
  <c r="D4686" i="19"/>
  <c r="D4685" i="19"/>
  <c r="D4684" i="19"/>
  <c r="D4683" i="19"/>
  <c r="D4682" i="19"/>
  <c r="D4681" i="19"/>
  <c r="D4680" i="19"/>
  <c r="D4679" i="19"/>
  <c r="D4678" i="19"/>
  <c r="D4677" i="19"/>
  <c r="D4676" i="19"/>
  <c r="D4675" i="19"/>
  <c r="D4674" i="19"/>
  <c r="D4673" i="19"/>
  <c r="D4672" i="19"/>
  <c r="D4671" i="19"/>
  <c r="D4670" i="19"/>
  <c r="D4669" i="19"/>
  <c r="D4668" i="19"/>
  <c r="D4667" i="19"/>
  <c r="D4666" i="19"/>
  <c r="D4665" i="19"/>
  <c r="D4664" i="19"/>
  <c r="D4663" i="19"/>
  <c r="D4662" i="19"/>
  <c r="D4661" i="19"/>
  <c r="D4660" i="19"/>
  <c r="D4659" i="19"/>
  <c r="D4658" i="19"/>
  <c r="D4657" i="19"/>
  <c r="D4656" i="19"/>
  <c r="D4655" i="19"/>
  <c r="D4654" i="19"/>
  <c r="D4653" i="19"/>
  <c r="D4652" i="19"/>
  <c r="D4651" i="19"/>
  <c r="D4650" i="19"/>
  <c r="D4649" i="19"/>
  <c r="D4648" i="19"/>
  <c r="D4647" i="19"/>
  <c r="D4646" i="19"/>
  <c r="D4645" i="19"/>
  <c r="D4644" i="19"/>
  <c r="D4643" i="19"/>
  <c r="D4642" i="19"/>
  <c r="D4641" i="19"/>
  <c r="D4640" i="19"/>
  <c r="D4639" i="19"/>
  <c r="D4638" i="19"/>
  <c r="D4637" i="19"/>
  <c r="D4636" i="19"/>
  <c r="D4635" i="19"/>
  <c r="D4634" i="19"/>
  <c r="D4633" i="19"/>
  <c r="D4632" i="19"/>
  <c r="D4631" i="19"/>
  <c r="D4630" i="19"/>
  <c r="D4629" i="19"/>
  <c r="D4628" i="19"/>
  <c r="D4627" i="19"/>
  <c r="D4626" i="19"/>
  <c r="D4625" i="19"/>
  <c r="D4624" i="19"/>
  <c r="D4623" i="19"/>
  <c r="D4622" i="19"/>
  <c r="D4621" i="19"/>
  <c r="D4620" i="19"/>
  <c r="D4619" i="19"/>
  <c r="D4618" i="19"/>
  <c r="D4617" i="19"/>
  <c r="D4616" i="19"/>
  <c r="D4615" i="19"/>
  <c r="D4614" i="19"/>
  <c r="D4613" i="19"/>
  <c r="D4612" i="19"/>
  <c r="D4611" i="19"/>
  <c r="D4610" i="19"/>
  <c r="D4609" i="19"/>
  <c r="D4608" i="19"/>
  <c r="D4607" i="19"/>
  <c r="D4606" i="19"/>
  <c r="D4605" i="19"/>
  <c r="D4604" i="19"/>
  <c r="D4603" i="19"/>
  <c r="D4602" i="19"/>
  <c r="D4601" i="19"/>
  <c r="D4600" i="19"/>
  <c r="D4599" i="19"/>
  <c r="D4598" i="19"/>
  <c r="D4597" i="19"/>
  <c r="D4596" i="19"/>
  <c r="D4595" i="19"/>
  <c r="D4594" i="19"/>
  <c r="D4593" i="19"/>
  <c r="D4592" i="19"/>
  <c r="D4591" i="19"/>
  <c r="D4590" i="19"/>
  <c r="D4589" i="19"/>
  <c r="D4588" i="19"/>
  <c r="D4587" i="19"/>
  <c r="D4586" i="19"/>
  <c r="D4585" i="19"/>
  <c r="D4584" i="19"/>
  <c r="D4583" i="19"/>
  <c r="D4582" i="19"/>
  <c r="D4581" i="19"/>
  <c r="D4580" i="19"/>
  <c r="D4579" i="19"/>
  <c r="D4578" i="19"/>
  <c r="D4577" i="19"/>
  <c r="D4576" i="19"/>
  <c r="D4575" i="19"/>
  <c r="D4574" i="19"/>
  <c r="D4573" i="19"/>
  <c r="D4572" i="19"/>
  <c r="D4571" i="19"/>
  <c r="D4570" i="19"/>
  <c r="D4569" i="19"/>
  <c r="D4568" i="19"/>
  <c r="D4567" i="19"/>
  <c r="D4566" i="19"/>
  <c r="D4565" i="19"/>
  <c r="D4564" i="19"/>
  <c r="D4563" i="19"/>
  <c r="D4562" i="19"/>
  <c r="D4561" i="19"/>
  <c r="D4560" i="19"/>
  <c r="D4559" i="19"/>
  <c r="D4558" i="19"/>
  <c r="D4557" i="19"/>
  <c r="D4556" i="19"/>
  <c r="D4555" i="19"/>
  <c r="D4554" i="19"/>
  <c r="D4553" i="19"/>
  <c r="D4552" i="19"/>
  <c r="D4551" i="19"/>
  <c r="D4550" i="19"/>
  <c r="D4549" i="19"/>
  <c r="D4548" i="19"/>
  <c r="D4547" i="19"/>
  <c r="D4546" i="19"/>
  <c r="D4545" i="19"/>
  <c r="D4544" i="19"/>
  <c r="D4543" i="19"/>
  <c r="D4542" i="19"/>
  <c r="D4541" i="19"/>
  <c r="D4540" i="19"/>
  <c r="D4539" i="19"/>
  <c r="D4538" i="19"/>
  <c r="D4537" i="19"/>
  <c r="D4536" i="19"/>
  <c r="D4535" i="19"/>
  <c r="D4534" i="19"/>
  <c r="D4533" i="19"/>
  <c r="D4532" i="19"/>
  <c r="D4531" i="19"/>
  <c r="D4530" i="19"/>
  <c r="D4529" i="19"/>
  <c r="D4528" i="19"/>
  <c r="D4527" i="19"/>
  <c r="D4526" i="19"/>
  <c r="D4525" i="19"/>
  <c r="D4524" i="19"/>
  <c r="D4523" i="19"/>
  <c r="D4522" i="19"/>
  <c r="D4521" i="19"/>
  <c r="D4520" i="19"/>
  <c r="D4519" i="19"/>
  <c r="D4518" i="19"/>
  <c r="D4517" i="19"/>
  <c r="D4516" i="19"/>
  <c r="D4515" i="19"/>
  <c r="D4514" i="19"/>
  <c r="D4513" i="19"/>
  <c r="D4512" i="19"/>
  <c r="D4511" i="19"/>
  <c r="D4510" i="19"/>
  <c r="D4509" i="19"/>
  <c r="D4508" i="19"/>
  <c r="D4507" i="19"/>
  <c r="D4506" i="19"/>
  <c r="D4505" i="19"/>
  <c r="D4504" i="19"/>
  <c r="D4503" i="19"/>
  <c r="D4502" i="19"/>
  <c r="D4501" i="19"/>
  <c r="D4500" i="19"/>
  <c r="D4499" i="19"/>
  <c r="D4498" i="19"/>
  <c r="D4497" i="19"/>
  <c r="D4496" i="19"/>
  <c r="D4495" i="19"/>
  <c r="D4494" i="19"/>
  <c r="D4493" i="19"/>
  <c r="D4492" i="19"/>
  <c r="D4491" i="19"/>
  <c r="D4490" i="19"/>
  <c r="D4489" i="19"/>
  <c r="D4488" i="19"/>
  <c r="D4487" i="19"/>
  <c r="D4486" i="19"/>
  <c r="D4485" i="19"/>
  <c r="D4484" i="19"/>
  <c r="D4483" i="19"/>
  <c r="D4482" i="19"/>
  <c r="D4481" i="19"/>
  <c r="D4480" i="19"/>
  <c r="D4479" i="19"/>
  <c r="D4478" i="19"/>
  <c r="D4477" i="19"/>
  <c r="D4476" i="19"/>
  <c r="D4475" i="19"/>
  <c r="D4474" i="19"/>
  <c r="D4473" i="19"/>
  <c r="D4472" i="19"/>
  <c r="D4471" i="19"/>
  <c r="D4470" i="19"/>
  <c r="D4469" i="19"/>
  <c r="D4468" i="19"/>
  <c r="D4467" i="19"/>
  <c r="D4466" i="19"/>
  <c r="D4465" i="19"/>
  <c r="D4464" i="19"/>
  <c r="D4463" i="19"/>
  <c r="D4462" i="19"/>
  <c r="D4461" i="19"/>
  <c r="D4460" i="19"/>
  <c r="D4459" i="19"/>
  <c r="D4458" i="19"/>
  <c r="D4457" i="19"/>
  <c r="D4456" i="19"/>
  <c r="D4455" i="19"/>
  <c r="D4454" i="19"/>
  <c r="D4453" i="19"/>
  <c r="D4452" i="19"/>
  <c r="D4451" i="19"/>
  <c r="D4450" i="19"/>
  <c r="D4449" i="19"/>
  <c r="D4448" i="19"/>
  <c r="D4447" i="19"/>
  <c r="D4446" i="19"/>
  <c r="D4445" i="19"/>
  <c r="D4444" i="19"/>
  <c r="D4443" i="19"/>
  <c r="D4442" i="19"/>
  <c r="D4441" i="19"/>
  <c r="D4440" i="19"/>
  <c r="D4439" i="19"/>
  <c r="D4438" i="19"/>
  <c r="D4437" i="19"/>
  <c r="D4436" i="19"/>
  <c r="D4435" i="19"/>
  <c r="D4434" i="19"/>
  <c r="D4433" i="19"/>
  <c r="D4432" i="19"/>
  <c r="D4431" i="19"/>
  <c r="D4430" i="19"/>
  <c r="D4429" i="19"/>
  <c r="D4428" i="19"/>
  <c r="D4427" i="19"/>
  <c r="D4426" i="19"/>
  <c r="D4425" i="19"/>
  <c r="D4424" i="19"/>
  <c r="D4423" i="19"/>
  <c r="D4422" i="19"/>
  <c r="D4421" i="19"/>
  <c r="D4420" i="19"/>
  <c r="D4419" i="19"/>
  <c r="D4418" i="19"/>
  <c r="D4417" i="19"/>
  <c r="D4416" i="19"/>
  <c r="D4415" i="19"/>
  <c r="D4414" i="19"/>
  <c r="D4413" i="19"/>
  <c r="D4412" i="19"/>
  <c r="D4411" i="19"/>
  <c r="D4410" i="19"/>
  <c r="D4409" i="19"/>
  <c r="D4408" i="19"/>
  <c r="D4407" i="19"/>
  <c r="D4406" i="19"/>
  <c r="D4405" i="19"/>
  <c r="D4404" i="19"/>
  <c r="D4403" i="19"/>
  <c r="D4402" i="19"/>
  <c r="D4401" i="19"/>
  <c r="D4400" i="19"/>
  <c r="D4399" i="19"/>
  <c r="D4398" i="19"/>
  <c r="D4397" i="19"/>
  <c r="D4396" i="19"/>
  <c r="D4395" i="19"/>
  <c r="D4394" i="19"/>
  <c r="D4393" i="19"/>
  <c r="D4392" i="19"/>
  <c r="D4391" i="19"/>
  <c r="D4390" i="19"/>
  <c r="D4389" i="19"/>
  <c r="D4388" i="19"/>
  <c r="D4387" i="19"/>
  <c r="D4386" i="19"/>
  <c r="D4385" i="19"/>
  <c r="D4384" i="19"/>
  <c r="D4383" i="19"/>
  <c r="D4382" i="19"/>
  <c r="D4381" i="19"/>
  <c r="D4380" i="19"/>
  <c r="D4379" i="19"/>
  <c r="D4378" i="19"/>
  <c r="D4377" i="19"/>
  <c r="D4376" i="19"/>
  <c r="D4375" i="19"/>
  <c r="D4374" i="19"/>
  <c r="D4373" i="19"/>
  <c r="D4372" i="19"/>
  <c r="D4371" i="19"/>
  <c r="D4370" i="19"/>
  <c r="D4369" i="19"/>
  <c r="D4368" i="19"/>
  <c r="D4367" i="19"/>
  <c r="D4366" i="19"/>
  <c r="D4365" i="19"/>
  <c r="D4364" i="19"/>
  <c r="D4363" i="19"/>
  <c r="D4362" i="19"/>
  <c r="D4361" i="19"/>
  <c r="D4360" i="19"/>
  <c r="D4359" i="19"/>
  <c r="D4358" i="19"/>
  <c r="D4357" i="19"/>
  <c r="D4356" i="19"/>
  <c r="D4355" i="19"/>
  <c r="D4354" i="19"/>
  <c r="D4353" i="19"/>
  <c r="D4352" i="19"/>
  <c r="D4351" i="19"/>
  <c r="D4350" i="19"/>
  <c r="D4349" i="19"/>
  <c r="D4348" i="19"/>
  <c r="D4347" i="19"/>
  <c r="D4346" i="19"/>
  <c r="D4345" i="19"/>
  <c r="D4344" i="19"/>
  <c r="D4343" i="19"/>
  <c r="D4342" i="19"/>
  <c r="D4341" i="19"/>
  <c r="D4340" i="19"/>
  <c r="D4339" i="19"/>
  <c r="D4338" i="19"/>
  <c r="D4337" i="19"/>
  <c r="D4336" i="19"/>
  <c r="D4335" i="19"/>
  <c r="D4334" i="19"/>
  <c r="D4333" i="19"/>
  <c r="D4332" i="19"/>
  <c r="D4331" i="19"/>
  <c r="D4330" i="19"/>
  <c r="D4329" i="19"/>
  <c r="D4328" i="19"/>
  <c r="D4327" i="19"/>
  <c r="D4326" i="19"/>
  <c r="D4325" i="19"/>
  <c r="D4324" i="19"/>
  <c r="D4323" i="19"/>
  <c r="D4322" i="19"/>
  <c r="D4321" i="19"/>
  <c r="D4320" i="19"/>
  <c r="D4319" i="19"/>
  <c r="D4318" i="19"/>
  <c r="D4317" i="19"/>
  <c r="D4316" i="19"/>
  <c r="D4315" i="19"/>
  <c r="D4314" i="19"/>
  <c r="D4313" i="19"/>
  <c r="D4312" i="19"/>
  <c r="D4311" i="19"/>
  <c r="D4310" i="19"/>
  <c r="D4309" i="19"/>
  <c r="D4308" i="19"/>
  <c r="D4307" i="19"/>
  <c r="D4306" i="19"/>
  <c r="D4305" i="19"/>
  <c r="D4304" i="19"/>
  <c r="D4303" i="19"/>
  <c r="D4302" i="19"/>
  <c r="D4301" i="19"/>
  <c r="D4300" i="19"/>
  <c r="D4299" i="19"/>
  <c r="D4298" i="19"/>
  <c r="D4297" i="19"/>
  <c r="D4296" i="19"/>
  <c r="D4295" i="19"/>
  <c r="D4294" i="19"/>
  <c r="D4293" i="19"/>
  <c r="D4292" i="19"/>
  <c r="D4291" i="19"/>
  <c r="D4290" i="19"/>
  <c r="D4289" i="19"/>
  <c r="D4288" i="19"/>
  <c r="D4287" i="19"/>
  <c r="D4286" i="19"/>
  <c r="D4285" i="19"/>
  <c r="D4284" i="19"/>
  <c r="D4283" i="19"/>
  <c r="D4282" i="19"/>
  <c r="D4281" i="19"/>
  <c r="D4280" i="19"/>
  <c r="D4279" i="19"/>
  <c r="D4278" i="19"/>
  <c r="D4277" i="19"/>
  <c r="D4276" i="19"/>
  <c r="D4275" i="19"/>
  <c r="D4274" i="19"/>
  <c r="D4273" i="19"/>
  <c r="D4272" i="19"/>
  <c r="D4271" i="19"/>
  <c r="D4270" i="19"/>
  <c r="D4269" i="19"/>
  <c r="D4268" i="19"/>
  <c r="D4267" i="19"/>
  <c r="D4266" i="19"/>
  <c r="D4265" i="19"/>
  <c r="D4264" i="19"/>
  <c r="D4263" i="19"/>
  <c r="D4262" i="19"/>
  <c r="D4261" i="19"/>
  <c r="D4260" i="19"/>
  <c r="D4259" i="19"/>
  <c r="D4258" i="19"/>
  <c r="D4257" i="19"/>
  <c r="D4256" i="19"/>
  <c r="D4255" i="19"/>
  <c r="D4254" i="19"/>
  <c r="D4253" i="19"/>
  <c r="D4252" i="19"/>
  <c r="D4251" i="19"/>
  <c r="D4250" i="19"/>
  <c r="D4249" i="19"/>
  <c r="D4248" i="19"/>
  <c r="D4247" i="19"/>
  <c r="D4246" i="19"/>
  <c r="D4245" i="19"/>
  <c r="D4244" i="19"/>
  <c r="D4243" i="19"/>
  <c r="D4242" i="19"/>
  <c r="D4241" i="19"/>
  <c r="D4240" i="19"/>
  <c r="D4239" i="19"/>
  <c r="D4238" i="19"/>
  <c r="D4237" i="19"/>
  <c r="D4236" i="19"/>
  <c r="D4235" i="19"/>
  <c r="D4234" i="19"/>
  <c r="D4233" i="19"/>
  <c r="D4232" i="19"/>
  <c r="D4231" i="19"/>
  <c r="D4230" i="19"/>
  <c r="D4229" i="19"/>
  <c r="D4228" i="19"/>
  <c r="D4227" i="19"/>
  <c r="D4226" i="19"/>
  <c r="D4225" i="19"/>
  <c r="D4224" i="19"/>
  <c r="D4223" i="19"/>
  <c r="D4222" i="19"/>
  <c r="D4221" i="19"/>
  <c r="D4220" i="19"/>
  <c r="D4219" i="19"/>
  <c r="D4218" i="19"/>
  <c r="D4217" i="19"/>
  <c r="D4216" i="19"/>
  <c r="D4215" i="19"/>
  <c r="D4214" i="19"/>
  <c r="D4213" i="19"/>
  <c r="D4212" i="19"/>
  <c r="D4211" i="19"/>
  <c r="D4210" i="19"/>
  <c r="D4209" i="19"/>
  <c r="D4208" i="19"/>
  <c r="D4207" i="19"/>
  <c r="D4206" i="19"/>
  <c r="D4205" i="19"/>
  <c r="D4204" i="19"/>
  <c r="D4203" i="19"/>
  <c r="D4202" i="19"/>
  <c r="D4201" i="19"/>
  <c r="D4200" i="19"/>
  <c r="D4199" i="19"/>
  <c r="D4198" i="19"/>
  <c r="D4197" i="19"/>
  <c r="D4196" i="19"/>
  <c r="D4195" i="19"/>
  <c r="D4194" i="19"/>
  <c r="D4193" i="19"/>
  <c r="D4192" i="19"/>
  <c r="D4191" i="19"/>
  <c r="D4190" i="19"/>
  <c r="D4189" i="19"/>
  <c r="D4188" i="19"/>
  <c r="D4187" i="19"/>
  <c r="D4186" i="19"/>
  <c r="D4185" i="19"/>
  <c r="D4184" i="19"/>
  <c r="D4183" i="19"/>
  <c r="D4182" i="19"/>
  <c r="D4181" i="19"/>
  <c r="D4180" i="19"/>
  <c r="D4179" i="19"/>
  <c r="D4178" i="19"/>
  <c r="D4177" i="19"/>
  <c r="D4176" i="19"/>
  <c r="D4175" i="19"/>
  <c r="D4174" i="19"/>
  <c r="D4173" i="19"/>
  <c r="D4172" i="19"/>
  <c r="D4171" i="19"/>
  <c r="D4170" i="19"/>
  <c r="D4169" i="19"/>
  <c r="D4168" i="19"/>
  <c r="D4167" i="19"/>
  <c r="D4166" i="19"/>
  <c r="D4165" i="19"/>
  <c r="D4164" i="19"/>
  <c r="D4163" i="19"/>
  <c r="D4162" i="19"/>
  <c r="D4161" i="19"/>
  <c r="D4160" i="19"/>
  <c r="D4159" i="19"/>
  <c r="D4158" i="19"/>
  <c r="D4157" i="19"/>
  <c r="D4156" i="19"/>
  <c r="D4155" i="19"/>
  <c r="D4154" i="19"/>
  <c r="D4153" i="19"/>
  <c r="D4152" i="19"/>
  <c r="D4151" i="19"/>
  <c r="D4150" i="19"/>
  <c r="D4149" i="19"/>
  <c r="D4148" i="19"/>
  <c r="D4147" i="19"/>
  <c r="D4146" i="19"/>
  <c r="D4145" i="19"/>
  <c r="D4144" i="19"/>
  <c r="D4143" i="19"/>
  <c r="D4142" i="19"/>
  <c r="D4141" i="19"/>
  <c r="D4140" i="19"/>
  <c r="D4139" i="19"/>
  <c r="D4138" i="19"/>
  <c r="D4137" i="19"/>
  <c r="D4136" i="19"/>
  <c r="D4135" i="19"/>
  <c r="D4134" i="19"/>
  <c r="D4133" i="19"/>
  <c r="D4132" i="19"/>
  <c r="D4131" i="19"/>
  <c r="D4130" i="19"/>
  <c r="D4129" i="19"/>
  <c r="D4128" i="19"/>
  <c r="D4127" i="19"/>
  <c r="D4126" i="19"/>
  <c r="D4125" i="19"/>
  <c r="D4124" i="19"/>
  <c r="D4123" i="19"/>
  <c r="D4122" i="19"/>
  <c r="D4121" i="19"/>
  <c r="D4120" i="19"/>
  <c r="D4119" i="19"/>
  <c r="D4118" i="19"/>
  <c r="D4117" i="19"/>
  <c r="D4116" i="19"/>
  <c r="D4115" i="19"/>
  <c r="D4114" i="19"/>
  <c r="D4113" i="19"/>
  <c r="D4112" i="19"/>
  <c r="D4111" i="19"/>
  <c r="D4110" i="19"/>
  <c r="D4109" i="19"/>
  <c r="D4108" i="19"/>
  <c r="D4107" i="19"/>
  <c r="D4106" i="19"/>
  <c r="D4105" i="19"/>
  <c r="D4104" i="19"/>
  <c r="D4103" i="19"/>
  <c r="D4102" i="19"/>
  <c r="D4101" i="19"/>
  <c r="D4100" i="19"/>
  <c r="D4099" i="19"/>
  <c r="D4098" i="19"/>
  <c r="D4097" i="19"/>
  <c r="D4096" i="19"/>
  <c r="D4095" i="19"/>
  <c r="D4094" i="19"/>
  <c r="D4093" i="19"/>
  <c r="D4092" i="19"/>
  <c r="D4091" i="19"/>
  <c r="D4090" i="19"/>
  <c r="D4089" i="19"/>
  <c r="D4088" i="19"/>
  <c r="D4087" i="19"/>
  <c r="D4086" i="19"/>
  <c r="D4085" i="19"/>
  <c r="D4084" i="19"/>
  <c r="D4083" i="19"/>
  <c r="D4082" i="19"/>
  <c r="D4081" i="19"/>
  <c r="D4080" i="19"/>
  <c r="D4079" i="19"/>
  <c r="D4078" i="19"/>
  <c r="D4077" i="19"/>
  <c r="D4076" i="19"/>
  <c r="D4075" i="19"/>
  <c r="D4074" i="19"/>
  <c r="D4073" i="19"/>
  <c r="D4072" i="19"/>
  <c r="D4071" i="19"/>
  <c r="D4070" i="19"/>
  <c r="D4069" i="19"/>
  <c r="D4068" i="19"/>
  <c r="D4067" i="19"/>
  <c r="D4066" i="19"/>
  <c r="D4065" i="19"/>
  <c r="D4064" i="19"/>
  <c r="D4063" i="19"/>
  <c r="D4062" i="19"/>
  <c r="D4061" i="19"/>
  <c r="D4060" i="19"/>
  <c r="D4059" i="19"/>
  <c r="D4058" i="19"/>
  <c r="D4057" i="19"/>
  <c r="D4056" i="19"/>
  <c r="D4055" i="19"/>
  <c r="D4054" i="19"/>
  <c r="D4053" i="19"/>
  <c r="D4052" i="19"/>
  <c r="D4051" i="19"/>
  <c r="D4050" i="19"/>
  <c r="D4049" i="19"/>
  <c r="D4048" i="19"/>
  <c r="D4047" i="19"/>
  <c r="D4046" i="19"/>
  <c r="D4045" i="19"/>
  <c r="D4044" i="19"/>
  <c r="D4043" i="19"/>
  <c r="D4042" i="19"/>
  <c r="D4041" i="19"/>
  <c r="D4040" i="19"/>
  <c r="D4039" i="19"/>
  <c r="D4038" i="19"/>
  <c r="D4037" i="19"/>
  <c r="D4036" i="19"/>
  <c r="D4035" i="19"/>
  <c r="D4034" i="19"/>
  <c r="D4033" i="19"/>
  <c r="D4032" i="19"/>
  <c r="D4031" i="19"/>
  <c r="D4030" i="19"/>
  <c r="D4029" i="19"/>
  <c r="D4028" i="19"/>
  <c r="D4027" i="19"/>
  <c r="D4026" i="19"/>
  <c r="D4025" i="19"/>
  <c r="D4024" i="19"/>
  <c r="D4023" i="19"/>
  <c r="D4022" i="19"/>
  <c r="D4021" i="19"/>
  <c r="D4020" i="19"/>
  <c r="D4019" i="19"/>
  <c r="D4018" i="19"/>
  <c r="D4017" i="19"/>
  <c r="D4016" i="19"/>
  <c r="D4015" i="19"/>
  <c r="D4014" i="19"/>
  <c r="D4013" i="19"/>
  <c r="D4012" i="19"/>
  <c r="D4011" i="19"/>
  <c r="D4010" i="19"/>
  <c r="D4009" i="19"/>
  <c r="D4008" i="19"/>
  <c r="D4007" i="19"/>
  <c r="D4006" i="19"/>
  <c r="D4005" i="19"/>
  <c r="D4004" i="19"/>
  <c r="D4003" i="19"/>
  <c r="D4002" i="19"/>
  <c r="D4001" i="19"/>
  <c r="D4000" i="19"/>
  <c r="D3999" i="19"/>
  <c r="D3998" i="19"/>
  <c r="D3997" i="19"/>
  <c r="D3996" i="19"/>
  <c r="D3995" i="19"/>
  <c r="D3994" i="19"/>
  <c r="D3993" i="19"/>
  <c r="D3992" i="19"/>
  <c r="D3991" i="19"/>
  <c r="D3990" i="19"/>
  <c r="D3989" i="19"/>
  <c r="D3988" i="19"/>
  <c r="D3987" i="19"/>
  <c r="D3986" i="19"/>
  <c r="D3985" i="19"/>
  <c r="D3984" i="19"/>
  <c r="D3983" i="19"/>
  <c r="D3982" i="19"/>
  <c r="D3981" i="19"/>
  <c r="D3980" i="19"/>
  <c r="D3979" i="19"/>
  <c r="D3978" i="19"/>
  <c r="D3977" i="19"/>
  <c r="D3976" i="19"/>
  <c r="D3975" i="19"/>
  <c r="D3974" i="19"/>
  <c r="D3973" i="19"/>
  <c r="D3972" i="19"/>
  <c r="D3971" i="19"/>
  <c r="D3970" i="19"/>
  <c r="D3969" i="19"/>
  <c r="D3968" i="19"/>
  <c r="D3967" i="19"/>
  <c r="D3966" i="19"/>
  <c r="D3965" i="19"/>
  <c r="D3964" i="19"/>
  <c r="D3963" i="19"/>
  <c r="D3962" i="19"/>
  <c r="D3961" i="19"/>
  <c r="D3960" i="19"/>
  <c r="D3959" i="19"/>
  <c r="D3958" i="19"/>
  <c r="D3957" i="19"/>
  <c r="D3956" i="19"/>
  <c r="D3955" i="19"/>
  <c r="D3954" i="19"/>
  <c r="D3953" i="19"/>
  <c r="D3952" i="19"/>
  <c r="D3951" i="19"/>
  <c r="D3950" i="19"/>
  <c r="D3949" i="19"/>
  <c r="D3948" i="19"/>
  <c r="D3947" i="19"/>
  <c r="D3946" i="19"/>
  <c r="D3945" i="19"/>
  <c r="D3944" i="19"/>
  <c r="D3943" i="19"/>
  <c r="D3942" i="19"/>
  <c r="D3941" i="19"/>
  <c r="D3940" i="19"/>
  <c r="D3939" i="19"/>
  <c r="D3938" i="19"/>
  <c r="D3937" i="19"/>
  <c r="D3936" i="19"/>
  <c r="D3935" i="19"/>
  <c r="D3934" i="19"/>
  <c r="D3933" i="19"/>
  <c r="D3932" i="19"/>
  <c r="D3931" i="19"/>
  <c r="D3930" i="19"/>
  <c r="D3929" i="19"/>
  <c r="D3928" i="19"/>
  <c r="D3927" i="19"/>
  <c r="D3926" i="19"/>
  <c r="D3925" i="19"/>
  <c r="D3924" i="19"/>
  <c r="D3923" i="19"/>
  <c r="D3922" i="19"/>
  <c r="D3921" i="19"/>
  <c r="D3920" i="19"/>
  <c r="D3919" i="19"/>
  <c r="D3918" i="19"/>
  <c r="D3917" i="19"/>
  <c r="D3916" i="19"/>
  <c r="D3915" i="19"/>
  <c r="D3914" i="19"/>
  <c r="D3913" i="19"/>
  <c r="D3912" i="19"/>
  <c r="D3911" i="19"/>
  <c r="D3910" i="19"/>
  <c r="D3909" i="19"/>
  <c r="D3908" i="19"/>
  <c r="D3907" i="19"/>
  <c r="D3906" i="19"/>
  <c r="D3905" i="19"/>
  <c r="D3904" i="19"/>
  <c r="D3903" i="19"/>
  <c r="D3902" i="19"/>
  <c r="D3901" i="19"/>
  <c r="D3900" i="19"/>
  <c r="D3899" i="19"/>
  <c r="D3898" i="19"/>
  <c r="D3897" i="19"/>
  <c r="D3896" i="19"/>
  <c r="D3895" i="19"/>
  <c r="D3894" i="19"/>
  <c r="D3893" i="19"/>
  <c r="D3892" i="19"/>
  <c r="D3891" i="19"/>
  <c r="D3890" i="19"/>
  <c r="D3889" i="19"/>
  <c r="D3888" i="19"/>
  <c r="D3887" i="19"/>
  <c r="D3886" i="19"/>
  <c r="D3885" i="19"/>
  <c r="D3884" i="19"/>
  <c r="D3883" i="19"/>
  <c r="D3882" i="19"/>
  <c r="D3881" i="19"/>
  <c r="D3880" i="19"/>
  <c r="D3879" i="19"/>
  <c r="D3878" i="19"/>
  <c r="D3877" i="19"/>
  <c r="D3876" i="19"/>
  <c r="D3875" i="19"/>
  <c r="D3874" i="19"/>
  <c r="D3873" i="19"/>
  <c r="D3872" i="19"/>
  <c r="D3871" i="19"/>
  <c r="D3870" i="19"/>
  <c r="D3869" i="19"/>
  <c r="D3868" i="19"/>
  <c r="D3867" i="19"/>
  <c r="D3866" i="19"/>
  <c r="D3865" i="19"/>
  <c r="D3864" i="19"/>
  <c r="D3863" i="19"/>
  <c r="D3862" i="19"/>
  <c r="D3861" i="19"/>
  <c r="D3860" i="19"/>
  <c r="D3859" i="19"/>
  <c r="D3858" i="19"/>
  <c r="D3857" i="19"/>
  <c r="D3856" i="19"/>
  <c r="D3855" i="19"/>
  <c r="D3854" i="19"/>
  <c r="D3853" i="19"/>
  <c r="D3852" i="19"/>
  <c r="D3851" i="19"/>
  <c r="D3850" i="19"/>
  <c r="D3849" i="19"/>
  <c r="D3848" i="19"/>
  <c r="D3847" i="19"/>
  <c r="D3846" i="19"/>
  <c r="D3845" i="19"/>
  <c r="D3844" i="19"/>
  <c r="D3843" i="19"/>
  <c r="D3842" i="19"/>
  <c r="D3841" i="19"/>
  <c r="D3840" i="19"/>
  <c r="D3839" i="19"/>
  <c r="D3838" i="19"/>
  <c r="D3837" i="19"/>
  <c r="D3836" i="19"/>
  <c r="D3835" i="19"/>
  <c r="D3834" i="19"/>
  <c r="D3833" i="19"/>
  <c r="D3832" i="19"/>
  <c r="D3831" i="19"/>
  <c r="D3830" i="19"/>
  <c r="D3829" i="19"/>
  <c r="D3828" i="19"/>
  <c r="D3827" i="19"/>
  <c r="D3826" i="19"/>
  <c r="D3825" i="19"/>
  <c r="D3824" i="19"/>
  <c r="D3823" i="19"/>
  <c r="D3822" i="19"/>
  <c r="D3821" i="19"/>
  <c r="D3820" i="19"/>
  <c r="D3819" i="19"/>
  <c r="D3818" i="19"/>
  <c r="D3817" i="19"/>
  <c r="D3816" i="19"/>
  <c r="D3815" i="19"/>
  <c r="D3814" i="19"/>
  <c r="D3813" i="19"/>
  <c r="D3812" i="19"/>
  <c r="D3811" i="19"/>
  <c r="D3810" i="19"/>
  <c r="D3809" i="19"/>
  <c r="D3808" i="19"/>
  <c r="D3807" i="19"/>
  <c r="D3806" i="19"/>
  <c r="D3805" i="19"/>
  <c r="D3804" i="19"/>
  <c r="D3803" i="19"/>
  <c r="D3802" i="19"/>
  <c r="D3801" i="19"/>
  <c r="D3800" i="19"/>
  <c r="D3799" i="19"/>
  <c r="D3798" i="19"/>
  <c r="D3797" i="19"/>
  <c r="D3796" i="19"/>
  <c r="D3795" i="19"/>
  <c r="D3794" i="19"/>
  <c r="D3793" i="19"/>
  <c r="D3792" i="19"/>
  <c r="D3791" i="19"/>
  <c r="D3790" i="19"/>
  <c r="D3789" i="19"/>
  <c r="D3788" i="19"/>
  <c r="D3787" i="19"/>
  <c r="D3786" i="19"/>
  <c r="D3785" i="19"/>
  <c r="D3784" i="19"/>
  <c r="D3783" i="19"/>
  <c r="D3782" i="19"/>
  <c r="D3781" i="19"/>
  <c r="D3780" i="19"/>
  <c r="D3779" i="19"/>
  <c r="D3778" i="19"/>
  <c r="D3777" i="19"/>
  <c r="D3776" i="19"/>
  <c r="D3775" i="19"/>
  <c r="D3774" i="19"/>
  <c r="D3773" i="19"/>
  <c r="D3772" i="19"/>
  <c r="D3771" i="19"/>
  <c r="D3770" i="19"/>
  <c r="D3769" i="19"/>
  <c r="D3768" i="19"/>
  <c r="D3767" i="19"/>
  <c r="D3766" i="19"/>
  <c r="D3765" i="19"/>
  <c r="D3764" i="19"/>
  <c r="D3763" i="19"/>
  <c r="D3762" i="19"/>
  <c r="D3761" i="19"/>
  <c r="D3760" i="19"/>
  <c r="D3759" i="19"/>
  <c r="D3758" i="19"/>
  <c r="D3757" i="19"/>
  <c r="D3756" i="19"/>
  <c r="D3755" i="19"/>
  <c r="D3754" i="19"/>
  <c r="D3753" i="19"/>
  <c r="D3752" i="19"/>
  <c r="D3751" i="19"/>
  <c r="D3750" i="19"/>
  <c r="D3749" i="19"/>
  <c r="D3748" i="19"/>
  <c r="D3747" i="19"/>
  <c r="D3746" i="19"/>
  <c r="D3745" i="19"/>
  <c r="D3744" i="19"/>
  <c r="D3743" i="19"/>
  <c r="D3742" i="19"/>
  <c r="D3741" i="19"/>
  <c r="D3740" i="19"/>
  <c r="D3739" i="19"/>
  <c r="D3738" i="19"/>
  <c r="D3737" i="19"/>
  <c r="D3736" i="19"/>
  <c r="D3735" i="19"/>
  <c r="D3734" i="19"/>
  <c r="D3733" i="19"/>
  <c r="D3732" i="19"/>
  <c r="D3731" i="19"/>
  <c r="D3730" i="19"/>
  <c r="D3729" i="19"/>
  <c r="D3728" i="19"/>
  <c r="D3727" i="19"/>
  <c r="D3726" i="19"/>
  <c r="D3725" i="19"/>
  <c r="D3724" i="19"/>
  <c r="D3723" i="19"/>
  <c r="D3722" i="19"/>
  <c r="D3721" i="19"/>
  <c r="D3720" i="19"/>
  <c r="D3719" i="19"/>
  <c r="D3718" i="19"/>
  <c r="D3717" i="19"/>
  <c r="D3716" i="19"/>
  <c r="D3715" i="19"/>
  <c r="D3714" i="19"/>
  <c r="D3713" i="19"/>
  <c r="D3712" i="19"/>
  <c r="D3711" i="19"/>
  <c r="D3710" i="19"/>
  <c r="D3709" i="19"/>
  <c r="D3708" i="19"/>
  <c r="D3707" i="19"/>
  <c r="D3706" i="19"/>
  <c r="D3705" i="19"/>
  <c r="D3704" i="19"/>
  <c r="D3703" i="19"/>
  <c r="D3702" i="19"/>
  <c r="D3701" i="19"/>
  <c r="D3700" i="19"/>
  <c r="D3699" i="19"/>
  <c r="D3698" i="19"/>
  <c r="D3697" i="19"/>
  <c r="D3696" i="19"/>
  <c r="D3695" i="19"/>
  <c r="D3694" i="19"/>
  <c r="D3693" i="19"/>
  <c r="D3692" i="19"/>
  <c r="D3691" i="19"/>
  <c r="D3690" i="19"/>
  <c r="D3689" i="19"/>
  <c r="D3688" i="19"/>
  <c r="D3687" i="19"/>
  <c r="D3686" i="19"/>
  <c r="D3685" i="19"/>
  <c r="D3684" i="19"/>
  <c r="D3683" i="19"/>
  <c r="D3682" i="19"/>
  <c r="D3681" i="19"/>
  <c r="D3680" i="19"/>
  <c r="D3679" i="19"/>
  <c r="D3678" i="19"/>
  <c r="D3677" i="19"/>
  <c r="D3676" i="19"/>
  <c r="D3675" i="19"/>
  <c r="D3674" i="19"/>
  <c r="D3673" i="19"/>
  <c r="D3672" i="19"/>
  <c r="D3671" i="19"/>
  <c r="D3670" i="19"/>
  <c r="D3669" i="19"/>
  <c r="D3668" i="19"/>
  <c r="D3667" i="19"/>
  <c r="D3666" i="19"/>
  <c r="D3665" i="19"/>
  <c r="D3664" i="19"/>
  <c r="D3663" i="19"/>
  <c r="D3662" i="19"/>
  <c r="D3661" i="19"/>
  <c r="D3660" i="19"/>
  <c r="D3659" i="19"/>
  <c r="D3658" i="19"/>
  <c r="D3657" i="19"/>
  <c r="D3656" i="19"/>
  <c r="D3655" i="19"/>
  <c r="D3654" i="19"/>
  <c r="D3653" i="19"/>
  <c r="D3652" i="19"/>
  <c r="D3651" i="19"/>
  <c r="D3650" i="19"/>
  <c r="D3649" i="19"/>
  <c r="D3648" i="19"/>
  <c r="D3647" i="19"/>
  <c r="D3646" i="19"/>
  <c r="D3645" i="19"/>
  <c r="D3644" i="19"/>
  <c r="D3643" i="19"/>
  <c r="D3642" i="19"/>
  <c r="D3641" i="19"/>
  <c r="D3640" i="19"/>
  <c r="D3639" i="19"/>
  <c r="D3638" i="19"/>
  <c r="D3637" i="19"/>
  <c r="D3636" i="19"/>
  <c r="D3635" i="19"/>
  <c r="D3634" i="19"/>
  <c r="D3633" i="19"/>
  <c r="D3632" i="19"/>
  <c r="D3631" i="19"/>
  <c r="D3630" i="19"/>
  <c r="D3629" i="19"/>
  <c r="D3628" i="19"/>
  <c r="D3627" i="19"/>
  <c r="D3626" i="19"/>
  <c r="D3625" i="19"/>
  <c r="D3624" i="19"/>
  <c r="D3623" i="19"/>
  <c r="D3622" i="19"/>
  <c r="D3621" i="19"/>
  <c r="D3620" i="19"/>
  <c r="D3619" i="19"/>
  <c r="D3618" i="19"/>
  <c r="D3617" i="19"/>
  <c r="D3616" i="19"/>
  <c r="D3615" i="19"/>
  <c r="D3614" i="19"/>
  <c r="D3613" i="19"/>
  <c r="D3612" i="19"/>
  <c r="D3611" i="19"/>
  <c r="D3610" i="19"/>
  <c r="D3609" i="19"/>
  <c r="D3608" i="19"/>
  <c r="D3607" i="19"/>
  <c r="D3606" i="19"/>
  <c r="D3605" i="19"/>
  <c r="D3604" i="19"/>
  <c r="D3603" i="19"/>
  <c r="D3602" i="19"/>
  <c r="D3601" i="19"/>
  <c r="D3600" i="19"/>
  <c r="D3599" i="19"/>
  <c r="D3598" i="19"/>
  <c r="D3597" i="19"/>
  <c r="D3596" i="19"/>
  <c r="D3595" i="19"/>
  <c r="D3594" i="19"/>
  <c r="D3593" i="19"/>
  <c r="D3592" i="19"/>
  <c r="D3591" i="19"/>
  <c r="D3590" i="19"/>
  <c r="D3589" i="19"/>
  <c r="D3588" i="19"/>
  <c r="D3587" i="19"/>
  <c r="D3586" i="19"/>
  <c r="D3585" i="19"/>
  <c r="D3584" i="19"/>
  <c r="D3583" i="19"/>
  <c r="D3582" i="19"/>
  <c r="D3581" i="19"/>
  <c r="D3580" i="19"/>
  <c r="D3579" i="19"/>
  <c r="D3578" i="19"/>
  <c r="D3577" i="19"/>
  <c r="D3576" i="19"/>
  <c r="D3575" i="19"/>
  <c r="D3574" i="19"/>
  <c r="D3573" i="19"/>
  <c r="D3572" i="19"/>
  <c r="D3571" i="19"/>
  <c r="D3570" i="19"/>
  <c r="D3569" i="19"/>
  <c r="D3568" i="19"/>
  <c r="D3567" i="19"/>
  <c r="D3566" i="19"/>
  <c r="D3565" i="19"/>
  <c r="D3564" i="19"/>
  <c r="D3563" i="19"/>
  <c r="D3562" i="19"/>
  <c r="D3561" i="19"/>
  <c r="D3560" i="19"/>
  <c r="D3559" i="19"/>
  <c r="D3558" i="19"/>
  <c r="D3557" i="19"/>
  <c r="D3556" i="19"/>
  <c r="D3555" i="19"/>
  <c r="D3554" i="19"/>
  <c r="D3553" i="19"/>
  <c r="D3552" i="19"/>
  <c r="D3551" i="19"/>
  <c r="D3550" i="19"/>
  <c r="D3549" i="19"/>
  <c r="D3548" i="19"/>
  <c r="D3547" i="19"/>
  <c r="D3546" i="19"/>
  <c r="D3545" i="19"/>
  <c r="D3544" i="19"/>
  <c r="D3543" i="19"/>
  <c r="D3542" i="19"/>
  <c r="D3541" i="19"/>
  <c r="D3540" i="19"/>
  <c r="D3539" i="19"/>
  <c r="D3538" i="19"/>
  <c r="D3537" i="19"/>
  <c r="D3536" i="19"/>
  <c r="D3535" i="19"/>
  <c r="D3534" i="19"/>
  <c r="D3533" i="19"/>
  <c r="D3532" i="19"/>
  <c r="D3531" i="19"/>
  <c r="D3530" i="19"/>
  <c r="D3529" i="19"/>
  <c r="D3528" i="19"/>
  <c r="D3527" i="19"/>
  <c r="D3526" i="19"/>
  <c r="D3525" i="19"/>
  <c r="D3524" i="19"/>
  <c r="D3523" i="19"/>
  <c r="D3522" i="19"/>
  <c r="D3521" i="19"/>
  <c r="D3520" i="19"/>
  <c r="D3519" i="19"/>
  <c r="D3518" i="19"/>
  <c r="D3517" i="19"/>
  <c r="D3516" i="19"/>
  <c r="D3515" i="19"/>
  <c r="D3514" i="19"/>
  <c r="D3513" i="19"/>
  <c r="D3512" i="19"/>
  <c r="D3511" i="19"/>
  <c r="D3510" i="19"/>
  <c r="D3509" i="19"/>
  <c r="D3508" i="19"/>
  <c r="D3507" i="19"/>
  <c r="D3506" i="19"/>
  <c r="D3505" i="19"/>
  <c r="D3504" i="19"/>
  <c r="D3503" i="19"/>
  <c r="D3502" i="19"/>
  <c r="D3501" i="19"/>
  <c r="D3500" i="19"/>
  <c r="D3499" i="19"/>
  <c r="D3498" i="19"/>
  <c r="D3497" i="19"/>
  <c r="D3496" i="19"/>
  <c r="D3495" i="19"/>
  <c r="D3494" i="19"/>
  <c r="D3493" i="19"/>
  <c r="D3492" i="19"/>
  <c r="D3491" i="19"/>
  <c r="D3490" i="19"/>
  <c r="D3489" i="19"/>
  <c r="D3488" i="19"/>
  <c r="D3487" i="19"/>
  <c r="D3486" i="19"/>
  <c r="D3485" i="19"/>
  <c r="D3484" i="19"/>
  <c r="D3483" i="19"/>
  <c r="D3482" i="19"/>
  <c r="D3481" i="19"/>
  <c r="D3480" i="19"/>
  <c r="D3479" i="19"/>
  <c r="D3478" i="19"/>
  <c r="D3477" i="19"/>
  <c r="D3476" i="19"/>
  <c r="D3475" i="19"/>
  <c r="D3474" i="19"/>
  <c r="D3473" i="19"/>
  <c r="D3472" i="19"/>
  <c r="D3471" i="19"/>
  <c r="D3470" i="19"/>
  <c r="D3469" i="19"/>
  <c r="D3468" i="19"/>
  <c r="D3467" i="19"/>
  <c r="D3466" i="19"/>
  <c r="D3465" i="19"/>
  <c r="D3464" i="19"/>
  <c r="D3463" i="19"/>
  <c r="D3462" i="19"/>
  <c r="D3461" i="19"/>
  <c r="D3460" i="19"/>
  <c r="D3459" i="19"/>
  <c r="D3458" i="19"/>
  <c r="D3457" i="19"/>
  <c r="D3456" i="19"/>
  <c r="D3455" i="19"/>
  <c r="D3454" i="19"/>
  <c r="D3453" i="19"/>
  <c r="D3452" i="19"/>
  <c r="D3451" i="19"/>
  <c r="D3450" i="19"/>
  <c r="D3449" i="19"/>
  <c r="D3448" i="19"/>
  <c r="D3447" i="19"/>
  <c r="D3446" i="19"/>
  <c r="D3445" i="19"/>
  <c r="D3444" i="19"/>
  <c r="D3443" i="19"/>
  <c r="D3442" i="19"/>
  <c r="D3441" i="19"/>
  <c r="D3440" i="19"/>
  <c r="D3439" i="19"/>
  <c r="D3438" i="19"/>
  <c r="D3437" i="19"/>
  <c r="D3436" i="19"/>
  <c r="D3435" i="19"/>
  <c r="D3434" i="19"/>
  <c r="D3433" i="19"/>
  <c r="D3432" i="19"/>
  <c r="D3431" i="19"/>
  <c r="D3430" i="19"/>
  <c r="D3429" i="19"/>
  <c r="D3428" i="19"/>
  <c r="D3427" i="19"/>
  <c r="D3426" i="19"/>
  <c r="D3425" i="19"/>
  <c r="D3424" i="19"/>
  <c r="D3423" i="19"/>
  <c r="D3422" i="19"/>
  <c r="D3421" i="19"/>
  <c r="D3420" i="19"/>
  <c r="D3419" i="19"/>
  <c r="D3418" i="19"/>
  <c r="D3417" i="19"/>
  <c r="D3416" i="19"/>
  <c r="D3415" i="19"/>
  <c r="D3414" i="19"/>
  <c r="D3413" i="19"/>
  <c r="D3412" i="19"/>
  <c r="D3411" i="19"/>
  <c r="D3410" i="19"/>
  <c r="D3409" i="19"/>
  <c r="D3408" i="19"/>
  <c r="D3407" i="19"/>
  <c r="D3406" i="19"/>
  <c r="D3405" i="19"/>
  <c r="D3404" i="19"/>
  <c r="D3403" i="19"/>
  <c r="D3402" i="19"/>
  <c r="D3401" i="19"/>
  <c r="D3400" i="19"/>
  <c r="D3399" i="19"/>
  <c r="D3398" i="19"/>
  <c r="D3397" i="19"/>
  <c r="D3396" i="19"/>
  <c r="D3395" i="19"/>
  <c r="D3394" i="19"/>
  <c r="D3393" i="19"/>
  <c r="D3392" i="19"/>
  <c r="D3391" i="19"/>
  <c r="D3390" i="19"/>
  <c r="D3389" i="19"/>
  <c r="D3388" i="19"/>
  <c r="D3387" i="19"/>
  <c r="D3386" i="19"/>
  <c r="D3385" i="19"/>
  <c r="D3384" i="19"/>
  <c r="D3383" i="19"/>
  <c r="D3382" i="19"/>
  <c r="D3381" i="19"/>
  <c r="D3380" i="19"/>
  <c r="D3379" i="19"/>
  <c r="D3378" i="19"/>
  <c r="D3377" i="19"/>
  <c r="D3376" i="19"/>
  <c r="D3375" i="19"/>
  <c r="D3374" i="19"/>
  <c r="D3373" i="19"/>
  <c r="D3372" i="19"/>
  <c r="D3371" i="19"/>
  <c r="D3370" i="19"/>
  <c r="D3369" i="19"/>
  <c r="D3368" i="19"/>
  <c r="D3367" i="19"/>
  <c r="D3366" i="19"/>
  <c r="D3365" i="19"/>
  <c r="D3364" i="19"/>
  <c r="D3363" i="19"/>
  <c r="D3362" i="19"/>
  <c r="D3361" i="19"/>
  <c r="D3360" i="19"/>
  <c r="D3359" i="19"/>
  <c r="D3358" i="19"/>
  <c r="D3357" i="19"/>
  <c r="D3356" i="19"/>
  <c r="D3355" i="19"/>
  <c r="D3354" i="19"/>
  <c r="D3353" i="19"/>
  <c r="D3352" i="19"/>
  <c r="D3351" i="19"/>
  <c r="D3350" i="19"/>
  <c r="D3349" i="19"/>
  <c r="D3348" i="19"/>
  <c r="D3347" i="19"/>
  <c r="D3346" i="19"/>
  <c r="D3345" i="19"/>
  <c r="D3344" i="19"/>
  <c r="D3343" i="19"/>
  <c r="D3342" i="19"/>
  <c r="D3341" i="19"/>
  <c r="D3340" i="19"/>
  <c r="D3339" i="19"/>
  <c r="D3338" i="19"/>
  <c r="D3337" i="19"/>
  <c r="D3336" i="19"/>
  <c r="D3335" i="19"/>
  <c r="D3334" i="19"/>
  <c r="D3333" i="19"/>
  <c r="D3332" i="19"/>
  <c r="D3331" i="19"/>
  <c r="D3330" i="19"/>
  <c r="D3329" i="19"/>
  <c r="D3328" i="19"/>
  <c r="D3327" i="19"/>
  <c r="D3326" i="19"/>
  <c r="D3325" i="19"/>
  <c r="D3324" i="19"/>
  <c r="D3323" i="19"/>
  <c r="D3322" i="19"/>
  <c r="D3321" i="19"/>
  <c r="D3320" i="19"/>
  <c r="D3319" i="19"/>
  <c r="D3318" i="19"/>
  <c r="D3317" i="19"/>
  <c r="D3316" i="19"/>
  <c r="D3315" i="19"/>
  <c r="D3314" i="19"/>
  <c r="D3313" i="19"/>
  <c r="D3312" i="19"/>
  <c r="D3311" i="19"/>
  <c r="D3310" i="19"/>
  <c r="D3309" i="19"/>
  <c r="D3308" i="19"/>
  <c r="D3307" i="19"/>
  <c r="D3306" i="19"/>
  <c r="D3305" i="19"/>
  <c r="D3304" i="19"/>
  <c r="D3303" i="19"/>
  <c r="D3302" i="19"/>
  <c r="D3301" i="19"/>
  <c r="D3300" i="19"/>
  <c r="D3299" i="19"/>
  <c r="D3298" i="19"/>
  <c r="D3297" i="19"/>
  <c r="D3296" i="19"/>
  <c r="D3295" i="19"/>
  <c r="D3294" i="19"/>
  <c r="D3293" i="19"/>
  <c r="D3292" i="19"/>
  <c r="D3291" i="19"/>
  <c r="D3290" i="19"/>
  <c r="D3289" i="19"/>
  <c r="D3288" i="19"/>
  <c r="D3287" i="19"/>
  <c r="D3286" i="19"/>
  <c r="D3285" i="19"/>
  <c r="D3284" i="19"/>
  <c r="D3283" i="19"/>
  <c r="D3282" i="19"/>
  <c r="D3281" i="19"/>
  <c r="D3280" i="19"/>
  <c r="D3279" i="19"/>
  <c r="D3278" i="19"/>
  <c r="D3277" i="19"/>
  <c r="D3276" i="19"/>
  <c r="D3275" i="19"/>
  <c r="D3274" i="19"/>
  <c r="D3273" i="19"/>
  <c r="D3272" i="19"/>
  <c r="D3271" i="19"/>
  <c r="D3270" i="19"/>
  <c r="D3269" i="19"/>
  <c r="D3268" i="19"/>
  <c r="D3267" i="19"/>
  <c r="D3266" i="19"/>
  <c r="D3265" i="19"/>
  <c r="D3264" i="19"/>
  <c r="D3263" i="19"/>
  <c r="D3262" i="19"/>
  <c r="D3261" i="19"/>
  <c r="D3260" i="19"/>
  <c r="D3259" i="19"/>
  <c r="D3258" i="19"/>
  <c r="D3257" i="19"/>
  <c r="D3256" i="19"/>
  <c r="D3255" i="19"/>
  <c r="D3254" i="19"/>
  <c r="D3253" i="19"/>
  <c r="D3252" i="19"/>
  <c r="D3251" i="19"/>
  <c r="D3250" i="19"/>
  <c r="D3249" i="19"/>
  <c r="D3248" i="19"/>
  <c r="D3247" i="19"/>
  <c r="D3246" i="19"/>
  <c r="D3245" i="19"/>
  <c r="D3244" i="19"/>
  <c r="D3243" i="19"/>
  <c r="D3242" i="19"/>
  <c r="D3241" i="19"/>
  <c r="D3240" i="19"/>
  <c r="D3239" i="19"/>
  <c r="D3238" i="19"/>
  <c r="D3237" i="19"/>
  <c r="D3236" i="19"/>
  <c r="D3235" i="19"/>
  <c r="D3234" i="19"/>
  <c r="D3233" i="19"/>
  <c r="D3232" i="19"/>
  <c r="D3231" i="19"/>
  <c r="D3230" i="19"/>
  <c r="D3229" i="19"/>
  <c r="D3228" i="19"/>
  <c r="D3227" i="19"/>
  <c r="D3226" i="19"/>
  <c r="D3225" i="19"/>
  <c r="D3224" i="19"/>
  <c r="D3223" i="19"/>
  <c r="D3222" i="19"/>
  <c r="D3221" i="19"/>
  <c r="D3220" i="19"/>
  <c r="D3219" i="19"/>
  <c r="D3218" i="19"/>
  <c r="D3217" i="19"/>
  <c r="D3216" i="19"/>
  <c r="D3215" i="19"/>
  <c r="D3214" i="19"/>
  <c r="D3213" i="19"/>
  <c r="D3212" i="19"/>
  <c r="D3211" i="19"/>
  <c r="D3210" i="19"/>
  <c r="D3209" i="19"/>
  <c r="D3208" i="19"/>
  <c r="D3207" i="19"/>
  <c r="D3206" i="19"/>
  <c r="D3205" i="19"/>
  <c r="D3204" i="19"/>
  <c r="D3203" i="19"/>
  <c r="D3202" i="19"/>
  <c r="D3201" i="19"/>
  <c r="D3200" i="19"/>
  <c r="D3199" i="19"/>
  <c r="D3198" i="19"/>
  <c r="D3197" i="19"/>
  <c r="D3196" i="19"/>
  <c r="D3195" i="19"/>
  <c r="D3194" i="19"/>
  <c r="D3193" i="19"/>
  <c r="D3192" i="19"/>
  <c r="D3191" i="19"/>
  <c r="D3190" i="19"/>
  <c r="D3189" i="19"/>
  <c r="D3188" i="19"/>
  <c r="D3187" i="19"/>
  <c r="D3186" i="19"/>
  <c r="D3185" i="19"/>
  <c r="D3184" i="19"/>
  <c r="D3183" i="19"/>
  <c r="D3182" i="19"/>
  <c r="D3181" i="19"/>
  <c r="D3180" i="19"/>
  <c r="D3179" i="19"/>
  <c r="D3178" i="19"/>
  <c r="D3177" i="19"/>
  <c r="D3176" i="19"/>
  <c r="D3175" i="19"/>
  <c r="D3174" i="19"/>
  <c r="D3173" i="19"/>
  <c r="D3172" i="19"/>
  <c r="D3171" i="19"/>
  <c r="D3170" i="19"/>
  <c r="D3169" i="19"/>
  <c r="D3168" i="19"/>
  <c r="D3167" i="19"/>
  <c r="D3166" i="19"/>
  <c r="D3165" i="19"/>
  <c r="D3164" i="19"/>
  <c r="D3163" i="19"/>
  <c r="D3162" i="19"/>
  <c r="D3161" i="19"/>
  <c r="D3160" i="19"/>
  <c r="D3159" i="19"/>
  <c r="D3158" i="19"/>
  <c r="D3157" i="19"/>
  <c r="D3156" i="19"/>
  <c r="D3155" i="19"/>
  <c r="D3154" i="19"/>
  <c r="D3153" i="19"/>
  <c r="D3152" i="19"/>
  <c r="D3151" i="19"/>
  <c r="D3150" i="19"/>
  <c r="D3149" i="19"/>
  <c r="D3148" i="19"/>
  <c r="D3147" i="19"/>
  <c r="D3146" i="19"/>
  <c r="D3145" i="19"/>
  <c r="D3144" i="19"/>
  <c r="D3143" i="19"/>
  <c r="D3142" i="19"/>
  <c r="D3141" i="19"/>
  <c r="D3140" i="19"/>
  <c r="D3139" i="19"/>
  <c r="D3138" i="19"/>
  <c r="D3137" i="19"/>
  <c r="D3136" i="19"/>
  <c r="D3135" i="19"/>
  <c r="D3134" i="19"/>
  <c r="D3133" i="19"/>
  <c r="D3132" i="19"/>
  <c r="D3131" i="19"/>
  <c r="D3130" i="19"/>
  <c r="D3129" i="19"/>
  <c r="D3128" i="19"/>
  <c r="D3127" i="19"/>
  <c r="D3126" i="19"/>
  <c r="D3125" i="19"/>
  <c r="D3124" i="19"/>
  <c r="D3123" i="19"/>
  <c r="D3122" i="19"/>
  <c r="D3121" i="19"/>
  <c r="D3120" i="19"/>
  <c r="D3119" i="19"/>
  <c r="D3118" i="19"/>
  <c r="D3117" i="19"/>
  <c r="D3116" i="19"/>
  <c r="D3115" i="19"/>
  <c r="D3114" i="19"/>
  <c r="D3113" i="19"/>
  <c r="D3112" i="19"/>
  <c r="D3111" i="19"/>
  <c r="D3110" i="19"/>
  <c r="D3109" i="19"/>
  <c r="D3108" i="19"/>
  <c r="D3107" i="19"/>
  <c r="D3106" i="19"/>
  <c r="D3105" i="19"/>
  <c r="D3104" i="19"/>
  <c r="D3103" i="19"/>
  <c r="D3102" i="19"/>
  <c r="D3101" i="19"/>
  <c r="D3100" i="19"/>
  <c r="D3099" i="19"/>
  <c r="D3098" i="19"/>
  <c r="D3097" i="19"/>
  <c r="D3096" i="19"/>
  <c r="D3095" i="19"/>
  <c r="D3094" i="19"/>
  <c r="D3093" i="19"/>
  <c r="D3092" i="19"/>
  <c r="D3091" i="19"/>
  <c r="D3090" i="19"/>
  <c r="D3089" i="19"/>
  <c r="D3088" i="19"/>
  <c r="D3087" i="19"/>
  <c r="D3086" i="19"/>
  <c r="D3085" i="19"/>
  <c r="D3084" i="19"/>
  <c r="D3083" i="19"/>
  <c r="D3082" i="19"/>
  <c r="D3081" i="19"/>
  <c r="D3080" i="19"/>
  <c r="D3079" i="19"/>
  <c r="D3078" i="19"/>
  <c r="D3077" i="19"/>
  <c r="D3076" i="19"/>
  <c r="D3075" i="19"/>
  <c r="D3074" i="19"/>
  <c r="D3073" i="19"/>
  <c r="D3072" i="19"/>
  <c r="D3071" i="19"/>
  <c r="D3070" i="19"/>
  <c r="D3069" i="19"/>
  <c r="D3068" i="19"/>
  <c r="D3067" i="19"/>
  <c r="D3066" i="19"/>
  <c r="D3065" i="19"/>
  <c r="D3064" i="19"/>
  <c r="D3063" i="19"/>
  <c r="D3062" i="19"/>
  <c r="D3061" i="19"/>
  <c r="D3060" i="19"/>
  <c r="D3059" i="19"/>
  <c r="D3058" i="19"/>
  <c r="D3057" i="19"/>
  <c r="D3056" i="19"/>
  <c r="D3055" i="19"/>
  <c r="D3054" i="19"/>
  <c r="D3053" i="19"/>
  <c r="D3052" i="19"/>
  <c r="D3051" i="19"/>
  <c r="D3050" i="19"/>
  <c r="D3049" i="19"/>
  <c r="D3048" i="19"/>
  <c r="D3047" i="19"/>
  <c r="D3046" i="19"/>
  <c r="D3045" i="19"/>
  <c r="D3044" i="19"/>
  <c r="D3043" i="19"/>
  <c r="D3042" i="19"/>
  <c r="D3041" i="19"/>
  <c r="D3040" i="19"/>
  <c r="D3039" i="19"/>
  <c r="D3038" i="19"/>
  <c r="D3037" i="19"/>
  <c r="D3036" i="19"/>
  <c r="D3035" i="19"/>
  <c r="D3034" i="19"/>
  <c r="D3033" i="19"/>
  <c r="D3032" i="19"/>
  <c r="D3031" i="19"/>
  <c r="D3030" i="19"/>
  <c r="D3029" i="19"/>
  <c r="D3028" i="19"/>
  <c r="D3027" i="19"/>
  <c r="D3026" i="19"/>
  <c r="D3025" i="19"/>
  <c r="D3024" i="19"/>
  <c r="D3023" i="19"/>
  <c r="D3022" i="19"/>
  <c r="D3021" i="19"/>
  <c r="D3020" i="19"/>
  <c r="D3019" i="19"/>
  <c r="D3018" i="19"/>
  <c r="D3017" i="19"/>
  <c r="D3016" i="19"/>
  <c r="D3015" i="19"/>
  <c r="D3014" i="19"/>
  <c r="D3013" i="19"/>
  <c r="D3012" i="19"/>
  <c r="D3011" i="19"/>
  <c r="D3010" i="19"/>
  <c r="D3009" i="19"/>
  <c r="D3008" i="19"/>
  <c r="D3007" i="19"/>
  <c r="D3006" i="19"/>
  <c r="D3005" i="19"/>
  <c r="D3004" i="19"/>
  <c r="D3003" i="19"/>
  <c r="D3002" i="19"/>
  <c r="D3001" i="19"/>
  <c r="D3000" i="19"/>
  <c r="D2999" i="19"/>
  <c r="D2998" i="19"/>
  <c r="D2997" i="19"/>
  <c r="D2996" i="19"/>
  <c r="D2995" i="19"/>
  <c r="D2994" i="19"/>
  <c r="D2993" i="19"/>
  <c r="D2992" i="19"/>
  <c r="D2991" i="19"/>
  <c r="D2990" i="19"/>
  <c r="D2989" i="19"/>
  <c r="D2988" i="19"/>
  <c r="D2987" i="19"/>
  <c r="D2986" i="19"/>
  <c r="D2985" i="19"/>
  <c r="D2984" i="19"/>
  <c r="D2983" i="19"/>
  <c r="D2982" i="19"/>
  <c r="D2981" i="19"/>
  <c r="D2980" i="19"/>
  <c r="D2979" i="19"/>
  <c r="D2978" i="19"/>
  <c r="D2977" i="19"/>
  <c r="D2976" i="19"/>
  <c r="D2975" i="19"/>
  <c r="D2974" i="19"/>
  <c r="D2973" i="19"/>
  <c r="D2972" i="19"/>
  <c r="D2971" i="19"/>
  <c r="D2970" i="19"/>
  <c r="D2969" i="19"/>
  <c r="D2968" i="19"/>
  <c r="D2967" i="19"/>
  <c r="D2966" i="19"/>
  <c r="D2965" i="19"/>
  <c r="D2964" i="19"/>
  <c r="D2963" i="19"/>
  <c r="D2962" i="19"/>
  <c r="D2961" i="19"/>
  <c r="D2960" i="19"/>
  <c r="D2959" i="19"/>
  <c r="D2958" i="19"/>
  <c r="D2957" i="19"/>
  <c r="D2956" i="19"/>
  <c r="D2955" i="19"/>
  <c r="D2954" i="19"/>
  <c r="D2953" i="19"/>
  <c r="D2952" i="19"/>
  <c r="D2951" i="19"/>
  <c r="D2950" i="19"/>
  <c r="D2949" i="19"/>
  <c r="D2948" i="19"/>
  <c r="D2947" i="19"/>
  <c r="D2946" i="19"/>
  <c r="D2945" i="19"/>
  <c r="D2944" i="19"/>
  <c r="D2943" i="19"/>
  <c r="D2942" i="19"/>
  <c r="D2941" i="19"/>
  <c r="D2940" i="19"/>
  <c r="D2939" i="19"/>
  <c r="D2938" i="19"/>
  <c r="D2937" i="19"/>
  <c r="D2936" i="19"/>
  <c r="D2935" i="19"/>
  <c r="D2934" i="19"/>
  <c r="D2933" i="19"/>
  <c r="D2932" i="19"/>
  <c r="D2931" i="19"/>
  <c r="D2930" i="19"/>
  <c r="D2929" i="19"/>
  <c r="D2928" i="19"/>
  <c r="D2927" i="19"/>
  <c r="D2926" i="19"/>
  <c r="D2925" i="19"/>
  <c r="D2924" i="19"/>
  <c r="D2923" i="19"/>
  <c r="D2922" i="19"/>
  <c r="D2921" i="19"/>
  <c r="D2920" i="19"/>
  <c r="D2919" i="19"/>
  <c r="D2918" i="19"/>
  <c r="D2917" i="19"/>
  <c r="D2916" i="19"/>
  <c r="D2915" i="19"/>
  <c r="D2914" i="19"/>
  <c r="D2913" i="19"/>
  <c r="D2912" i="19"/>
  <c r="D2911" i="19"/>
  <c r="D2910" i="19"/>
  <c r="D2909" i="19"/>
  <c r="D2908" i="19"/>
  <c r="D2907" i="19"/>
  <c r="D2906" i="19"/>
  <c r="D2905" i="19"/>
  <c r="D2904" i="19"/>
  <c r="D2903" i="19"/>
  <c r="D2902" i="19"/>
  <c r="D2901" i="19"/>
  <c r="D2900" i="19"/>
  <c r="D2899" i="19"/>
  <c r="D2898" i="19"/>
  <c r="D2897" i="19"/>
  <c r="D2896" i="19"/>
  <c r="D2895" i="19"/>
  <c r="D2894" i="19"/>
  <c r="D2893" i="19"/>
  <c r="D2892" i="19"/>
  <c r="D2891" i="19"/>
  <c r="D2890" i="19"/>
  <c r="D2889" i="19"/>
  <c r="D2888" i="19"/>
  <c r="D2887" i="19"/>
  <c r="D2886" i="19"/>
  <c r="D2885" i="19"/>
  <c r="D2884" i="19"/>
  <c r="D2883" i="19"/>
  <c r="D2882" i="19"/>
  <c r="D2881" i="19"/>
  <c r="D2880" i="19"/>
  <c r="D2879" i="19"/>
  <c r="D2878" i="19"/>
  <c r="D2877" i="19"/>
  <c r="D2876" i="19"/>
  <c r="D2875" i="19"/>
  <c r="D2874" i="19"/>
  <c r="D2873" i="19"/>
  <c r="D2872" i="19"/>
  <c r="D2871" i="19"/>
  <c r="D2870" i="19"/>
  <c r="D2869" i="19"/>
  <c r="D2868" i="19"/>
  <c r="D2867" i="19"/>
  <c r="D2866" i="19"/>
  <c r="D2865" i="19"/>
  <c r="D2864" i="19"/>
  <c r="D2863" i="19"/>
  <c r="D2862" i="19"/>
  <c r="D2861" i="19"/>
  <c r="D2860" i="19"/>
  <c r="D2859" i="19"/>
  <c r="D2858" i="19"/>
  <c r="D2857" i="19"/>
  <c r="D2856" i="19"/>
  <c r="D2855" i="19"/>
  <c r="D2854" i="19"/>
  <c r="D2853" i="19"/>
  <c r="D2852" i="19"/>
  <c r="D2851" i="19"/>
  <c r="D2850" i="19"/>
  <c r="D2849" i="19"/>
  <c r="D2848" i="19"/>
  <c r="D2847" i="19"/>
  <c r="D2846" i="19"/>
  <c r="D2845" i="19"/>
  <c r="D2844" i="19"/>
  <c r="D2843" i="19"/>
  <c r="D2842" i="19"/>
  <c r="D2841" i="19"/>
  <c r="D2840" i="19"/>
  <c r="D2839" i="19"/>
  <c r="D2838" i="19"/>
  <c r="D2837" i="19"/>
  <c r="D2836" i="19"/>
  <c r="D2835" i="19"/>
  <c r="D2834" i="19"/>
  <c r="D2833" i="19"/>
  <c r="D2832" i="19"/>
  <c r="D2831" i="19"/>
  <c r="D2830" i="19"/>
  <c r="D2829" i="19"/>
  <c r="D2828" i="19"/>
  <c r="D2827" i="19"/>
  <c r="D2826" i="19"/>
  <c r="D2825" i="19"/>
  <c r="D2824" i="19"/>
  <c r="D2823" i="19"/>
  <c r="D2822" i="19"/>
  <c r="D2821" i="19"/>
  <c r="D2820" i="19"/>
  <c r="D2819" i="19"/>
  <c r="D2818" i="19"/>
  <c r="D2817" i="19"/>
  <c r="D2816" i="19"/>
  <c r="D2815" i="19"/>
  <c r="D2814" i="19"/>
  <c r="D2813" i="19"/>
  <c r="D2812" i="19"/>
  <c r="D2811" i="19"/>
  <c r="D2810" i="19"/>
  <c r="D2809" i="19"/>
  <c r="D2808" i="19"/>
  <c r="D2807" i="19"/>
  <c r="D2806" i="19"/>
  <c r="D2805" i="19"/>
  <c r="D2804" i="19"/>
  <c r="D2803" i="19"/>
  <c r="D2802" i="19"/>
  <c r="D2801" i="19"/>
  <c r="D2800" i="19"/>
  <c r="D2799" i="19"/>
  <c r="D2798" i="19"/>
  <c r="D2797" i="19"/>
  <c r="D2796" i="19"/>
  <c r="D2795" i="19"/>
  <c r="D2794" i="19"/>
  <c r="D2793" i="19"/>
  <c r="D2792" i="19"/>
  <c r="D2791" i="19"/>
  <c r="D2790" i="19"/>
  <c r="D2789" i="19"/>
  <c r="D2788" i="19"/>
  <c r="D2787" i="19"/>
  <c r="D2786" i="19"/>
  <c r="D2785" i="19"/>
  <c r="D2784" i="19"/>
  <c r="D2783" i="19"/>
  <c r="D2782" i="19"/>
  <c r="D2781" i="19"/>
  <c r="D2780" i="19"/>
  <c r="D2779" i="19"/>
  <c r="D2778" i="19"/>
  <c r="D2777" i="19"/>
  <c r="D2776" i="19"/>
  <c r="D2775" i="19"/>
  <c r="D2774" i="19"/>
  <c r="D2773" i="19"/>
  <c r="D2772" i="19"/>
  <c r="D2771" i="19"/>
  <c r="D2770" i="19"/>
  <c r="D2769" i="19"/>
  <c r="D2768" i="19"/>
  <c r="D2767" i="19"/>
  <c r="D2766" i="19"/>
  <c r="D2765" i="19"/>
  <c r="D2764" i="19"/>
  <c r="D2763" i="19"/>
  <c r="D2762" i="19"/>
  <c r="D2761" i="19"/>
  <c r="D2760" i="19"/>
  <c r="D2759" i="19"/>
  <c r="D2758" i="19"/>
  <c r="D2757" i="19"/>
  <c r="D2756" i="19"/>
  <c r="D2755" i="19"/>
  <c r="D2754" i="19"/>
  <c r="D2753" i="19"/>
  <c r="D2752" i="19"/>
  <c r="D2751" i="19"/>
  <c r="D2750" i="19"/>
  <c r="D2749" i="19"/>
  <c r="D2748" i="19"/>
  <c r="D2747" i="19"/>
  <c r="D2746" i="19"/>
  <c r="D2745" i="19"/>
  <c r="D2744" i="19"/>
  <c r="D2743" i="19"/>
  <c r="D2742" i="19"/>
  <c r="D2741" i="19"/>
  <c r="D2740" i="19"/>
  <c r="D2739" i="19"/>
  <c r="D2738" i="19"/>
  <c r="D2737" i="19"/>
  <c r="D2736" i="19"/>
  <c r="D2735" i="19"/>
  <c r="D2734" i="19"/>
  <c r="D2733" i="19"/>
  <c r="D2732" i="19"/>
  <c r="D2731" i="19"/>
  <c r="D2730" i="19"/>
  <c r="D2729" i="19"/>
  <c r="D2728" i="19"/>
  <c r="D2727" i="19"/>
  <c r="D2726" i="19"/>
  <c r="D2725" i="19"/>
  <c r="D2724" i="19"/>
  <c r="D2723" i="19"/>
  <c r="D2722" i="19"/>
  <c r="D2721" i="19"/>
  <c r="D2720" i="19"/>
  <c r="D2719" i="19"/>
  <c r="D2718" i="19"/>
  <c r="D2717" i="19"/>
  <c r="D2716" i="19"/>
  <c r="D2715" i="19"/>
  <c r="D2714" i="19"/>
  <c r="D2713" i="19"/>
  <c r="D2712" i="19"/>
  <c r="D2711" i="19"/>
  <c r="D2710" i="19"/>
  <c r="D2709" i="19"/>
  <c r="D2708" i="19"/>
  <c r="D2707" i="19"/>
  <c r="D2706" i="19"/>
  <c r="D2705" i="19"/>
  <c r="D2704" i="19"/>
  <c r="D2703" i="19"/>
  <c r="D2702" i="19"/>
  <c r="D2701" i="19"/>
  <c r="D2700" i="19"/>
  <c r="D2699" i="19"/>
  <c r="D2698" i="19"/>
  <c r="D2697" i="19"/>
  <c r="D2696" i="19"/>
  <c r="D2695" i="19"/>
  <c r="D2694" i="19"/>
  <c r="D2693" i="19"/>
  <c r="D2692" i="19"/>
  <c r="D2691" i="19"/>
  <c r="D2690" i="19"/>
  <c r="D2689" i="19"/>
  <c r="D2688" i="19"/>
  <c r="D2687" i="19"/>
  <c r="D2686" i="19"/>
  <c r="D2685" i="19"/>
  <c r="D2684" i="19"/>
  <c r="D2683" i="19"/>
  <c r="D2682" i="19"/>
  <c r="D2681" i="19"/>
  <c r="D2680" i="19"/>
  <c r="D2679" i="19"/>
  <c r="D2678" i="19"/>
  <c r="D2677" i="19"/>
  <c r="D2676" i="19"/>
  <c r="D2675" i="19"/>
  <c r="D2674" i="19"/>
  <c r="D2673" i="19"/>
  <c r="D2672" i="19"/>
  <c r="D2671" i="19"/>
  <c r="D2670" i="19"/>
  <c r="D2669" i="19"/>
  <c r="D2668" i="19"/>
  <c r="D2667" i="19"/>
  <c r="D2666" i="19"/>
  <c r="D2665" i="19"/>
  <c r="D2664" i="19"/>
  <c r="D2663" i="19"/>
  <c r="D2662" i="19"/>
  <c r="D2661" i="19"/>
  <c r="D2660" i="19"/>
  <c r="D2659" i="19"/>
  <c r="D2658" i="19"/>
  <c r="D2657" i="19"/>
  <c r="D2656" i="19"/>
  <c r="D2655" i="19"/>
  <c r="D2654" i="19"/>
  <c r="D2653" i="19"/>
  <c r="D2652" i="19"/>
  <c r="D2651" i="19"/>
  <c r="D2650" i="19"/>
  <c r="D2649" i="19"/>
  <c r="D2648" i="19"/>
  <c r="D2647" i="19"/>
  <c r="D2646" i="19"/>
  <c r="D2645" i="19"/>
  <c r="D2644" i="19"/>
  <c r="D2643" i="19"/>
  <c r="D2642" i="19"/>
  <c r="D2641" i="19"/>
  <c r="D2640" i="19"/>
  <c r="D2639" i="19"/>
  <c r="D2638" i="19"/>
  <c r="D2637" i="19"/>
  <c r="D2636" i="19"/>
  <c r="D2635" i="19"/>
  <c r="D2634" i="19"/>
  <c r="D2633" i="19"/>
  <c r="D2632" i="19"/>
  <c r="D2631" i="19"/>
  <c r="D2630" i="19"/>
  <c r="D2629" i="19"/>
  <c r="D2628" i="19"/>
  <c r="D2627" i="19"/>
  <c r="D2626" i="19"/>
  <c r="D2625" i="19"/>
  <c r="D2624" i="19"/>
  <c r="D2623" i="19"/>
  <c r="D2622" i="19"/>
  <c r="D2621" i="19"/>
  <c r="D2620" i="19"/>
  <c r="D2619" i="19"/>
  <c r="D2618" i="19"/>
  <c r="D2617" i="19"/>
  <c r="D2616" i="19"/>
  <c r="D2615" i="19"/>
  <c r="D2614" i="19"/>
  <c r="D2613" i="19"/>
  <c r="D2612" i="19"/>
  <c r="D2611" i="19"/>
  <c r="D2610" i="19"/>
  <c r="D2609" i="19"/>
  <c r="D2608" i="19"/>
  <c r="D2607" i="19"/>
  <c r="D2606" i="19"/>
  <c r="D2605" i="19"/>
  <c r="D2604" i="19"/>
  <c r="D2603" i="19"/>
  <c r="D2602" i="19"/>
  <c r="D2601" i="19"/>
  <c r="D2600" i="19"/>
  <c r="D2599" i="19"/>
  <c r="D2598" i="19"/>
  <c r="D2597" i="19"/>
  <c r="D2596" i="19"/>
  <c r="D2595" i="19"/>
  <c r="D2594" i="19"/>
  <c r="D2593" i="19"/>
  <c r="D2592" i="19"/>
  <c r="D2591" i="19"/>
  <c r="D2590" i="19"/>
  <c r="D2589" i="19"/>
  <c r="D2588" i="19"/>
  <c r="D2587" i="19"/>
  <c r="D2586" i="19"/>
  <c r="D2585" i="19"/>
  <c r="D2584" i="19"/>
  <c r="D2583" i="19"/>
  <c r="D2582" i="19"/>
  <c r="D2581" i="19"/>
  <c r="D2580" i="19"/>
  <c r="D2579" i="19"/>
  <c r="D2578" i="19"/>
  <c r="D2577" i="19"/>
  <c r="D2576" i="19"/>
  <c r="D2575" i="19"/>
  <c r="D2574" i="19"/>
  <c r="D2573" i="19"/>
  <c r="D2572" i="19"/>
  <c r="D2571" i="19"/>
  <c r="D2570" i="19"/>
  <c r="D2569" i="19"/>
  <c r="D2568" i="19"/>
  <c r="D2567" i="19"/>
  <c r="D2566" i="19"/>
  <c r="D2565" i="19"/>
  <c r="D2564" i="19"/>
  <c r="D2563" i="19"/>
  <c r="D2562" i="19"/>
  <c r="D2561" i="19"/>
  <c r="D2560" i="19"/>
  <c r="D2559" i="19"/>
  <c r="D2558" i="19"/>
  <c r="D2557" i="19"/>
  <c r="D2556" i="19"/>
  <c r="D2555" i="19"/>
  <c r="D2554" i="19"/>
  <c r="D2553" i="19"/>
  <c r="D2552" i="19"/>
  <c r="D2551" i="19"/>
  <c r="D2550" i="19"/>
  <c r="D2549" i="19"/>
  <c r="D2548" i="19"/>
  <c r="D2547" i="19"/>
  <c r="D2546" i="19"/>
  <c r="D2545" i="19"/>
  <c r="D2544" i="19"/>
  <c r="D2543" i="19"/>
  <c r="D2542" i="19"/>
  <c r="D2541" i="19"/>
  <c r="D2540" i="19"/>
  <c r="D2539" i="19"/>
  <c r="D2538" i="19"/>
  <c r="D2537" i="19"/>
  <c r="D2536" i="19"/>
  <c r="D2535" i="19"/>
  <c r="D2534" i="19"/>
  <c r="D2533" i="19"/>
  <c r="D2532" i="19"/>
  <c r="D2531" i="19"/>
  <c r="D2530" i="19"/>
  <c r="D2529" i="19"/>
  <c r="D2528" i="19"/>
  <c r="D2527" i="19"/>
  <c r="D2526" i="19"/>
  <c r="D2525" i="19"/>
  <c r="D2524" i="19"/>
  <c r="D2523" i="19"/>
  <c r="D2522" i="19"/>
  <c r="D2521" i="19"/>
  <c r="D2520" i="19"/>
  <c r="D2519" i="19"/>
  <c r="D2518" i="19"/>
  <c r="D2517" i="19"/>
  <c r="D2516" i="19"/>
  <c r="D2515" i="19"/>
  <c r="D2514" i="19"/>
  <c r="D2513" i="19"/>
  <c r="D2512" i="19"/>
  <c r="D2511" i="19"/>
  <c r="D2510" i="19"/>
  <c r="D2509" i="19"/>
  <c r="D2508" i="19"/>
  <c r="D2507" i="19"/>
  <c r="D2506" i="19"/>
  <c r="D2505" i="19"/>
  <c r="D2504" i="19"/>
  <c r="D2503" i="19"/>
  <c r="D2502" i="19"/>
  <c r="D2501" i="19"/>
  <c r="D2500" i="19"/>
  <c r="D2499" i="19"/>
  <c r="D2498" i="19"/>
  <c r="D2497" i="19"/>
  <c r="D2496" i="19"/>
  <c r="D2495" i="19"/>
  <c r="D2494" i="19"/>
  <c r="D2493" i="19"/>
  <c r="D2492" i="19"/>
  <c r="D2491" i="19"/>
  <c r="D2490" i="19"/>
  <c r="D2489" i="19"/>
  <c r="D2488" i="19"/>
  <c r="D2487" i="19"/>
  <c r="D2486" i="19"/>
  <c r="D2485" i="19"/>
  <c r="D2484" i="19"/>
  <c r="D2483" i="19"/>
  <c r="D2482" i="19"/>
  <c r="D2481" i="19"/>
  <c r="D2480" i="19"/>
  <c r="D2479" i="19"/>
  <c r="D2478" i="19"/>
  <c r="D2477" i="19"/>
  <c r="D2476" i="19"/>
  <c r="D2475" i="19"/>
  <c r="D2474" i="19"/>
  <c r="D2473" i="19"/>
  <c r="D2472" i="19"/>
  <c r="D2471" i="19"/>
  <c r="D2470" i="19"/>
  <c r="D2469" i="19"/>
  <c r="D2468" i="19"/>
  <c r="D2467" i="19"/>
  <c r="D2466" i="19"/>
  <c r="D2465" i="19"/>
  <c r="D2464" i="19"/>
  <c r="D2463" i="19"/>
  <c r="D2462" i="19"/>
  <c r="D2461" i="19"/>
  <c r="D2460" i="19"/>
  <c r="D2459" i="19"/>
  <c r="D2458" i="19"/>
  <c r="D2457" i="19"/>
  <c r="D2456" i="19"/>
  <c r="D2455" i="19"/>
  <c r="D2454" i="19"/>
  <c r="D2453" i="19"/>
  <c r="D2452" i="19"/>
  <c r="D2451" i="19"/>
  <c r="D2450" i="19"/>
  <c r="D2449" i="19"/>
  <c r="D2448" i="19"/>
  <c r="D2447" i="19"/>
  <c r="D2446" i="19"/>
  <c r="D2445" i="19"/>
  <c r="D2444" i="19"/>
  <c r="D2443" i="19"/>
  <c r="D2442" i="19"/>
  <c r="D2441" i="19"/>
  <c r="D2440" i="19"/>
  <c r="D2439" i="19"/>
  <c r="D2438" i="19"/>
  <c r="D2437" i="19"/>
  <c r="D2436" i="19"/>
  <c r="D2435" i="19"/>
  <c r="D2434" i="19"/>
  <c r="D2433" i="19"/>
  <c r="D2432" i="19"/>
  <c r="D2431" i="19"/>
  <c r="D2430" i="19"/>
  <c r="D2429" i="19"/>
  <c r="D2428" i="19"/>
  <c r="D2427" i="19"/>
  <c r="D2426" i="19"/>
  <c r="D2425" i="19"/>
  <c r="D2424" i="19"/>
  <c r="D2423" i="19"/>
  <c r="D2422" i="19"/>
  <c r="D2421" i="19"/>
  <c r="D2420" i="19"/>
  <c r="D2419" i="19"/>
  <c r="D2418" i="19"/>
  <c r="D2417" i="19"/>
  <c r="D2416" i="19"/>
  <c r="D2415" i="19"/>
  <c r="D2414" i="19"/>
  <c r="D2413" i="19"/>
  <c r="D2412" i="19"/>
  <c r="D2411" i="19"/>
  <c r="D2410" i="19"/>
  <c r="D2409" i="19"/>
  <c r="D2408" i="19"/>
  <c r="D2407" i="19"/>
  <c r="D2406" i="19"/>
  <c r="D2405" i="19"/>
  <c r="D2404" i="19"/>
  <c r="D2403" i="19"/>
  <c r="D2402" i="19"/>
  <c r="D2401" i="19"/>
  <c r="D2400" i="19"/>
  <c r="D2399" i="19"/>
  <c r="D2398" i="19"/>
  <c r="D2397" i="19"/>
  <c r="D2396" i="19"/>
  <c r="D2395" i="19"/>
  <c r="D2394" i="19"/>
  <c r="D2393" i="19"/>
  <c r="D2392" i="19"/>
  <c r="D2391" i="19"/>
  <c r="D2390" i="19"/>
  <c r="D2389" i="19"/>
  <c r="D2388" i="19"/>
  <c r="D2387" i="19"/>
  <c r="D2386" i="19"/>
  <c r="D2385" i="19"/>
  <c r="D2384" i="19"/>
  <c r="D2383" i="19"/>
  <c r="D2382" i="19"/>
  <c r="D2381" i="19"/>
  <c r="D2380" i="19"/>
  <c r="D2379" i="19"/>
  <c r="D2378" i="19"/>
  <c r="D2377" i="19"/>
  <c r="D2376" i="19"/>
  <c r="D2375" i="19"/>
  <c r="D2374" i="19"/>
  <c r="D2373" i="19"/>
  <c r="D2372" i="19"/>
  <c r="D2371" i="19"/>
  <c r="D2370" i="19"/>
  <c r="D2369" i="19"/>
  <c r="D2368" i="19"/>
  <c r="D2367" i="19"/>
  <c r="D2366" i="19"/>
  <c r="D2365" i="19"/>
  <c r="D2364" i="19"/>
  <c r="D2363" i="19"/>
  <c r="D2362" i="19"/>
  <c r="D2361" i="19"/>
  <c r="D2360" i="19"/>
  <c r="D2359" i="19"/>
  <c r="D2358" i="19"/>
  <c r="D2357" i="19"/>
  <c r="D2356" i="19"/>
  <c r="D2355" i="19"/>
  <c r="D2354" i="19"/>
  <c r="D2353" i="19"/>
  <c r="D2352" i="19"/>
  <c r="D2351" i="19"/>
  <c r="D2350" i="19"/>
  <c r="D2349" i="19"/>
  <c r="D2348" i="19"/>
  <c r="D2347" i="19"/>
  <c r="D2346" i="19"/>
  <c r="D2345" i="19"/>
  <c r="D2344" i="19"/>
  <c r="D2343" i="19"/>
  <c r="D2342" i="19"/>
  <c r="D2341" i="19"/>
  <c r="D2340" i="19"/>
  <c r="D2339" i="19"/>
  <c r="D2338" i="19"/>
  <c r="D2337" i="19"/>
  <c r="D2336" i="19"/>
  <c r="D2335" i="19"/>
  <c r="D2334" i="19"/>
  <c r="D2333" i="19"/>
  <c r="D2332" i="19"/>
  <c r="D2331" i="19"/>
  <c r="D2330" i="19"/>
  <c r="D2329" i="19"/>
  <c r="D2328" i="19"/>
  <c r="D2327" i="19"/>
  <c r="D2326" i="19"/>
  <c r="D2325" i="19"/>
  <c r="D2324" i="19"/>
  <c r="D2323" i="19"/>
  <c r="D2322" i="19"/>
  <c r="D2321" i="19"/>
  <c r="D2320" i="19"/>
  <c r="D2319" i="19"/>
  <c r="D2318" i="19"/>
  <c r="D2317" i="19"/>
  <c r="D2316" i="19"/>
  <c r="D2315" i="19"/>
  <c r="D2314" i="19"/>
  <c r="D2313" i="19"/>
  <c r="D2312" i="19"/>
  <c r="D2311" i="19"/>
  <c r="D2310" i="19"/>
  <c r="D2309" i="19"/>
  <c r="D2308" i="19"/>
  <c r="D2307" i="19"/>
  <c r="D2306" i="19"/>
  <c r="D2305" i="19"/>
  <c r="D2304" i="19"/>
  <c r="D2303" i="19"/>
  <c r="D2302" i="19"/>
  <c r="D2301" i="19"/>
  <c r="D2300" i="19"/>
  <c r="D2299" i="19"/>
  <c r="D2298" i="19"/>
  <c r="D2297" i="19"/>
  <c r="D2296" i="19"/>
  <c r="D2295" i="19"/>
  <c r="D2294" i="19"/>
  <c r="D2293" i="19"/>
  <c r="D2292" i="19"/>
  <c r="D2291" i="19"/>
  <c r="D2290" i="19"/>
  <c r="D2289" i="19"/>
  <c r="D2288" i="19"/>
  <c r="D2287" i="19"/>
  <c r="D2286" i="19"/>
  <c r="D2285" i="19"/>
  <c r="D2284" i="19"/>
  <c r="D2283" i="19"/>
  <c r="D2282" i="19"/>
  <c r="D2281" i="19"/>
  <c r="D2280" i="19"/>
  <c r="D2279" i="19"/>
  <c r="D2278" i="19"/>
  <c r="D2277" i="19"/>
  <c r="D2276" i="19"/>
  <c r="D2275" i="19"/>
  <c r="D2274" i="19"/>
  <c r="D2273" i="19"/>
  <c r="D2272" i="19"/>
  <c r="D2271" i="19"/>
  <c r="D2270" i="19"/>
  <c r="D2269" i="19"/>
  <c r="D2268" i="19"/>
  <c r="D2267" i="19"/>
  <c r="D2266" i="19"/>
  <c r="D2265" i="19"/>
  <c r="D2264" i="19"/>
  <c r="D2263" i="19"/>
  <c r="D2262" i="19"/>
  <c r="D2261" i="19"/>
  <c r="D2260" i="19"/>
  <c r="D2259" i="19"/>
  <c r="D2258" i="19"/>
  <c r="D2257" i="19"/>
  <c r="D2256" i="19"/>
  <c r="D2255" i="19"/>
  <c r="D2254" i="19"/>
  <c r="D2253" i="19"/>
  <c r="D2252" i="19"/>
  <c r="D2251" i="19"/>
  <c r="D2250" i="19"/>
  <c r="D2249" i="19"/>
  <c r="D2248" i="19"/>
  <c r="D2247" i="19"/>
  <c r="D2246" i="19"/>
  <c r="D2245" i="19"/>
  <c r="D2244" i="19"/>
  <c r="D2243" i="19"/>
  <c r="D2242" i="19"/>
  <c r="D2241" i="19"/>
  <c r="D2240" i="19"/>
  <c r="D2239" i="19"/>
  <c r="D2238" i="19"/>
  <c r="D2237" i="19"/>
  <c r="D2236" i="19"/>
  <c r="D2235" i="19"/>
  <c r="D2234" i="19"/>
  <c r="D2233" i="19"/>
  <c r="D2232" i="19"/>
  <c r="D2231" i="19"/>
  <c r="D2230" i="19"/>
  <c r="D2229" i="19"/>
  <c r="D2228" i="19"/>
  <c r="D2227" i="19"/>
  <c r="D2226" i="19"/>
  <c r="D2225" i="19"/>
  <c r="D2224" i="19"/>
  <c r="D2223" i="19"/>
  <c r="D2222" i="19"/>
  <c r="D2221" i="19"/>
  <c r="D2220" i="19"/>
  <c r="D2219" i="19"/>
  <c r="D2218" i="19"/>
  <c r="D2217" i="19"/>
  <c r="D2216" i="19"/>
  <c r="D2215" i="19"/>
  <c r="D2214" i="19"/>
  <c r="D2213" i="19"/>
  <c r="D2212" i="19"/>
  <c r="D2211" i="19"/>
  <c r="D2210" i="19"/>
  <c r="D2209" i="19"/>
  <c r="D2208" i="19"/>
  <c r="D2207" i="19"/>
  <c r="D2206" i="19"/>
  <c r="D2205" i="19"/>
  <c r="D2204" i="19"/>
  <c r="D2203" i="19"/>
  <c r="D2202" i="19"/>
  <c r="D2201" i="19"/>
  <c r="D2200" i="19"/>
  <c r="D2199" i="19"/>
  <c r="D2198" i="19"/>
  <c r="D2197" i="19"/>
  <c r="D2196" i="19"/>
  <c r="D2195" i="19"/>
  <c r="D2194" i="19"/>
  <c r="D2193" i="19"/>
  <c r="D2192" i="19"/>
  <c r="D2191" i="19"/>
  <c r="D2190" i="19"/>
  <c r="D2189" i="19"/>
  <c r="D2188" i="19"/>
  <c r="D2187" i="19"/>
  <c r="D2186" i="19"/>
  <c r="D2185" i="19"/>
  <c r="D2184" i="19"/>
  <c r="D2183" i="19"/>
  <c r="D2182" i="19"/>
  <c r="D2181" i="19"/>
  <c r="D2180" i="19"/>
  <c r="D2179" i="19"/>
  <c r="D2178" i="19"/>
  <c r="D2177" i="19"/>
  <c r="D2176" i="19"/>
  <c r="D2175" i="19"/>
  <c r="D2174" i="19"/>
  <c r="D2173" i="19"/>
  <c r="D2172" i="19"/>
  <c r="D2171" i="19"/>
  <c r="D2170" i="19"/>
  <c r="D2169" i="19"/>
  <c r="D2168" i="19"/>
  <c r="D2167" i="19"/>
  <c r="D2166" i="19"/>
  <c r="D2165" i="19"/>
  <c r="D2164" i="19"/>
  <c r="D2163" i="19"/>
  <c r="D2162" i="19"/>
  <c r="D2161" i="19"/>
  <c r="D2160" i="19"/>
  <c r="D2159" i="19"/>
  <c r="D2158" i="19"/>
  <c r="D2157" i="19"/>
  <c r="D2156" i="19"/>
  <c r="D2155" i="19"/>
  <c r="D2154" i="19"/>
  <c r="D2153" i="19"/>
  <c r="D2152" i="19"/>
  <c r="D2151" i="19"/>
  <c r="D2150" i="19"/>
  <c r="D2149" i="19"/>
  <c r="D2148" i="19"/>
  <c r="D2147" i="19"/>
  <c r="D2146" i="19"/>
  <c r="D2145" i="19"/>
  <c r="D2144" i="19"/>
  <c r="D2143" i="19"/>
  <c r="D2142" i="19"/>
  <c r="D2141" i="19"/>
  <c r="D2140" i="19"/>
  <c r="D2139" i="19"/>
  <c r="D2138" i="19"/>
  <c r="D2137" i="19"/>
  <c r="D2136" i="19"/>
  <c r="D2135" i="19"/>
  <c r="D2134" i="19"/>
  <c r="D2133" i="19"/>
  <c r="D2132" i="19"/>
  <c r="D2131" i="19"/>
  <c r="D2130" i="19"/>
  <c r="D2129" i="19"/>
  <c r="D2128" i="19"/>
  <c r="D2127" i="19"/>
  <c r="D2126" i="19"/>
  <c r="D2125" i="19"/>
  <c r="D2124" i="19"/>
  <c r="D2123" i="19"/>
  <c r="D2122" i="19"/>
  <c r="D2121" i="19"/>
  <c r="D2120" i="19"/>
  <c r="D2119" i="19"/>
  <c r="D2118" i="19"/>
  <c r="D2117" i="19"/>
  <c r="D2116" i="19"/>
  <c r="D2115" i="19"/>
  <c r="D2114" i="19"/>
  <c r="D2113" i="19"/>
  <c r="D2112" i="19"/>
  <c r="D2111" i="19"/>
  <c r="D2110" i="19"/>
  <c r="D2109" i="19"/>
  <c r="D2108" i="19"/>
  <c r="D2107" i="19"/>
  <c r="D2106" i="19"/>
  <c r="D2105" i="19"/>
  <c r="D2104" i="19"/>
  <c r="D2103" i="19"/>
  <c r="D2102" i="19"/>
  <c r="D2101" i="19"/>
  <c r="D2100" i="19"/>
  <c r="D2099" i="19"/>
  <c r="D2098" i="19"/>
  <c r="D2097" i="19"/>
  <c r="D2096" i="19"/>
  <c r="D2095" i="19"/>
  <c r="D2094" i="19"/>
  <c r="D2093" i="19"/>
  <c r="D2092" i="19"/>
  <c r="D2091" i="19"/>
  <c r="D2090" i="19"/>
  <c r="D2089" i="19"/>
  <c r="D2088" i="19"/>
  <c r="D2087" i="19"/>
  <c r="D2086" i="19"/>
  <c r="D2085" i="19"/>
  <c r="D2084" i="19"/>
  <c r="D2083" i="19"/>
  <c r="D2082" i="19"/>
  <c r="D2081" i="19"/>
  <c r="D2080" i="19"/>
  <c r="D2079" i="19"/>
  <c r="D2078" i="19"/>
  <c r="D2077" i="19"/>
  <c r="D2076" i="19"/>
  <c r="D2075" i="19"/>
  <c r="D2074" i="19"/>
  <c r="D2073" i="19"/>
  <c r="D2072" i="19"/>
  <c r="D2071" i="19"/>
  <c r="D2070" i="19"/>
  <c r="D2069" i="19"/>
  <c r="D2068" i="19"/>
  <c r="D2067" i="19"/>
  <c r="D2066" i="19"/>
  <c r="D2065" i="19"/>
  <c r="D2064" i="19"/>
  <c r="D2063" i="19"/>
  <c r="D2062" i="19"/>
  <c r="D2061" i="19"/>
  <c r="D2060" i="19"/>
  <c r="D2059" i="19"/>
  <c r="D2058" i="19"/>
  <c r="D2057" i="19"/>
  <c r="D2056" i="19"/>
  <c r="D2055" i="19"/>
  <c r="D2054" i="19"/>
  <c r="D2053" i="19"/>
  <c r="D2052" i="19"/>
  <c r="D2051" i="19"/>
  <c r="D2050" i="19"/>
  <c r="D2049" i="19"/>
  <c r="D2048" i="19"/>
  <c r="D2047" i="19"/>
  <c r="D2046" i="19"/>
  <c r="D2045" i="19"/>
  <c r="D2044" i="19"/>
  <c r="D2043" i="19"/>
  <c r="D2042" i="19"/>
  <c r="D2041" i="19"/>
  <c r="D2040" i="19"/>
  <c r="D2039" i="19"/>
  <c r="D2038" i="19"/>
  <c r="D2037" i="19"/>
  <c r="D2036" i="19"/>
  <c r="D2035" i="19"/>
  <c r="D2034" i="19"/>
  <c r="D2033" i="19"/>
  <c r="D2032" i="19"/>
  <c r="D2031" i="19"/>
  <c r="D2030" i="19"/>
  <c r="D2029" i="19"/>
  <c r="D2028" i="19"/>
  <c r="D2027" i="19"/>
  <c r="D2026" i="19"/>
  <c r="D2025" i="19"/>
  <c r="D2024" i="19"/>
  <c r="D2023" i="19"/>
  <c r="D2022" i="19"/>
  <c r="D2021" i="19"/>
  <c r="D2020" i="19"/>
  <c r="D2019" i="19"/>
  <c r="D2018" i="19"/>
  <c r="D2017" i="19"/>
  <c r="D2016" i="19"/>
  <c r="D2015" i="19"/>
  <c r="D2014" i="19"/>
  <c r="D2013" i="19"/>
  <c r="D2012" i="19"/>
  <c r="D2011" i="19"/>
  <c r="D2010" i="19"/>
  <c r="D2009" i="19"/>
  <c r="D2008" i="19"/>
  <c r="D2007" i="19"/>
  <c r="D2006" i="19"/>
  <c r="D2005" i="19"/>
  <c r="D2004" i="19"/>
  <c r="D2003" i="19"/>
  <c r="D2002" i="19"/>
  <c r="D2001" i="19"/>
  <c r="D2000" i="19"/>
  <c r="D1999" i="19"/>
  <c r="D1998" i="19"/>
  <c r="D1997" i="19"/>
  <c r="D1996" i="19"/>
  <c r="D1995" i="19"/>
  <c r="D1994" i="19"/>
  <c r="D1993" i="19"/>
  <c r="D1992" i="19"/>
  <c r="D1991" i="19"/>
  <c r="D1990" i="19"/>
  <c r="D1989" i="19"/>
  <c r="D1988" i="19"/>
  <c r="D1987" i="19"/>
  <c r="D1986" i="19"/>
  <c r="D1985" i="19"/>
  <c r="D1984" i="19"/>
  <c r="D1983" i="19"/>
  <c r="D1982" i="19"/>
  <c r="D1981" i="19"/>
  <c r="D1980" i="19"/>
  <c r="D1979" i="19"/>
  <c r="D1978" i="19"/>
  <c r="D1977" i="19"/>
  <c r="D1976" i="19"/>
  <c r="D1975" i="19"/>
  <c r="D1974" i="19"/>
  <c r="D1973" i="19"/>
  <c r="D1972" i="19"/>
  <c r="D1971" i="19"/>
  <c r="D1970" i="19"/>
  <c r="D1969" i="19"/>
  <c r="D1968" i="19"/>
  <c r="D1967" i="19"/>
  <c r="D1966" i="19"/>
  <c r="D1965" i="19"/>
  <c r="D1964" i="19"/>
  <c r="D1963" i="19"/>
  <c r="D1962" i="19"/>
  <c r="D1961" i="19"/>
  <c r="D1960" i="19"/>
  <c r="D1959" i="19"/>
  <c r="D1958" i="19"/>
  <c r="D1957" i="19"/>
  <c r="D1956" i="19"/>
  <c r="D1955" i="19"/>
  <c r="D1954" i="19"/>
  <c r="D1953" i="19"/>
  <c r="D1952" i="19"/>
  <c r="D1951" i="19"/>
  <c r="D1950" i="19"/>
  <c r="D1949" i="19"/>
  <c r="D1948" i="19"/>
  <c r="D1947" i="19"/>
  <c r="D1946" i="19"/>
  <c r="D1945" i="19"/>
  <c r="D1944" i="19"/>
  <c r="D1943" i="19"/>
  <c r="D1942" i="19"/>
  <c r="D1941" i="19"/>
  <c r="D1940" i="19"/>
  <c r="D1939" i="19"/>
  <c r="D1938" i="19"/>
  <c r="D1937" i="19"/>
  <c r="D1936" i="19"/>
  <c r="D1935" i="19"/>
  <c r="D1934" i="19"/>
  <c r="D1933" i="19"/>
  <c r="D1932" i="19"/>
  <c r="D1931" i="19"/>
  <c r="D1930" i="19"/>
  <c r="D1929" i="19"/>
  <c r="D1928" i="19"/>
  <c r="D1927" i="19"/>
  <c r="D1926" i="19"/>
  <c r="D1925" i="19"/>
  <c r="D1924" i="19"/>
  <c r="D1923" i="19"/>
  <c r="D1922" i="19"/>
  <c r="D1921" i="19"/>
  <c r="D1920" i="19"/>
  <c r="D1919" i="19"/>
  <c r="D1918" i="19"/>
  <c r="D1917" i="19"/>
  <c r="D1916" i="19"/>
  <c r="D1915" i="19"/>
  <c r="D1914" i="19"/>
  <c r="D1913" i="19"/>
  <c r="D1912" i="19"/>
  <c r="D1911" i="19"/>
  <c r="D1910" i="19"/>
  <c r="D1909" i="19"/>
  <c r="D1908" i="19"/>
  <c r="D1907" i="19"/>
  <c r="D1906" i="19"/>
  <c r="D1905" i="19"/>
  <c r="D1904" i="19"/>
  <c r="D1903" i="19"/>
  <c r="D1902" i="19"/>
  <c r="D1901" i="19"/>
  <c r="D1900" i="19"/>
  <c r="D1899" i="19"/>
  <c r="D1898" i="19"/>
  <c r="D1897" i="19"/>
  <c r="D1896" i="19"/>
  <c r="D1895" i="19"/>
  <c r="D1894" i="19"/>
  <c r="D1893" i="19"/>
  <c r="D1892" i="19"/>
  <c r="D1891" i="19"/>
  <c r="D1890" i="19"/>
  <c r="D1889" i="19"/>
  <c r="D1888" i="19"/>
  <c r="D1887" i="19"/>
  <c r="D1886" i="19"/>
  <c r="D1885" i="19"/>
  <c r="D1884" i="19"/>
  <c r="D1883" i="19"/>
  <c r="D1882" i="19"/>
  <c r="D1881" i="19"/>
  <c r="D1880" i="19"/>
  <c r="D1879" i="19"/>
  <c r="D1878" i="19"/>
  <c r="D1877" i="19"/>
  <c r="D1876" i="19"/>
  <c r="D1875" i="19"/>
  <c r="D1874" i="19"/>
  <c r="D1873" i="19"/>
  <c r="D1872" i="19"/>
  <c r="D1871" i="19"/>
  <c r="D1870" i="19"/>
  <c r="D1869" i="19"/>
  <c r="D1868" i="19"/>
  <c r="D1867" i="19"/>
  <c r="D1866" i="19"/>
  <c r="D1865" i="19"/>
  <c r="D1864" i="19"/>
  <c r="D1863" i="19"/>
  <c r="D1862" i="19"/>
  <c r="D1861" i="19"/>
  <c r="D1860" i="19"/>
  <c r="D1859" i="19"/>
  <c r="D1858" i="19"/>
  <c r="D1857" i="19"/>
  <c r="D1856" i="19"/>
  <c r="D1855" i="19"/>
  <c r="D1854" i="19"/>
  <c r="D1853" i="19"/>
  <c r="D1852" i="19"/>
  <c r="D1851" i="19"/>
  <c r="D1850" i="19"/>
  <c r="D1849" i="19"/>
  <c r="D1848" i="19"/>
  <c r="D1847" i="19"/>
  <c r="D1846" i="19"/>
  <c r="D1845" i="19"/>
  <c r="D1844" i="19"/>
  <c r="D1843" i="19"/>
  <c r="D1842" i="19"/>
  <c r="D1841" i="19"/>
  <c r="D1840" i="19"/>
  <c r="D1839" i="19"/>
  <c r="D1838" i="19"/>
  <c r="D1837" i="19"/>
  <c r="D1836" i="19"/>
  <c r="D1835" i="19"/>
  <c r="D1834" i="19"/>
  <c r="D1833" i="19"/>
  <c r="D1832" i="19"/>
  <c r="D1831" i="19"/>
  <c r="D1830" i="19"/>
  <c r="D1829" i="19"/>
  <c r="D1828" i="19"/>
  <c r="D1827" i="19"/>
  <c r="D1826" i="19"/>
  <c r="D1825" i="19"/>
  <c r="D1824" i="19"/>
  <c r="D1823" i="19"/>
  <c r="D1822" i="19"/>
  <c r="D1821" i="19"/>
  <c r="D1820" i="19"/>
  <c r="D1819" i="19"/>
  <c r="D1818" i="19"/>
  <c r="D1817" i="19"/>
  <c r="D1816" i="19"/>
  <c r="D1815" i="19"/>
  <c r="D1814" i="19"/>
  <c r="D1813" i="19"/>
  <c r="D1812" i="19"/>
  <c r="D1811" i="19"/>
  <c r="D1810" i="19"/>
  <c r="D1809" i="19"/>
  <c r="D1808" i="19"/>
  <c r="D1807" i="19"/>
  <c r="D1806" i="19"/>
  <c r="D1805" i="19"/>
  <c r="D1804" i="19"/>
  <c r="D1803" i="19"/>
  <c r="D1802" i="19"/>
  <c r="D1801" i="19"/>
  <c r="D1800" i="19"/>
  <c r="D1799" i="19"/>
  <c r="D1798" i="19"/>
  <c r="D1797" i="19"/>
  <c r="D1796" i="19"/>
  <c r="D1795" i="19"/>
  <c r="D1794" i="19"/>
  <c r="D1793" i="19"/>
  <c r="D1792" i="19"/>
  <c r="D1791" i="19"/>
  <c r="D1790" i="19"/>
  <c r="D1789" i="19"/>
  <c r="D1788" i="19"/>
  <c r="D1787" i="19"/>
  <c r="D1786" i="19"/>
  <c r="D1785" i="19"/>
  <c r="D1784" i="19"/>
  <c r="D1783" i="19"/>
  <c r="D1782" i="19"/>
  <c r="D1781" i="19"/>
  <c r="D1780" i="19"/>
  <c r="D1779" i="19"/>
  <c r="D1778" i="19"/>
  <c r="D1777" i="19"/>
  <c r="D1776" i="19"/>
  <c r="D1775" i="19"/>
  <c r="D1774" i="19"/>
  <c r="D1773" i="19"/>
  <c r="D1772" i="19"/>
  <c r="D1771" i="19"/>
  <c r="D1770" i="19"/>
  <c r="D1769" i="19"/>
  <c r="D1768" i="19"/>
  <c r="D1767" i="19"/>
  <c r="D1766" i="19"/>
  <c r="D1765" i="19"/>
  <c r="D1764" i="19"/>
  <c r="D1763" i="19"/>
  <c r="D1762" i="19"/>
  <c r="D1761" i="19"/>
  <c r="D1760" i="19"/>
  <c r="D1759" i="19"/>
  <c r="D1758" i="19"/>
  <c r="D1757" i="19"/>
  <c r="D1756" i="19"/>
  <c r="D1755" i="19"/>
  <c r="D1754" i="19"/>
  <c r="D1753" i="19"/>
  <c r="D1752" i="19"/>
  <c r="D1751" i="19"/>
  <c r="D1750" i="19"/>
  <c r="D1749" i="19"/>
  <c r="D1748" i="19"/>
  <c r="D1747" i="19"/>
  <c r="D1746" i="19"/>
  <c r="D1745" i="19"/>
  <c r="D1744" i="19"/>
  <c r="D1743" i="19"/>
  <c r="D1742" i="19"/>
  <c r="D1741" i="19"/>
  <c r="D1740" i="19"/>
  <c r="D1739" i="19"/>
  <c r="D1738" i="19"/>
  <c r="D1737" i="19"/>
  <c r="D1736" i="19"/>
  <c r="D1735" i="19"/>
  <c r="D1734" i="19"/>
  <c r="D1733" i="19"/>
  <c r="D1732" i="19"/>
  <c r="D1731" i="19"/>
  <c r="D1730" i="19"/>
  <c r="D1729" i="19"/>
  <c r="D1728" i="19"/>
  <c r="D1727" i="19"/>
  <c r="D1726" i="19"/>
  <c r="D1725" i="19"/>
  <c r="D1724" i="19"/>
  <c r="D1723" i="19"/>
  <c r="D1722" i="19"/>
  <c r="D1721" i="19"/>
  <c r="D1720" i="19"/>
  <c r="D1719" i="19"/>
  <c r="D1718" i="19"/>
  <c r="D1717" i="19"/>
  <c r="D1716" i="19"/>
  <c r="D1715" i="19"/>
  <c r="D1714" i="19"/>
  <c r="D1713" i="19"/>
  <c r="D1712" i="19"/>
  <c r="D1711" i="19"/>
  <c r="D1710" i="19"/>
  <c r="D1709" i="19"/>
  <c r="D1708" i="19"/>
  <c r="D1707" i="19"/>
  <c r="D1706" i="19"/>
  <c r="D1705" i="19"/>
  <c r="D1704" i="19"/>
  <c r="D1703" i="19"/>
  <c r="D1702" i="19"/>
  <c r="D1701" i="19"/>
  <c r="D1700" i="19"/>
  <c r="D1699" i="19"/>
  <c r="D1698" i="19"/>
  <c r="D1697" i="19"/>
  <c r="D1696" i="19"/>
  <c r="D1695" i="19"/>
  <c r="D1694" i="19"/>
  <c r="D1693" i="19"/>
  <c r="D1692" i="19"/>
  <c r="D1691" i="19"/>
  <c r="D1690" i="19"/>
  <c r="D1689" i="19"/>
  <c r="D1688" i="19"/>
  <c r="D1687" i="19"/>
  <c r="D1686" i="19"/>
  <c r="D1685" i="19"/>
  <c r="D1684" i="19"/>
  <c r="D1683" i="19"/>
  <c r="D1682" i="19"/>
  <c r="D1681" i="19"/>
  <c r="D1680" i="19"/>
  <c r="D1679" i="19"/>
  <c r="D1678" i="19"/>
  <c r="D1677" i="19"/>
  <c r="D1676" i="19"/>
  <c r="D1675" i="19"/>
  <c r="D1674" i="19"/>
  <c r="D1673" i="19"/>
  <c r="D1672" i="19"/>
  <c r="D1671" i="19"/>
  <c r="D1670" i="19"/>
  <c r="D1669" i="19"/>
  <c r="D1668" i="19"/>
  <c r="D1667" i="19"/>
  <c r="D1666" i="19"/>
  <c r="D1665" i="19"/>
  <c r="D1664" i="19"/>
  <c r="D1663" i="19"/>
  <c r="D1662" i="19"/>
  <c r="D1661" i="19"/>
  <c r="D1660" i="19"/>
  <c r="D1659" i="19"/>
  <c r="D1658" i="19"/>
  <c r="D1657" i="19"/>
  <c r="D1656" i="19"/>
  <c r="D1655" i="19"/>
  <c r="D1654" i="19"/>
  <c r="D1653" i="19"/>
  <c r="D1652" i="19"/>
  <c r="D1651" i="19"/>
  <c r="D1650" i="19"/>
  <c r="D1649" i="19"/>
  <c r="D1648" i="19"/>
  <c r="D1647" i="19"/>
  <c r="D1646" i="19"/>
  <c r="D1645" i="19"/>
  <c r="D1644" i="19"/>
  <c r="D1643" i="19"/>
  <c r="D1642" i="19"/>
  <c r="D1641" i="19"/>
  <c r="D1640" i="19"/>
  <c r="D1639" i="19"/>
  <c r="D1638" i="19"/>
  <c r="D1637" i="19"/>
  <c r="D1636" i="19"/>
  <c r="D1635" i="19"/>
  <c r="D1634" i="19"/>
  <c r="D1633" i="19"/>
  <c r="D1632" i="19"/>
  <c r="D1631" i="19"/>
  <c r="D1630" i="19"/>
  <c r="D1629" i="19"/>
  <c r="D1628" i="19"/>
  <c r="D1627" i="19"/>
  <c r="D1626" i="19"/>
  <c r="D1625" i="19"/>
  <c r="D1624" i="19"/>
  <c r="D1623" i="19"/>
  <c r="D1622" i="19"/>
  <c r="D1621" i="19"/>
  <c r="D1620" i="19"/>
  <c r="D1619" i="19"/>
  <c r="D1618" i="19"/>
  <c r="D1617" i="19"/>
  <c r="D1616" i="19"/>
  <c r="D1615" i="19"/>
  <c r="D1614" i="19"/>
  <c r="D1613" i="19"/>
  <c r="D1612" i="19"/>
  <c r="D1611" i="19"/>
  <c r="D1610" i="19"/>
  <c r="D1609" i="19"/>
  <c r="D1608" i="19"/>
  <c r="D1607" i="19"/>
  <c r="D1606" i="19"/>
  <c r="D1605" i="19"/>
  <c r="D1604" i="19"/>
  <c r="D1603" i="19"/>
  <c r="D1602" i="19"/>
  <c r="D1601" i="19"/>
  <c r="D1600" i="19"/>
  <c r="D1599" i="19"/>
  <c r="D1598" i="19"/>
  <c r="D1597" i="19"/>
  <c r="D1596" i="19"/>
  <c r="D1595" i="19"/>
  <c r="D1594" i="19"/>
  <c r="D1593" i="19"/>
  <c r="D1592" i="19"/>
  <c r="D1591" i="19"/>
  <c r="D1590" i="19"/>
  <c r="D1589" i="19"/>
  <c r="D1588" i="19"/>
  <c r="D1587" i="19"/>
  <c r="D1586" i="19"/>
  <c r="D1585" i="19"/>
  <c r="D1584" i="19"/>
  <c r="D1583" i="19"/>
  <c r="D1582" i="19"/>
  <c r="D1581" i="19"/>
  <c r="D1580" i="19"/>
  <c r="D1579" i="19"/>
  <c r="D1578" i="19"/>
  <c r="D1577" i="19"/>
  <c r="D1576" i="19"/>
  <c r="D1575" i="19"/>
  <c r="D1574" i="19"/>
  <c r="D1573" i="19"/>
  <c r="D1572" i="19"/>
  <c r="D1571" i="19"/>
  <c r="D1570" i="19"/>
  <c r="D1569" i="19"/>
  <c r="D1568" i="19"/>
  <c r="D1567" i="19"/>
  <c r="D1566" i="19"/>
  <c r="D1565" i="19"/>
  <c r="D1564" i="19"/>
  <c r="D1563" i="19"/>
  <c r="D1562" i="19"/>
  <c r="D1561" i="19"/>
  <c r="D1560" i="19"/>
  <c r="D1559" i="19"/>
  <c r="D1558" i="19"/>
  <c r="D1557" i="19"/>
  <c r="D1556" i="19"/>
  <c r="D1555" i="19"/>
  <c r="D1554" i="19"/>
  <c r="D1553" i="19"/>
  <c r="D1552" i="19"/>
  <c r="D1551" i="19"/>
  <c r="D1550" i="19"/>
  <c r="D1549" i="19"/>
  <c r="D1548" i="19"/>
  <c r="D1547" i="19"/>
  <c r="D1546" i="19"/>
  <c r="D1545" i="19"/>
  <c r="D1544" i="19"/>
  <c r="D1543" i="19"/>
  <c r="D1542" i="19"/>
  <c r="D1541" i="19"/>
  <c r="D1540" i="19"/>
  <c r="D1539" i="19"/>
  <c r="D1538" i="19"/>
  <c r="D1537" i="19"/>
  <c r="D1536" i="19"/>
  <c r="D1535" i="19"/>
  <c r="D1534" i="19"/>
  <c r="D1533" i="19"/>
  <c r="D1532" i="19"/>
  <c r="D1531" i="19"/>
  <c r="D1530" i="19"/>
  <c r="D1529" i="19"/>
  <c r="D1528" i="19"/>
  <c r="D1527" i="19"/>
  <c r="D1526" i="19"/>
  <c r="D1525" i="19"/>
  <c r="D1524" i="19"/>
  <c r="D1523" i="19"/>
  <c r="D1522" i="19"/>
  <c r="D1521" i="19"/>
  <c r="D1520" i="19"/>
  <c r="D1519" i="19"/>
  <c r="D1518" i="19"/>
  <c r="D1517" i="19"/>
  <c r="D1516" i="19"/>
  <c r="D1515" i="19"/>
  <c r="D1514" i="19"/>
  <c r="D1513" i="19"/>
  <c r="D1512" i="19"/>
  <c r="D1511" i="19"/>
  <c r="D1510" i="19"/>
  <c r="D1509" i="19"/>
  <c r="D1508" i="19"/>
  <c r="D1507" i="19"/>
  <c r="D1506" i="19"/>
  <c r="D1505" i="19"/>
  <c r="D1504" i="19"/>
  <c r="D1503" i="19"/>
  <c r="D1502" i="19"/>
  <c r="D1501" i="19"/>
  <c r="D1500" i="19"/>
  <c r="D1499" i="19"/>
  <c r="D1498" i="19"/>
  <c r="D1497" i="19"/>
  <c r="D1496" i="19"/>
  <c r="D1495" i="19"/>
  <c r="D1494" i="19"/>
  <c r="D1493" i="19"/>
  <c r="D1492" i="19"/>
  <c r="D1491" i="19"/>
  <c r="D1490" i="19"/>
  <c r="D1489" i="19"/>
  <c r="D1488" i="19"/>
  <c r="D1487" i="19"/>
  <c r="D1486" i="19"/>
  <c r="D1485" i="19"/>
  <c r="D1484" i="19"/>
  <c r="D1483" i="19"/>
  <c r="D1482" i="19"/>
  <c r="D1481" i="19"/>
  <c r="D1480" i="19"/>
  <c r="D1479" i="19"/>
  <c r="D1478" i="19"/>
  <c r="D1477" i="19"/>
  <c r="D1476" i="19"/>
  <c r="D1475" i="19"/>
  <c r="D1474" i="19"/>
  <c r="D1473" i="19"/>
  <c r="D1472" i="19"/>
  <c r="D1471" i="19"/>
  <c r="D1470" i="19"/>
  <c r="D1469" i="19"/>
  <c r="D1468" i="19"/>
  <c r="D1467" i="19"/>
  <c r="D1466" i="19"/>
  <c r="D1465" i="19"/>
  <c r="D1464" i="19"/>
  <c r="D1463" i="19"/>
  <c r="D1462" i="19"/>
  <c r="D1461" i="19"/>
  <c r="D1460" i="19"/>
  <c r="D1459" i="19"/>
  <c r="D1458" i="19"/>
  <c r="D1457" i="19"/>
  <c r="D1456" i="19"/>
  <c r="D1455" i="19"/>
  <c r="D1454" i="19"/>
  <c r="D1453" i="19"/>
  <c r="D1452" i="19"/>
  <c r="D1451" i="19"/>
  <c r="D1450" i="19"/>
  <c r="D1449" i="19"/>
  <c r="D1448" i="19"/>
  <c r="D1447" i="19"/>
  <c r="D1446" i="19"/>
  <c r="D1445" i="19"/>
  <c r="D1444" i="19"/>
  <c r="D1443" i="19"/>
  <c r="D1442" i="19"/>
  <c r="D1441" i="19"/>
  <c r="D1440" i="19"/>
  <c r="D1439" i="19"/>
  <c r="D1438" i="19"/>
  <c r="D1437" i="19"/>
  <c r="D1436" i="19"/>
  <c r="D1435" i="19"/>
  <c r="D1434" i="19"/>
  <c r="D1433" i="19"/>
  <c r="D1432" i="19"/>
  <c r="D1431" i="19"/>
  <c r="D1430" i="19"/>
  <c r="D1429" i="19"/>
  <c r="D1428" i="19"/>
  <c r="D1427" i="19"/>
  <c r="D1426" i="19"/>
  <c r="D1425" i="19"/>
  <c r="D1424" i="19"/>
  <c r="D1423" i="19"/>
  <c r="D1422" i="19"/>
  <c r="D1421" i="19"/>
  <c r="D1420" i="19"/>
  <c r="D1419" i="19"/>
  <c r="D1418" i="19"/>
  <c r="D1417" i="19"/>
  <c r="D1416" i="19"/>
  <c r="D1415" i="19"/>
  <c r="D1414" i="19"/>
  <c r="D1413" i="19"/>
  <c r="D1412" i="19"/>
  <c r="D1411" i="19"/>
  <c r="D1410" i="19"/>
  <c r="D1409" i="19"/>
  <c r="D1408" i="19"/>
  <c r="D1407" i="19"/>
  <c r="D1406" i="19"/>
  <c r="D1405" i="19"/>
  <c r="D1404" i="19"/>
  <c r="D1403" i="19"/>
  <c r="D1402" i="19"/>
  <c r="D1401" i="19"/>
  <c r="D1400" i="19"/>
  <c r="D1399" i="19"/>
  <c r="D1398" i="19"/>
  <c r="D1397" i="19"/>
  <c r="D1396" i="19"/>
  <c r="D1395" i="19"/>
  <c r="D1394" i="19"/>
  <c r="D1393" i="19"/>
  <c r="D1392" i="19"/>
  <c r="D1391" i="19"/>
  <c r="D1390" i="19"/>
  <c r="D1389" i="19"/>
  <c r="D1388" i="19"/>
  <c r="D1387" i="19"/>
  <c r="D1386" i="19"/>
  <c r="D1385" i="19"/>
  <c r="D1384" i="19"/>
  <c r="D1383" i="19"/>
  <c r="D1382" i="19"/>
  <c r="D1381" i="19"/>
  <c r="D1380" i="19"/>
  <c r="D1379" i="19"/>
  <c r="D1378" i="19"/>
  <c r="D1377" i="19"/>
  <c r="D1376" i="19"/>
  <c r="D1375" i="19"/>
  <c r="D1374" i="19"/>
  <c r="D1373" i="19"/>
  <c r="D1372" i="19"/>
  <c r="D1371" i="19"/>
  <c r="D1370" i="19"/>
  <c r="D1369" i="19"/>
  <c r="D1368" i="19"/>
  <c r="D1367" i="19"/>
  <c r="D1366" i="19"/>
  <c r="D1365" i="19"/>
  <c r="D1364" i="19"/>
  <c r="D1363" i="19"/>
  <c r="D1362" i="19"/>
  <c r="D1361" i="19"/>
  <c r="D1360" i="19"/>
  <c r="D1359" i="19"/>
  <c r="D1358" i="19"/>
  <c r="D1357" i="19"/>
  <c r="D1356" i="19"/>
  <c r="D1355" i="19"/>
  <c r="D1354" i="19"/>
  <c r="D1353" i="19"/>
  <c r="D1352" i="19"/>
  <c r="D1351" i="19"/>
  <c r="D1350" i="19"/>
  <c r="D1349" i="19"/>
  <c r="D1348" i="19"/>
  <c r="D1347" i="19"/>
  <c r="D1346" i="19"/>
  <c r="D1345" i="19"/>
  <c r="D1344" i="19"/>
  <c r="D1343" i="19"/>
  <c r="D1342" i="19"/>
  <c r="D1341" i="19"/>
  <c r="D1340" i="19"/>
  <c r="D1339" i="19"/>
  <c r="D1338" i="19"/>
  <c r="D1337" i="19"/>
  <c r="D1336" i="19"/>
  <c r="D1335" i="19"/>
  <c r="D1334" i="19"/>
  <c r="D1333" i="19"/>
  <c r="D1332" i="19"/>
  <c r="D1331" i="19"/>
  <c r="D1330" i="19"/>
  <c r="D1329" i="19"/>
  <c r="D1328" i="19"/>
  <c r="D1327" i="19"/>
  <c r="D1326" i="19"/>
  <c r="D1325" i="19"/>
  <c r="D1324" i="19"/>
  <c r="D1323" i="19"/>
  <c r="D1322" i="19"/>
  <c r="D1321" i="19"/>
  <c r="D1320" i="19"/>
  <c r="D1319" i="19"/>
  <c r="D1318" i="19"/>
  <c r="D1317" i="19"/>
  <c r="D1316" i="19"/>
  <c r="D1315" i="19"/>
  <c r="D1314" i="19"/>
  <c r="D1313" i="19"/>
  <c r="D1312" i="19"/>
  <c r="D1311" i="19"/>
  <c r="D1310" i="19"/>
  <c r="D1309" i="19"/>
  <c r="D1308" i="19"/>
  <c r="D1307" i="19"/>
  <c r="D1306" i="19"/>
  <c r="D1305" i="19"/>
  <c r="D1304" i="19"/>
  <c r="D1303" i="19"/>
  <c r="D1302" i="19"/>
  <c r="D1301" i="19"/>
  <c r="D1300" i="19"/>
  <c r="D1299" i="19"/>
  <c r="D1298" i="19"/>
  <c r="D1297" i="19"/>
  <c r="D1296" i="19"/>
  <c r="D1295" i="19"/>
  <c r="D1294" i="19"/>
  <c r="D1293" i="19"/>
  <c r="D1292" i="19"/>
  <c r="D1291" i="19"/>
  <c r="D1290" i="19"/>
  <c r="D1289" i="19"/>
  <c r="D1288" i="19"/>
  <c r="D1287" i="19"/>
  <c r="D1286" i="19"/>
  <c r="D1285" i="19"/>
  <c r="D1284" i="19"/>
  <c r="D1283" i="19"/>
  <c r="D1282" i="19"/>
  <c r="D1281" i="19"/>
  <c r="D1280" i="19"/>
  <c r="D1279" i="19"/>
  <c r="D1278" i="19"/>
  <c r="D1277" i="19"/>
  <c r="D1276" i="19"/>
  <c r="D1275" i="19"/>
  <c r="D1274" i="19"/>
  <c r="D1273" i="19"/>
  <c r="D1272" i="19"/>
  <c r="D1271" i="19"/>
  <c r="D1270" i="19"/>
  <c r="D1269" i="19"/>
  <c r="D1268" i="19"/>
  <c r="D1267" i="19"/>
  <c r="D1266" i="19"/>
  <c r="D1265" i="19"/>
  <c r="D1264" i="19"/>
  <c r="D1263" i="19"/>
  <c r="D1262" i="19"/>
  <c r="D1261" i="19"/>
  <c r="D1260" i="19"/>
  <c r="D1259" i="19"/>
  <c r="D1258" i="19"/>
  <c r="D1257" i="19"/>
  <c r="D1256" i="19"/>
  <c r="D1255" i="19"/>
  <c r="D1254" i="19"/>
  <c r="D1253" i="19"/>
  <c r="D1252" i="19"/>
  <c r="D1251" i="19"/>
  <c r="D1250" i="19"/>
  <c r="D1249" i="19"/>
  <c r="D1248" i="19"/>
  <c r="D1247" i="19"/>
  <c r="D1246" i="19"/>
  <c r="D1245" i="19"/>
  <c r="D1244" i="19"/>
  <c r="D1243" i="19"/>
  <c r="D1242" i="19"/>
  <c r="D1241" i="19"/>
  <c r="D1240" i="19"/>
  <c r="D1239" i="19"/>
  <c r="D1238" i="19"/>
  <c r="D1237" i="19"/>
  <c r="D1236" i="19"/>
  <c r="D1235" i="19"/>
  <c r="D1234" i="19"/>
  <c r="D1233" i="19"/>
  <c r="D1232" i="19"/>
  <c r="D1231" i="19"/>
  <c r="D1230" i="19"/>
  <c r="D1229" i="19"/>
  <c r="D1228" i="19"/>
  <c r="D1227" i="19"/>
  <c r="D1226" i="19"/>
  <c r="D1225" i="19"/>
  <c r="D1224" i="19"/>
  <c r="D1223" i="19"/>
  <c r="D1222" i="19"/>
  <c r="D1221" i="19"/>
  <c r="D1220" i="19"/>
  <c r="D1219" i="19"/>
  <c r="D1218" i="19"/>
  <c r="D1217" i="19"/>
  <c r="D1216" i="19"/>
  <c r="D1215" i="19"/>
  <c r="D1214" i="19"/>
  <c r="D1213" i="19"/>
  <c r="D1212" i="19"/>
  <c r="D1211" i="19"/>
  <c r="D1210" i="19"/>
  <c r="D1209" i="19"/>
  <c r="D1208" i="19"/>
  <c r="D1207" i="19"/>
  <c r="D1206" i="19"/>
  <c r="D1205" i="19"/>
  <c r="D1204" i="19"/>
  <c r="D1203" i="19"/>
  <c r="D1202" i="19"/>
  <c r="D1201" i="19"/>
  <c r="D1200" i="19"/>
  <c r="D1199" i="19"/>
  <c r="D1198" i="19"/>
  <c r="D1197" i="19"/>
  <c r="D1196" i="19"/>
  <c r="D1195" i="19"/>
  <c r="D1194" i="19"/>
  <c r="D1193" i="19"/>
  <c r="D1192" i="19"/>
  <c r="D1191" i="19"/>
  <c r="D1190" i="19"/>
  <c r="D1189" i="19"/>
  <c r="D1188" i="19"/>
  <c r="D1187" i="19"/>
  <c r="D1186" i="19"/>
  <c r="D1185" i="19"/>
  <c r="D1184" i="19"/>
  <c r="D1183" i="19"/>
  <c r="D1182" i="19"/>
  <c r="D1181" i="19"/>
  <c r="D1180" i="19"/>
  <c r="D1179" i="19"/>
  <c r="D1178" i="19"/>
  <c r="D1177" i="19"/>
  <c r="D1176" i="19"/>
  <c r="D1175" i="19"/>
  <c r="D1174" i="19"/>
  <c r="D1173" i="19"/>
  <c r="D1172" i="19"/>
  <c r="D1171" i="19"/>
  <c r="D1170" i="19"/>
  <c r="D1169" i="19"/>
  <c r="D1168" i="19"/>
  <c r="D1167" i="19"/>
  <c r="D1166" i="19"/>
  <c r="D1165" i="19"/>
  <c r="D1164" i="19"/>
  <c r="D1163" i="19"/>
  <c r="D1162" i="19"/>
  <c r="D1161" i="19"/>
  <c r="D1160" i="19"/>
  <c r="D1159" i="19"/>
  <c r="D1158" i="19"/>
  <c r="D1157" i="19"/>
  <c r="D1156" i="19"/>
  <c r="D1155" i="19"/>
  <c r="D1154" i="19"/>
  <c r="D1153" i="19"/>
  <c r="D1152" i="19"/>
  <c r="D1151" i="19"/>
  <c r="D1150" i="19"/>
  <c r="D1149" i="19"/>
  <c r="D1148" i="19"/>
  <c r="D1147" i="19"/>
  <c r="D1146" i="19"/>
  <c r="D1145" i="19"/>
  <c r="D1144" i="19"/>
  <c r="D1143" i="19"/>
  <c r="D1142" i="19"/>
  <c r="D1141" i="19"/>
  <c r="D1140" i="19"/>
  <c r="D1139" i="19"/>
  <c r="D1138" i="19"/>
  <c r="D1137" i="19"/>
  <c r="D1136" i="19"/>
  <c r="D1135" i="19"/>
  <c r="D1134" i="19"/>
  <c r="D1133" i="19"/>
  <c r="D1132" i="19"/>
  <c r="D1131" i="19"/>
  <c r="D1130" i="19"/>
  <c r="D1129" i="19"/>
  <c r="D1128" i="19"/>
  <c r="D1127" i="19"/>
  <c r="D1126" i="19"/>
  <c r="D1125" i="19"/>
  <c r="D1124" i="19"/>
  <c r="D1123" i="19"/>
  <c r="D1122" i="19"/>
  <c r="D1121" i="19"/>
  <c r="D1120" i="19"/>
  <c r="D1119" i="19"/>
  <c r="D1118" i="19"/>
  <c r="D1117" i="19"/>
  <c r="D1116" i="19"/>
  <c r="D1115" i="19"/>
  <c r="D1114" i="19"/>
  <c r="D1113" i="19"/>
  <c r="D1112" i="19"/>
  <c r="D1111" i="19"/>
  <c r="D1110" i="19"/>
  <c r="D1109" i="19"/>
  <c r="D1108" i="19"/>
  <c r="D1107" i="19"/>
  <c r="D1106" i="19"/>
  <c r="D1105" i="19"/>
  <c r="D1104" i="19"/>
  <c r="D1103" i="19"/>
  <c r="D1102" i="19"/>
  <c r="D1101" i="19"/>
  <c r="D1100" i="19"/>
  <c r="D1099" i="19"/>
  <c r="D1098" i="19"/>
  <c r="D1097" i="19"/>
  <c r="D1096" i="19"/>
  <c r="D1095" i="19"/>
  <c r="D1094" i="19"/>
  <c r="D1093" i="19"/>
  <c r="D1092" i="19"/>
  <c r="D1091" i="19"/>
  <c r="D1090" i="19"/>
  <c r="D1089" i="19"/>
  <c r="D1088" i="19"/>
  <c r="D1087" i="19"/>
  <c r="D1086" i="19"/>
  <c r="D1085" i="19"/>
  <c r="D1084" i="19"/>
  <c r="D1083" i="19"/>
  <c r="D1082" i="19"/>
  <c r="D1081" i="19"/>
  <c r="D1080" i="19"/>
  <c r="D1079" i="19"/>
  <c r="D1078" i="19"/>
  <c r="D1077" i="19"/>
  <c r="D1076" i="19"/>
  <c r="D1075" i="19"/>
  <c r="D1074" i="19"/>
  <c r="D1073" i="19"/>
  <c r="D1072" i="19"/>
  <c r="D1071" i="19"/>
  <c r="D1070" i="19"/>
  <c r="D1069" i="19"/>
  <c r="D1068" i="19"/>
  <c r="D1067" i="19"/>
  <c r="D1066" i="19"/>
  <c r="D1065" i="19"/>
  <c r="D1064" i="19"/>
  <c r="D1063" i="19"/>
  <c r="D1062" i="19"/>
  <c r="D1061" i="19"/>
  <c r="D1060" i="19"/>
  <c r="D1059" i="19"/>
  <c r="D1058" i="19"/>
  <c r="D1057" i="19"/>
  <c r="D1056" i="19"/>
  <c r="D1055" i="19"/>
  <c r="D1054" i="19"/>
  <c r="D1053" i="19"/>
  <c r="D1052" i="19"/>
  <c r="D1051" i="19"/>
  <c r="D1050" i="19"/>
  <c r="D1049" i="19"/>
  <c r="D1048" i="19"/>
  <c r="D1047" i="19"/>
  <c r="D1046" i="19"/>
  <c r="D1045" i="19"/>
  <c r="D1044" i="19"/>
  <c r="D1043" i="19"/>
  <c r="D1042" i="19"/>
  <c r="D1041" i="19"/>
  <c r="D1040" i="19"/>
  <c r="D1039" i="19"/>
  <c r="D1038" i="19"/>
  <c r="D1037" i="19"/>
  <c r="D1036" i="19"/>
  <c r="D1035" i="19"/>
  <c r="D1034" i="19"/>
  <c r="D1033" i="19"/>
  <c r="D1032" i="19"/>
  <c r="D1031" i="19"/>
  <c r="D1030" i="19"/>
  <c r="D1029" i="19"/>
  <c r="D1028" i="19"/>
  <c r="D1027" i="19"/>
  <c r="D1026" i="19"/>
  <c r="D1025" i="19"/>
  <c r="D1024" i="19"/>
  <c r="D1023" i="19"/>
  <c r="D1022" i="19"/>
  <c r="D1021" i="19"/>
  <c r="D1020" i="19"/>
  <c r="D1019" i="19"/>
  <c r="D1018" i="19"/>
  <c r="D1017" i="19"/>
  <c r="D1016" i="19"/>
  <c r="D1015" i="19"/>
  <c r="D1014" i="19"/>
  <c r="D1013" i="19"/>
  <c r="D1012" i="19"/>
  <c r="D1011" i="19"/>
  <c r="D1010" i="19"/>
  <c r="D1009" i="19"/>
  <c r="D1008" i="19"/>
  <c r="D1007" i="19"/>
  <c r="D1006" i="19"/>
  <c r="D1005" i="19"/>
  <c r="D1004" i="19"/>
  <c r="D1003" i="19"/>
  <c r="D1002" i="19"/>
  <c r="D1001" i="19"/>
  <c r="D1000" i="19"/>
  <c r="D999" i="19"/>
  <c r="D998" i="19"/>
  <c r="D997" i="19"/>
  <c r="D996" i="19"/>
  <c r="D995" i="19"/>
  <c r="D994" i="19"/>
  <c r="D993" i="19"/>
  <c r="D992" i="19"/>
  <c r="D991" i="19"/>
  <c r="D990" i="19"/>
  <c r="D989" i="19"/>
  <c r="D988" i="19"/>
  <c r="D987" i="19"/>
  <c r="D986" i="19"/>
  <c r="D985" i="19"/>
  <c r="D984" i="19"/>
  <c r="D983" i="19"/>
  <c r="D982" i="19"/>
  <c r="D981" i="19"/>
  <c r="D980" i="19"/>
  <c r="D979" i="19"/>
  <c r="D978" i="19"/>
  <c r="D977" i="19"/>
  <c r="D976" i="19"/>
  <c r="D975" i="19"/>
  <c r="D974" i="19"/>
  <c r="D973" i="19"/>
  <c r="D972" i="19"/>
  <c r="D971" i="19"/>
  <c r="D970" i="19"/>
  <c r="D969" i="19"/>
  <c r="D968" i="19"/>
  <c r="D967" i="19"/>
  <c r="D966" i="19"/>
  <c r="D965" i="19"/>
  <c r="D964" i="19"/>
  <c r="D963" i="19"/>
  <c r="D962" i="19"/>
  <c r="D961" i="19"/>
  <c r="D960" i="19"/>
  <c r="D959" i="19"/>
  <c r="D958" i="19"/>
  <c r="D957" i="19"/>
  <c r="D956" i="19"/>
  <c r="D955" i="19"/>
  <c r="D954" i="19"/>
  <c r="D953" i="19"/>
  <c r="D952" i="19"/>
  <c r="D951" i="19"/>
  <c r="D950" i="19"/>
  <c r="D949" i="19"/>
  <c r="D948" i="19"/>
  <c r="D947" i="19"/>
  <c r="D946" i="19"/>
  <c r="D945" i="19"/>
  <c r="D944" i="19"/>
  <c r="D943" i="19"/>
  <c r="D942" i="19"/>
  <c r="D941" i="19"/>
  <c r="D940" i="19"/>
  <c r="D939" i="19"/>
  <c r="D938" i="19"/>
  <c r="D937" i="19"/>
  <c r="D936" i="19"/>
  <c r="D935" i="19"/>
  <c r="D934" i="19"/>
  <c r="D933" i="19"/>
  <c r="D932" i="19"/>
  <c r="D931" i="19"/>
  <c r="D930" i="19"/>
  <c r="D929" i="19"/>
  <c r="D928" i="19"/>
  <c r="D927" i="19"/>
  <c r="D926" i="19"/>
  <c r="D925" i="19"/>
  <c r="D924" i="19"/>
  <c r="D923" i="19"/>
  <c r="D922" i="19"/>
  <c r="D921" i="19"/>
  <c r="D920" i="19"/>
  <c r="D919" i="19"/>
  <c r="D918" i="19"/>
  <c r="D917" i="19"/>
  <c r="D916" i="19"/>
  <c r="D915" i="19"/>
  <c r="D914" i="19"/>
  <c r="D913" i="19"/>
  <c r="D912" i="19"/>
  <c r="D911" i="19"/>
  <c r="D910" i="19"/>
  <c r="D909" i="19"/>
  <c r="D908" i="19"/>
  <c r="D907" i="19"/>
  <c r="D906" i="19"/>
  <c r="D905" i="19"/>
  <c r="D904" i="19"/>
  <c r="D903" i="19"/>
  <c r="D902" i="19"/>
  <c r="D901" i="19"/>
  <c r="D900" i="19"/>
  <c r="D899" i="19"/>
  <c r="D898" i="19"/>
  <c r="D897" i="19"/>
  <c r="D896" i="19"/>
  <c r="D895" i="19"/>
  <c r="D894" i="19"/>
  <c r="D893" i="19"/>
  <c r="D892" i="19"/>
  <c r="D891" i="19"/>
  <c r="D890" i="19"/>
  <c r="D889" i="19"/>
  <c r="D888" i="19"/>
  <c r="D887" i="19"/>
  <c r="D886" i="19"/>
  <c r="D885" i="19"/>
  <c r="D884" i="19"/>
  <c r="D883" i="19"/>
  <c r="D882" i="19"/>
  <c r="D881" i="19"/>
  <c r="D880" i="19"/>
  <c r="D879" i="19"/>
  <c r="D878" i="19"/>
  <c r="D877" i="19"/>
  <c r="D876" i="19"/>
  <c r="D875" i="19"/>
  <c r="D874" i="19"/>
  <c r="D873" i="19"/>
  <c r="D872" i="19"/>
  <c r="D871" i="19"/>
  <c r="D870" i="19"/>
  <c r="D869" i="19"/>
  <c r="D868" i="19"/>
  <c r="D867" i="19"/>
  <c r="D866" i="19"/>
  <c r="D865" i="19"/>
  <c r="D864" i="19"/>
  <c r="D863" i="19"/>
  <c r="D862" i="19"/>
  <c r="D861" i="19"/>
  <c r="D860" i="19"/>
  <c r="D859" i="19"/>
  <c r="D858" i="19"/>
  <c r="D857" i="19"/>
  <c r="D856" i="19"/>
  <c r="D855" i="19"/>
  <c r="D854" i="19"/>
  <c r="D853" i="19"/>
  <c r="D852" i="19"/>
  <c r="D851" i="19"/>
  <c r="D850" i="19"/>
  <c r="D849" i="19"/>
  <c r="D848" i="19"/>
  <c r="D847" i="19"/>
  <c r="D846" i="19"/>
  <c r="D845" i="19"/>
  <c r="D844" i="19"/>
  <c r="D843" i="19"/>
  <c r="D842" i="19"/>
  <c r="D841" i="19"/>
  <c r="D840" i="19"/>
  <c r="D839" i="19"/>
  <c r="D838" i="19"/>
  <c r="D837" i="19"/>
  <c r="D836" i="19"/>
  <c r="D835" i="19"/>
  <c r="D834" i="19"/>
  <c r="D833" i="19"/>
  <c r="D832" i="19"/>
  <c r="D831" i="19"/>
  <c r="D830" i="19"/>
  <c r="D829" i="19"/>
  <c r="D828" i="19"/>
  <c r="D827" i="19"/>
  <c r="D826" i="19"/>
  <c r="D825" i="19"/>
  <c r="D824" i="19"/>
  <c r="D823" i="19"/>
  <c r="D822" i="19"/>
  <c r="D821" i="19"/>
  <c r="D820" i="19"/>
  <c r="D819" i="19"/>
  <c r="D818" i="19"/>
  <c r="D817" i="19"/>
  <c r="D816" i="19"/>
  <c r="D815" i="19"/>
  <c r="D814" i="19"/>
  <c r="D813" i="19"/>
  <c r="D812" i="19"/>
  <c r="D811" i="19"/>
  <c r="D810" i="19"/>
  <c r="D809" i="19"/>
  <c r="D808" i="19"/>
  <c r="D807" i="19"/>
  <c r="D806" i="19"/>
  <c r="D805" i="19"/>
  <c r="D804" i="19"/>
  <c r="D803" i="19"/>
  <c r="D802" i="19"/>
  <c r="D801" i="19"/>
  <c r="D800" i="19"/>
  <c r="D799" i="19"/>
  <c r="D798" i="19"/>
  <c r="D797" i="19"/>
  <c r="D796" i="19"/>
  <c r="D795" i="19"/>
  <c r="D794" i="19"/>
  <c r="D793" i="19"/>
  <c r="D792" i="19"/>
  <c r="D791" i="19"/>
  <c r="D790" i="19"/>
  <c r="D789" i="19"/>
  <c r="D788" i="19"/>
  <c r="D787" i="19"/>
  <c r="D786" i="19"/>
  <c r="D785" i="19"/>
  <c r="D784" i="19"/>
  <c r="D783" i="19"/>
  <c r="D782" i="19"/>
  <c r="D781" i="19"/>
  <c r="D780" i="19"/>
  <c r="D779" i="19"/>
  <c r="D778" i="19"/>
  <c r="D777" i="19"/>
  <c r="D776" i="19"/>
  <c r="D775" i="19"/>
  <c r="D774" i="19"/>
  <c r="D773" i="19"/>
  <c r="D772" i="19"/>
  <c r="D771" i="19"/>
  <c r="D770" i="19"/>
  <c r="D769" i="19"/>
  <c r="D768" i="19"/>
  <c r="D767" i="19"/>
  <c r="D766" i="19"/>
  <c r="D765" i="19"/>
  <c r="D764" i="19"/>
  <c r="D763" i="19"/>
  <c r="D762" i="19"/>
  <c r="D761" i="19"/>
  <c r="D760" i="19"/>
  <c r="D759" i="19"/>
  <c r="D758" i="19"/>
  <c r="D757" i="19"/>
  <c r="D756" i="19"/>
  <c r="D755" i="19"/>
  <c r="D754" i="19"/>
  <c r="D753" i="19"/>
  <c r="D752" i="19"/>
  <c r="D751" i="19"/>
  <c r="D750" i="19"/>
  <c r="D749" i="19"/>
  <c r="D748" i="19"/>
  <c r="D747" i="19"/>
  <c r="D746" i="19"/>
  <c r="D745" i="19"/>
  <c r="D744" i="19"/>
  <c r="D743" i="19"/>
  <c r="D742" i="19"/>
  <c r="D741" i="19"/>
  <c r="D740" i="19"/>
  <c r="D739" i="19"/>
  <c r="D738" i="19"/>
  <c r="D737" i="19"/>
  <c r="D736" i="19"/>
  <c r="D735" i="19"/>
  <c r="D734" i="19"/>
  <c r="D733" i="19"/>
  <c r="D732" i="19"/>
  <c r="D731" i="19"/>
  <c r="D730" i="19"/>
  <c r="D729" i="19"/>
  <c r="D728" i="19"/>
  <c r="D727" i="19"/>
  <c r="D726" i="19"/>
  <c r="D725" i="19"/>
  <c r="D724" i="19"/>
  <c r="D723" i="19"/>
  <c r="D722" i="19"/>
  <c r="D721" i="19"/>
  <c r="D720" i="19"/>
  <c r="D719" i="19"/>
  <c r="D718" i="19"/>
  <c r="D717" i="19"/>
  <c r="D716" i="19"/>
  <c r="D715" i="19"/>
  <c r="D714" i="19"/>
  <c r="D713" i="19"/>
  <c r="D712" i="19"/>
  <c r="D711" i="19"/>
  <c r="D710" i="19"/>
  <c r="D709" i="19"/>
  <c r="D708" i="19"/>
  <c r="D707" i="19"/>
  <c r="D706" i="19"/>
  <c r="D705" i="19"/>
  <c r="D704" i="19"/>
  <c r="D703" i="19"/>
  <c r="D702" i="19"/>
  <c r="D701" i="19"/>
  <c r="D700" i="19"/>
  <c r="D699" i="19"/>
  <c r="D698" i="19"/>
  <c r="D697" i="19"/>
  <c r="D696" i="19"/>
  <c r="D695" i="19"/>
  <c r="D694" i="19"/>
  <c r="D693" i="19"/>
  <c r="D692" i="19"/>
  <c r="D691" i="19"/>
  <c r="D690" i="19"/>
  <c r="D689" i="19"/>
  <c r="D688" i="19"/>
  <c r="D687" i="19"/>
  <c r="D686" i="19"/>
  <c r="D685" i="19"/>
  <c r="D684" i="19"/>
  <c r="D683" i="19"/>
  <c r="D682" i="19"/>
  <c r="D681" i="19"/>
  <c r="D680" i="19"/>
  <c r="D679" i="19"/>
  <c r="D678" i="19"/>
  <c r="D677" i="19"/>
  <c r="D676" i="19"/>
  <c r="D675" i="19"/>
  <c r="D674" i="19"/>
  <c r="D673" i="19"/>
  <c r="D672" i="19"/>
  <c r="D671" i="19"/>
  <c r="D670" i="19"/>
  <c r="D669" i="19"/>
  <c r="D668" i="19"/>
  <c r="D667" i="19"/>
  <c r="D666" i="19"/>
  <c r="D665" i="19"/>
  <c r="D664" i="19"/>
  <c r="D663" i="19"/>
  <c r="D662" i="19"/>
  <c r="D661" i="19"/>
  <c r="D660" i="19"/>
  <c r="D659" i="19"/>
  <c r="D658" i="19"/>
  <c r="D657" i="19"/>
  <c r="D656" i="19"/>
  <c r="D655" i="19"/>
  <c r="D654" i="19"/>
  <c r="D653" i="19"/>
  <c r="D652" i="19"/>
  <c r="D651" i="19"/>
  <c r="D650" i="19"/>
  <c r="D649" i="19"/>
  <c r="D648" i="19"/>
  <c r="D647" i="19"/>
  <c r="D646" i="19"/>
  <c r="D645" i="19"/>
  <c r="D644" i="19"/>
  <c r="D643" i="19"/>
  <c r="D642" i="19"/>
  <c r="D641" i="19"/>
  <c r="D640" i="19"/>
  <c r="D639" i="19"/>
  <c r="D638" i="19"/>
  <c r="D637" i="19"/>
  <c r="D636" i="19"/>
  <c r="D635" i="19"/>
  <c r="D634" i="19"/>
  <c r="D633" i="19"/>
  <c r="D632" i="19"/>
  <c r="D631" i="19"/>
  <c r="D630" i="19"/>
  <c r="D629" i="19"/>
  <c r="D628" i="19"/>
  <c r="D627" i="19"/>
  <c r="D626" i="19"/>
  <c r="D625" i="19"/>
  <c r="D624" i="19"/>
  <c r="D623" i="19"/>
  <c r="D622" i="19"/>
  <c r="D621" i="19"/>
  <c r="D620" i="19"/>
  <c r="D619" i="19"/>
  <c r="D618" i="19"/>
  <c r="D617" i="19"/>
  <c r="D616" i="19"/>
  <c r="D615" i="19"/>
  <c r="D614" i="19"/>
  <c r="D613" i="19"/>
  <c r="D612" i="19"/>
  <c r="D611" i="19"/>
  <c r="D610" i="19"/>
  <c r="D609" i="19"/>
  <c r="D608" i="19"/>
  <c r="D607" i="19"/>
  <c r="D606" i="19"/>
  <c r="D605" i="19"/>
  <c r="D604" i="19"/>
  <c r="D603" i="19"/>
  <c r="D602" i="19"/>
  <c r="D601" i="19"/>
  <c r="D600" i="19"/>
  <c r="D599" i="19"/>
  <c r="D598" i="19"/>
  <c r="D597" i="19"/>
  <c r="D596" i="19"/>
  <c r="D595" i="19"/>
  <c r="D594" i="19"/>
  <c r="D593" i="19"/>
  <c r="D592" i="19"/>
  <c r="D591" i="19"/>
  <c r="D590" i="19"/>
  <c r="D589" i="19"/>
  <c r="D588" i="19"/>
  <c r="D587" i="19"/>
  <c r="D586" i="19"/>
  <c r="D585" i="19"/>
  <c r="D584" i="19"/>
  <c r="D583" i="19"/>
  <c r="D582" i="19"/>
  <c r="D581" i="19"/>
  <c r="D580" i="19"/>
  <c r="D579" i="19"/>
  <c r="D578" i="19"/>
  <c r="D577" i="19"/>
  <c r="D576" i="19"/>
  <c r="D575" i="19"/>
  <c r="D574" i="19"/>
  <c r="D573" i="19"/>
  <c r="D572" i="19"/>
  <c r="D571" i="19"/>
  <c r="D570" i="19"/>
  <c r="D569" i="19"/>
  <c r="D568" i="19"/>
  <c r="D567" i="19"/>
  <c r="D566" i="19"/>
  <c r="D565" i="19"/>
  <c r="D564" i="19"/>
  <c r="D563" i="19"/>
  <c r="D562" i="19"/>
  <c r="D561" i="19"/>
  <c r="D560" i="19"/>
  <c r="D559" i="19"/>
  <c r="D558" i="19"/>
  <c r="D557" i="19"/>
  <c r="D556" i="19"/>
  <c r="D555" i="19"/>
  <c r="D554" i="19"/>
  <c r="D553" i="19"/>
  <c r="D552" i="19"/>
  <c r="D551" i="19"/>
  <c r="D550" i="19"/>
  <c r="D549" i="19"/>
  <c r="D548" i="19"/>
  <c r="D547" i="19"/>
  <c r="D546" i="19"/>
  <c r="D545" i="19"/>
  <c r="D544" i="19"/>
  <c r="D543" i="19"/>
  <c r="D542" i="19"/>
  <c r="D541" i="19"/>
  <c r="D540" i="19"/>
  <c r="D539" i="19"/>
  <c r="D538" i="19"/>
  <c r="D537" i="19"/>
  <c r="D536" i="19"/>
  <c r="D535" i="19"/>
  <c r="D534" i="19"/>
  <c r="D533" i="19"/>
  <c r="D532" i="19"/>
  <c r="D531" i="19"/>
  <c r="D530" i="19"/>
  <c r="D529" i="19"/>
  <c r="D528" i="19"/>
  <c r="D527" i="19"/>
  <c r="D526" i="19"/>
  <c r="D525" i="19"/>
  <c r="D524" i="19"/>
  <c r="D523" i="19"/>
  <c r="D522" i="19"/>
  <c r="D521" i="19"/>
  <c r="D520" i="19"/>
  <c r="D519" i="19"/>
  <c r="D518" i="19"/>
  <c r="D517" i="19"/>
  <c r="D516" i="19"/>
  <c r="D515" i="19"/>
  <c r="D514" i="19"/>
  <c r="D513" i="19"/>
  <c r="D512" i="19"/>
  <c r="D511" i="19"/>
  <c r="D510" i="19"/>
  <c r="D509" i="19"/>
  <c r="D508" i="19"/>
  <c r="D507" i="19"/>
  <c r="D506" i="19"/>
  <c r="D505" i="19"/>
  <c r="D504" i="19"/>
  <c r="D503" i="19"/>
  <c r="D502" i="19"/>
  <c r="D501" i="19"/>
  <c r="D500" i="19"/>
  <c r="D499" i="19"/>
  <c r="D498" i="19"/>
  <c r="D497" i="19"/>
  <c r="D496" i="19"/>
  <c r="D495" i="19"/>
  <c r="D494" i="19"/>
  <c r="D493" i="19"/>
  <c r="D492" i="19"/>
  <c r="D491" i="19"/>
  <c r="D490" i="19"/>
  <c r="D489" i="19"/>
  <c r="D488" i="19"/>
  <c r="D487" i="19"/>
  <c r="D486" i="19"/>
  <c r="D485" i="19"/>
  <c r="D484" i="19"/>
  <c r="D483" i="19"/>
  <c r="D482" i="19"/>
  <c r="D481" i="19"/>
  <c r="D480" i="19"/>
  <c r="D479" i="19"/>
  <c r="D478" i="19"/>
  <c r="D477" i="19"/>
  <c r="D476" i="19"/>
  <c r="D475" i="19"/>
  <c r="D474" i="19"/>
  <c r="D473" i="19"/>
  <c r="D472" i="19"/>
  <c r="D471" i="19"/>
  <c r="D470" i="19"/>
  <c r="D469" i="19"/>
  <c r="D468" i="19"/>
  <c r="D467" i="19"/>
  <c r="D466" i="19"/>
  <c r="D465" i="19"/>
  <c r="D464" i="19"/>
  <c r="D463" i="19"/>
  <c r="D462" i="19"/>
  <c r="D461" i="19"/>
  <c r="D460" i="19"/>
  <c r="D459" i="19"/>
  <c r="D458" i="19"/>
  <c r="D457" i="19"/>
  <c r="D456" i="19"/>
  <c r="D455" i="19"/>
  <c r="D454" i="19"/>
  <c r="D453" i="19"/>
  <c r="D452" i="19"/>
  <c r="D451" i="19"/>
  <c r="D450" i="19"/>
  <c r="D449" i="19"/>
  <c r="D448" i="19"/>
  <c r="D447" i="19"/>
  <c r="D446" i="19"/>
  <c r="D445" i="19"/>
  <c r="D444" i="19"/>
  <c r="D443" i="19"/>
  <c r="D442" i="19"/>
  <c r="D441" i="19"/>
  <c r="D440" i="19"/>
  <c r="D439" i="19"/>
  <c r="D438" i="19"/>
  <c r="D437" i="19"/>
  <c r="D436" i="19"/>
  <c r="D435" i="19"/>
  <c r="D434" i="19"/>
  <c r="D433" i="19"/>
  <c r="D432" i="19"/>
  <c r="D431" i="19"/>
  <c r="D430" i="19"/>
  <c r="D429" i="19"/>
  <c r="D428" i="19"/>
  <c r="D427" i="19"/>
  <c r="D426" i="19"/>
  <c r="D425" i="19"/>
  <c r="D424" i="19"/>
  <c r="D423" i="19"/>
  <c r="D422" i="19"/>
  <c r="D421" i="19"/>
  <c r="D420" i="19"/>
  <c r="D419" i="19"/>
  <c r="D418" i="19"/>
  <c r="D417" i="19"/>
  <c r="D416" i="19"/>
  <c r="D415" i="19"/>
  <c r="D414" i="19"/>
  <c r="D413" i="19"/>
  <c r="D412" i="19"/>
  <c r="D411" i="19"/>
  <c r="D410" i="19"/>
  <c r="D409" i="19"/>
  <c r="D408" i="19"/>
  <c r="D407" i="19"/>
  <c r="D406" i="19"/>
  <c r="D405" i="19"/>
  <c r="D404" i="19"/>
  <c r="D403" i="19"/>
  <c r="D402" i="19"/>
  <c r="D401" i="19"/>
  <c r="D400" i="19"/>
  <c r="D399" i="19"/>
  <c r="D398" i="19"/>
  <c r="D397" i="19"/>
  <c r="D396" i="19"/>
  <c r="D395" i="19"/>
  <c r="D394" i="19"/>
  <c r="D393" i="19"/>
  <c r="D392" i="19"/>
  <c r="D391" i="19"/>
  <c r="D390" i="19"/>
  <c r="D389" i="19"/>
  <c r="D388" i="19"/>
  <c r="D387" i="19"/>
  <c r="D386" i="19"/>
  <c r="D385" i="19"/>
  <c r="D384" i="19"/>
  <c r="D383" i="19"/>
  <c r="D382" i="19"/>
  <c r="D381" i="19"/>
  <c r="D380" i="19"/>
  <c r="D379" i="19"/>
  <c r="D378" i="19"/>
  <c r="D377" i="19"/>
  <c r="D376" i="19"/>
  <c r="D375" i="19"/>
  <c r="D374" i="19"/>
  <c r="D373" i="19"/>
  <c r="D372" i="19"/>
  <c r="D371" i="19"/>
  <c r="D370" i="19"/>
  <c r="D369" i="19"/>
  <c r="D368" i="19"/>
  <c r="D367" i="19"/>
  <c r="D366" i="19"/>
  <c r="D365" i="19"/>
  <c r="D364" i="19"/>
  <c r="D363" i="19"/>
  <c r="D362" i="19"/>
  <c r="D361" i="19"/>
  <c r="D360" i="19"/>
  <c r="D359" i="19"/>
  <c r="D358" i="19"/>
  <c r="D357" i="19"/>
  <c r="D356" i="19"/>
  <c r="D355" i="19"/>
  <c r="D354" i="19"/>
  <c r="D353" i="19"/>
  <c r="D352" i="19"/>
  <c r="D351" i="19"/>
  <c r="D350" i="19"/>
  <c r="D349" i="19"/>
  <c r="D348" i="19"/>
  <c r="D347" i="19"/>
  <c r="D346" i="19"/>
  <c r="D345" i="19"/>
  <c r="D344" i="19"/>
  <c r="D343" i="19"/>
  <c r="D342" i="19"/>
  <c r="D341" i="19"/>
  <c r="D340" i="19"/>
  <c r="D339" i="19"/>
  <c r="D338" i="19"/>
  <c r="D337" i="19"/>
  <c r="D336" i="19"/>
  <c r="D335" i="19"/>
  <c r="D334" i="19"/>
  <c r="D333" i="19"/>
  <c r="D332" i="19"/>
  <c r="D331" i="19"/>
  <c r="D330" i="19"/>
  <c r="D329" i="19"/>
  <c r="D328" i="19"/>
  <c r="D327" i="19"/>
  <c r="D326" i="19"/>
  <c r="D325" i="19"/>
  <c r="D324" i="19"/>
  <c r="D323" i="19"/>
  <c r="D322" i="19"/>
  <c r="D321" i="19"/>
  <c r="D320" i="19"/>
  <c r="D319" i="19"/>
  <c r="D318" i="19"/>
  <c r="D317" i="19"/>
  <c r="D316" i="19"/>
  <c r="D315" i="19"/>
  <c r="D314" i="19"/>
  <c r="D313" i="19"/>
  <c r="D312" i="19"/>
  <c r="D311" i="19"/>
  <c r="D310" i="19"/>
  <c r="D309" i="19"/>
  <c r="D308" i="19"/>
  <c r="D307" i="19"/>
  <c r="D306" i="19"/>
  <c r="D305" i="19"/>
  <c r="D304" i="19"/>
  <c r="D303" i="19"/>
  <c r="D302" i="19"/>
  <c r="D301" i="19"/>
  <c r="D300" i="19"/>
  <c r="D299" i="19"/>
  <c r="D298" i="19"/>
  <c r="D297" i="19"/>
  <c r="D296" i="19"/>
  <c r="D295" i="19"/>
  <c r="D294" i="19"/>
  <c r="D293" i="19"/>
  <c r="D292" i="19"/>
  <c r="D291" i="19"/>
  <c r="D290" i="19"/>
  <c r="D289" i="19"/>
  <c r="D288" i="19"/>
  <c r="D287" i="19"/>
  <c r="D286" i="19"/>
  <c r="D285" i="19"/>
  <c r="D284" i="19"/>
  <c r="D283" i="19"/>
  <c r="D282" i="19"/>
  <c r="D281" i="19"/>
  <c r="D280" i="19"/>
  <c r="D279" i="19"/>
  <c r="D278" i="19"/>
  <c r="D277" i="19"/>
  <c r="D276" i="19"/>
  <c r="D275" i="19"/>
  <c r="D274" i="19"/>
  <c r="D273" i="19"/>
  <c r="D272" i="19"/>
  <c r="D271" i="19"/>
  <c r="D270" i="19"/>
  <c r="D269" i="19"/>
  <c r="D268" i="19"/>
  <c r="D267" i="19"/>
  <c r="D266" i="19"/>
  <c r="D265" i="19"/>
  <c r="D264" i="19"/>
  <c r="D263" i="19"/>
  <c r="D262" i="19"/>
  <c r="D261" i="19"/>
  <c r="D260" i="19"/>
  <c r="D259" i="19"/>
  <c r="D258" i="19"/>
  <c r="D257" i="19"/>
  <c r="D256" i="19"/>
  <c r="D255" i="19"/>
  <c r="D254" i="19"/>
  <c r="D253" i="19"/>
  <c r="D252" i="19"/>
  <c r="D251" i="19"/>
  <c r="D250" i="19"/>
  <c r="D249" i="19"/>
  <c r="D248" i="19"/>
  <c r="D247" i="19"/>
  <c r="D246" i="19"/>
  <c r="D245" i="19"/>
  <c r="D244" i="19"/>
  <c r="D243" i="19"/>
  <c r="D242" i="19"/>
  <c r="D241" i="19"/>
  <c r="D240" i="19"/>
  <c r="D239" i="19"/>
  <c r="D238" i="19"/>
  <c r="D237" i="19"/>
  <c r="D236" i="19"/>
  <c r="D235" i="19"/>
  <c r="D234" i="19"/>
  <c r="D233" i="19"/>
  <c r="D232" i="19"/>
  <c r="D231" i="19"/>
  <c r="D230" i="19"/>
  <c r="D229" i="19"/>
  <c r="D228" i="19"/>
  <c r="D227" i="19"/>
  <c r="D226" i="19"/>
  <c r="D225" i="19"/>
  <c r="D224" i="19"/>
  <c r="D223" i="19"/>
  <c r="D222" i="19"/>
  <c r="D221" i="19"/>
  <c r="D220" i="19"/>
  <c r="D219" i="19"/>
  <c r="D218" i="19"/>
  <c r="D217" i="19"/>
  <c r="D216" i="19"/>
  <c r="D215" i="19"/>
  <c r="D214" i="19"/>
  <c r="D213" i="19"/>
  <c r="D212" i="19"/>
  <c r="D211" i="19"/>
  <c r="D210" i="19"/>
  <c r="D209" i="19"/>
  <c r="D208" i="19"/>
  <c r="D207" i="19"/>
  <c r="D206" i="19"/>
  <c r="D205" i="19"/>
  <c r="D204" i="19"/>
  <c r="D203" i="19"/>
  <c r="D202" i="19"/>
  <c r="D201" i="19"/>
  <c r="D200" i="19"/>
  <c r="D199" i="19"/>
  <c r="D198" i="19"/>
  <c r="D197" i="19"/>
  <c r="D196" i="19"/>
  <c r="D195" i="19"/>
  <c r="D194" i="19"/>
  <c r="D193" i="19"/>
  <c r="D192" i="19"/>
  <c r="D191" i="19"/>
  <c r="D190" i="19"/>
  <c r="D189" i="19"/>
  <c r="D188" i="19"/>
  <c r="D187" i="19"/>
  <c r="D186" i="19"/>
  <c r="D185" i="19"/>
  <c r="D184" i="19"/>
  <c r="D183" i="19"/>
  <c r="D182" i="19"/>
  <c r="D181" i="19"/>
  <c r="D180" i="19"/>
  <c r="D179" i="19"/>
  <c r="D178" i="19"/>
  <c r="D177" i="19"/>
  <c r="D176" i="19"/>
  <c r="D175" i="19"/>
  <c r="D174" i="19"/>
  <c r="D173" i="19"/>
  <c r="D172" i="19"/>
  <c r="D171" i="19"/>
  <c r="D170" i="19"/>
  <c r="D169" i="19"/>
  <c r="D168" i="19"/>
  <c r="D167" i="19"/>
  <c r="D166" i="19"/>
  <c r="D165" i="19"/>
  <c r="D164" i="19"/>
  <c r="D163" i="19"/>
  <c r="D162" i="19"/>
  <c r="D161" i="19"/>
  <c r="D160" i="19"/>
  <c r="D159" i="19"/>
  <c r="D158" i="19"/>
  <c r="D157" i="19"/>
  <c r="D156" i="19"/>
  <c r="D155" i="19"/>
  <c r="D154" i="19"/>
  <c r="D153" i="19"/>
  <c r="D152" i="19"/>
  <c r="D151" i="19"/>
  <c r="D150" i="19"/>
  <c r="D149" i="19"/>
  <c r="D148" i="19"/>
  <c r="D147" i="19"/>
  <c r="D146" i="19"/>
  <c r="D145" i="19"/>
  <c r="D144" i="19"/>
  <c r="D143" i="19"/>
  <c r="D142" i="19"/>
  <c r="D141" i="19"/>
  <c r="D140" i="19"/>
  <c r="D139" i="19"/>
  <c r="D138" i="19"/>
  <c r="D137" i="19"/>
  <c r="D136" i="19"/>
  <c r="D135" i="19"/>
  <c r="D134" i="19"/>
  <c r="D133" i="19"/>
  <c r="D132" i="19"/>
  <c r="D131" i="19"/>
  <c r="D130" i="19"/>
  <c r="D129" i="19"/>
  <c r="D128" i="19"/>
  <c r="D127" i="19"/>
  <c r="D126" i="19"/>
  <c r="D125" i="19"/>
  <c r="D124" i="19"/>
  <c r="D123" i="19"/>
  <c r="D122" i="19"/>
  <c r="D121" i="19"/>
  <c r="D120" i="19"/>
  <c r="D119" i="19"/>
  <c r="D118" i="19"/>
  <c r="D117" i="19"/>
  <c r="D116" i="19"/>
  <c r="D115" i="19"/>
  <c r="D114" i="19"/>
  <c r="D113" i="19"/>
  <c r="D112" i="19"/>
  <c r="D111" i="19"/>
  <c r="D110" i="19"/>
  <c r="D109" i="19"/>
  <c r="D108" i="19"/>
  <c r="D107" i="19"/>
  <c r="D106" i="19"/>
  <c r="D105" i="19"/>
  <c r="D104" i="19"/>
  <c r="D103" i="19"/>
  <c r="D102" i="19"/>
  <c r="D101" i="19"/>
  <c r="D100" i="19"/>
  <c r="D99" i="19"/>
  <c r="D98" i="19"/>
  <c r="D97" i="19"/>
  <c r="D96" i="19"/>
  <c r="D95" i="19"/>
  <c r="D94" i="19"/>
  <c r="D93" i="19"/>
  <c r="D92" i="19"/>
  <c r="D91" i="19"/>
  <c r="D90" i="19"/>
  <c r="D89" i="19"/>
  <c r="D88" i="19"/>
  <c r="D87" i="19"/>
  <c r="D86" i="19"/>
  <c r="D85" i="19"/>
  <c r="D84" i="19"/>
  <c r="D83" i="19"/>
  <c r="D82" i="19"/>
  <c r="D81" i="19"/>
  <c r="D80" i="19"/>
  <c r="D79" i="19"/>
  <c r="D78" i="19"/>
  <c r="D77" i="19"/>
  <c r="D76" i="19"/>
  <c r="D75" i="19"/>
  <c r="D74" i="19"/>
  <c r="D73" i="19"/>
  <c r="D72" i="19"/>
  <c r="D71" i="19"/>
  <c r="D70" i="19"/>
  <c r="D69" i="19"/>
  <c r="D68" i="19"/>
  <c r="D67" i="19"/>
  <c r="D66" i="19"/>
  <c r="D65" i="19"/>
  <c r="D64" i="19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S19" i="19" s="1"/>
  <c r="D14" i="19"/>
  <c r="E38" i="9"/>
  <c r="E39" i="9"/>
  <c r="E68" i="17"/>
  <c r="D68" i="17"/>
  <c r="C64" i="17"/>
  <c r="C68" i="17" s="1"/>
  <c r="B64" i="17"/>
  <c r="B68" i="17" s="1"/>
  <c r="C26" i="17"/>
  <c r="C24" i="17"/>
  <c r="B24" i="17"/>
  <c r="B17" i="17"/>
  <c r="F15" i="17"/>
  <c r="H15" i="17" s="1"/>
  <c r="F14" i="17"/>
  <c r="H14" i="17" s="1"/>
  <c r="C25" i="17" l="1"/>
  <c r="AB26" i="19"/>
  <c r="O18" i="19"/>
  <c r="R15" i="19"/>
  <c r="Q16" i="19"/>
  <c r="V24" i="19"/>
  <c r="AA16" i="19"/>
  <c r="Y17" i="19"/>
  <c r="W23" i="19"/>
  <c r="S18" i="19"/>
  <c r="B25" i="17"/>
  <c r="K15" i="19"/>
  <c r="AB18" i="19"/>
  <c r="AC18" i="19"/>
  <c r="X26" i="19"/>
  <c r="T15" i="19"/>
  <c r="U17" i="19"/>
  <c r="N15" i="19"/>
  <c r="AD16" i="19"/>
  <c r="Z15" i="19"/>
  <c r="R16" i="19"/>
  <c r="R17" i="19"/>
  <c r="W18" i="19"/>
  <c r="AD19" i="19"/>
  <c r="R20" i="19"/>
  <c r="Q17" i="19"/>
  <c r="AB19" i="19"/>
  <c r="O20" i="19"/>
  <c r="R23" i="19"/>
  <c r="V20" i="19"/>
  <c r="AA15" i="19"/>
  <c r="Z16" i="19"/>
  <c r="V17" i="19"/>
  <c r="AE19" i="19"/>
  <c r="AE20" i="19"/>
  <c r="P18" i="19"/>
  <c r="Q22" i="19"/>
  <c r="Q18" i="19"/>
  <c r="AA26" i="19"/>
  <c r="S15" i="19"/>
  <c r="AE15" i="19"/>
  <c r="S16" i="19"/>
  <c r="AE16" i="19"/>
  <c r="AD17" i="19"/>
  <c r="AA18" i="19"/>
  <c r="W19" i="19"/>
  <c r="Z20" i="19"/>
  <c r="S22" i="19"/>
  <c r="AD23" i="19"/>
  <c r="Y21" i="19"/>
  <c r="AC25" i="19"/>
  <c r="I18" i="19"/>
  <c r="W15" i="19"/>
  <c r="J23" i="19"/>
  <c r="W16" i="19"/>
  <c r="K16" i="19"/>
  <c r="AE18" i="19"/>
  <c r="AA19" i="19"/>
  <c r="AA20" i="19"/>
  <c r="Z21" i="19"/>
  <c r="AE22" i="19"/>
  <c r="P15" i="19"/>
  <c r="U18" i="19"/>
  <c r="AC24" i="19"/>
  <c r="Q20" i="19"/>
  <c r="Z23" i="19"/>
  <c r="V15" i="19"/>
  <c r="AB15" i="19"/>
  <c r="J16" i="19"/>
  <c r="J17" i="19"/>
  <c r="Z17" i="19"/>
  <c r="O19" i="19"/>
  <c r="Z19" i="19"/>
  <c r="S20" i="19"/>
  <c r="AC20" i="19"/>
  <c r="T21" i="19"/>
  <c r="AD21" i="19"/>
  <c r="W22" i="19"/>
  <c r="O23" i="19"/>
  <c r="AE23" i="19"/>
  <c r="AD24" i="19"/>
  <c r="S26" i="19"/>
  <c r="M24" i="19"/>
  <c r="Y18" i="19"/>
  <c r="O15" i="19"/>
  <c r="AD15" i="19"/>
  <c r="O16" i="19"/>
  <c r="V16" i="19"/>
  <c r="AB17" i="19"/>
  <c r="R19" i="19"/>
  <c r="W20" i="19"/>
  <c r="AD20" i="19"/>
  <c r="V21" i="19"/>
  <c r="AB22" i="19"/>
  <c r="V23" i="19"/>
  <c r="R21" i="19"/>
  <c r="W26" i="19"/>
  <c r="U24" i="19"/>
  <c r="U25" i="19"/>
  <c r="X17" i="19"/>
  <c r="X19" i="19"/>
  <c r="M20" i="19"/>
  <c r="Y20" i="19"/>
  <c r="P21" i="19"/>
  <c r="U21" i="19"/>
  <c r="P26" i="19"/>
  <c r="X22" i="19"/>
  <c r="AC22" i="19"/>
  <c r="X25" i="19"/>
  <c r="T26" i="19"/>
  <c r="K20" i="19"/>
  <c r="K23" i="19"/>
  <c r="X15" i="19"/>
  <c r="AC16" i="19"/>
  <c r="AC17" i="19"/>
  <c r="K18" i="19"/>
  <c r="K19" i="19"/>
  <c r="M16" i="19"/>
  <c r="M17" i="19"/>
  <c r="T17" i="19"/>
  <c r="M18" i="19"/>
  <c r="X18" i="19"/>
  <c r="T19" i="19"/>
  <c r="U20" i="19"/>
  <c r="Q21" i="19"/>
  <c r="AB21" i="19"/>
  <c r="K22" i="19"/>
  <c r="T22" i="19"/>
  <c r="Y22" i="19"/>
  <c r="Y24" i="19"/>
  <c r="Y25" i="19"/>
  <c r="K26" i="19"/>
  <c r="M21" i="19"/>
  <c r="I22" i="19"/>
  <c r="Y16" i="19"/>
  <c r="H15" i="19"/>
  <c r="U16" i="19"/>
  <c r="P17" i="19"/>
  <c r="L25" i="19"/>
  <c r="T18" i="19"/>
  <c r="P19" i="19"/>
  <c r="V19" i="19"/>
  <c r="N24" i="19"/>
  <c r="X21" i="19"/>
  <c r="AC21" i="19"/>
  <c r="O22" i="19"/>
  <c r="U22" i="19"/>
  <c r="AA22" i="19"/>
  <c r="Q25" i="19"/>
  <c r="S23" i="19"/>
  <c r="AA23" i="19"/>
  <c r="R24" i="19"/>
  <c r="Z24" i="19"/>
  <c r="T25" i="19"/>
  <c r="AB25" i="19"/>
  <c r="O26" i="19"/>
  <c r="AD26" i="19"/>
  <c r="Z26" i="19"/>
  <c r="V26" i="19"/>
  <c r="R26" i="19"/>
  <c r="N26" i="19"/>
  <c r="J26" i="19"/>
  <c r="AE25" i="19"/>
  <c r="AA25" i="19"/>
  <c r="W25" i="19"/>
  <c r="S25" i="19"/>
  <c r="O25" i="19"/>
  <c r="K25" i="19"/>
  <c r="AB24" i="19"/>
  <c r="X24" i="19"/>
  <c r="T24" i="19"/>
  <c r="P24" i="19"/>
  <c r="L24" i="19"/>
  <c r="H24" i="19"/>
  <c r="AC23" i="19"/>
  <c r="Y23" i="19"/>
  <c r="U23" i="19"/>
  <c r="Q23" i="19"/>
  <c r="M23" i="19"/>
  <c r="I23" i="19"/>
  <c r="AD22" i="19"/>
  <c r="Z22" i="19"/>
  <c r="V22" i="19"/>
  <c r="R22" i="19"/>
  <c r="N22" i="19"/>
  <c r="J22" i="19"/>
  <c r="AE21" i="19"/>
  <c r="AA21" i="19"/>
  <c r="W21" i="19"/>
  <c r="S21" i="19"/>
  <c r="O21" i="19"/>
  <c r="K21" i="19"/>
  <c r="AB20" i="19"/>
  <c r="X20" i="19"/>
  <c r="T20" i="19"/>
  <c r="P20" i="19"/>
  <c r="L20" i="19"/>
  <c r="H20" i="19"/>
  <c r="AC19" i="19"/>
  <c r="Y19" i="19"/>
  <c r="U19" i="19"/>
  <c r="Q19" i="19"/>
  <c r="M19" i="19"/>
  <c r="I19" i="19"/>
  <c r="AD18" i="19"/>
  <c r="Z18" i="19"/>
  <c r="V18" i="19"/>
  <c r="R18" i="19"/>
  <c r="N18" i="19"/>
  <c r="J18" i="19"/>
  <c r="AE17" i="19"/>
  <c r="AA17" i="19"/>
  <c r="W17" i="19"/>
  <c r="S17" i="19"/>
  <c r="O17" i="19"/>
  <c r="K17" i="19"/>
  <c r="AB16" i="19"/>
  <c r="X16" i="19"/>
  <c r="T16" i="19"/>
  <c r="P16" i="19"/>
  <c r="L16" i="19"/>
  <c r="H16" i="19"/>
  <c r="AC15" i="19"/>
  <c r="Y15" i="19"/>
  <c r="U15" i="19"/>
  <c r="Q15" i="19"/>
  <c r="M15" i="19"/>
  <c r="I15" i="19"/>
  <c r="S24" i="19"/>
  <c r="O24" i="19"/>
  <c r="K24" i="19"/>
  <c r="AB23" i="19"/>
  <c r="X23" i="19"/>
  <c r="T23" i="19"/>
  <c r="P23" i="19"/>
  <c r="AC26" i="19"/>
  <c r="Y26" i="19"/>
  <c r="U26" i="19"/>
  <c r="Q26" i="19"/>
  <c r="M26" i="19"/>
  <c r="I26" i="19"/>
  <c r="AD25" i="19"/>
  <c r="Z25" i="19"/>
  <c r="V25" i="19"/>
  <c r="R25" i="19"/>
  <c r="N25" i="19"/>
  <c r="J25" i="19"/>
  <c r="AE24" i="19"/>
  <c r="AA24" i="19"/>
  <c r="W24" i="19"/>
  <c r="AE26" i="19"/>
  <c r="H17" i="19"/>
  <c r="L15" i="19"/>
  <c r="I16" i="19"/>
  <c r="N16" i="19"/>
  <c r="I17" i="19"/>
  <c r="N17" i="19"/>
  <c r="L19" i="19"/>
  <c r="I20" i="19"/>
  <c r="N20" i="19"/>
  <c r="I21" i="19"/>
  <c r="N21" i="19"/>
  <c r="P22" i="19"/>
  <c r="L23" i="19"/>
  <c r="I24" i="19"/>
  <c r="Q24" i="19"/>
  <c r="M25" i="19"/>
  <c r="L26" i="19"/>
  <c r="H19" i="19"/>
  <c r="N19" i="19"/>
  <c r="J20" i="19"/>
  <c r="J21" i="19"/>
  <c r="L22" i="19"/>
  <c r="H23" i="19"/>
  <c r="N23" i="19"/>
  <c r="J24" i="19"/>
  <c r="H25" i="19"/>
  <c r="P25" i="19"/>
  <c r="L18" i="19"/>
  <c r="J15" i="19"/>
  <c r="L17" i="19"/>
  <c r="H18" i="19"/>
  <c r="J19" i="19"/>
  <c r="L21" i="19"/>
  <c r="H22" i="19"/>
  <c r="M22" i="19"/>
  <c r="I25" i="19"/>
  <c r="H26" i="19"/>
  <c r="H21" i="19"/>
  <c r="H16" i="17"/>
  <c r="I15" i="17" s="1"/>
  <c r="J15" i="17" s="1"/>
  <c r="C23" i="17" s="1"/>
  <c r="C30" i="17"/>
  <c r="C32" i="17"/>
  <c r="B32" i="17"/>
  <c r="B28" i="17"/>
  <c r="C28" i="17"/>
  <c r="AB27" i="19" l="1"/>
  <c r="O27" i="19"/>
  <c r="B31" i="17"/>
  <c r="R27" i="19"/>
  <c r="V27" i="19"/>
  <c r="AA27" i="19"/>
  <c r="P27" i="19"/>
  <c r="AE27" i="19"/>
  <c r="K27" i="19"/>
  <c r="H27" i="19"/>
  <c r="N27" i="19"/>
  <c r="W27" i="19"/>
  <c r="AD27" i="19"/>
  <c r="T27" i="19"/>
  <c r="Q27" i="19"/>
  <c r="X27" i="19"/>
  <c r="S27" i="19"/>
  <c r="Z27" i="19"/>
  <c r="J27" i="19"/>
  <c r="U27" i="19"/>
  <c r="I27" i="19"/>
  <c r="Y27" i="19"/>
  <c r="L27" i="19"/>
  <c r="M27" i="19"/>
  <c r="AC27" i="19"/>
  <c r="I14" i="17"/>
  <c r="J14" i="17" s="1"/>
  <c r="B23" i="17" s="1"/>
  <c r="B29" i="17" s="1"/>
  <c r="C29" i="17"/>
  <c r="C33" i="17"/>
  <c r="E48" i="6" l="1"/>
  <c r="E47" i="6"/>
  <c r="F37" i="6" l="1"/>
  <c r="G37" i="6"/>
  <c r="B22" i="2" l="1"/>
  <c r="B23" i="2"/>
  <c r="B21" i="2"/>
  <c r="B20" i="2"/>
  <c r="B19" i="2"/>
  <c r="B18" i="2"/>
  <c r="B17" i="2"/>
  <c r="B16" i="2"/>
  <c r="B15" i="2"/>
  <c r="B14" i="2"/>
  <c r="I14" i="14"/>
  <c r="J14" i="14" s="1"/>
  <c r="I15" i="14"/>
  <c r="J15" i="14" s="1"/>
  <c r="D16" i="14"/>
  <c r="E16" i="14" s="1" a="1"/>
  <c r="E16" i="14" s="1"/>
  <c r="I16" i="14"/>
  <c r="J16" i="14" s="1"/>
  <c r="M16" i="14"/>
  <c r="N16" i="14"/>
  <c r="D17" i="14"/>
  <c r="E17" i="14" s="1" a="1"/>
  <c r="E17" i="14" s="1"/>
  <c r="I17" i="14"/>
  <c r="J17" i="14" s="1"/>
  <c r="D18" i="14"/>
  <c r="E18" i="14" s="1" a="1"/>
  <c r="E18" i="14" s="1"/>
  <c r="H18" i="14"/>
  <c r="D19" i="14"/>
  <c r="E19" i="14" s="1" a="1"/>
  <c r="E19" i="14" s="1"/>
  <c r="D20" i="14"/>
  <c r="E20" i="14" s="1" a="1"/>
  <c r="E20" i="14" s="1"/>
  <c r="D21" i="14"/>
  <c r="E21" i="14" s="1" a="1"/>
  <c r="E21" i="14" s="1"/>
  <c r="D22" i="14"/>
  <c r="E22" i="14" s="1" a="1"/>
  <c r="E22" i="14" s="1"/>
  <c r="D23" i="14"/>
  <c r="E23" i="14" s="1" a="1"/>
  <c r="E23" i="14" s="1"/>
  <c r="D24" i="14"/>
  <c r="E24" i="14" s="1" a="1"/>
  <c r="E24" i="14" s="1"/>
  <c r="D25" i="14"/>
  <c r="E25" i="14" s="1" a="1"/>
  <c r="E25" i="14" s="1"/>
  <c r="D26" i="14"/>
  <c r="E26" i="14" s="1" a="1"/>
  <c r="E26" i="14" s="1"/>
  <c r="D27" i="14"/>
  <c r="E27" i="14" s="1" a="1"/>
  <c r="E27" i="14" s="1"/>
  <c r="D28" i="14"/>
  <c r="E28" i="14" s="1" a="1"/>
  <c r="E28" i="14" s="1"/>
  <c r="D29" i="14"/>
  <c r="E29" i="14" s="1" a="1"/>
  <c r="E29" i="14" s="1"/>
  <c r="D30" i="14"/>
  <c r="E30" i="14" s="1" a="1"/>
  <c r="E30" i="14" s="1"/>
  <c r="D31" i="14"/>
  <c r="E31" i="14" s="1" a="1"/>
  <c r="E31" i="14" s="1"/>
  <c r="D32" i="14"/>
  <c r="E32" i="14" s="1" a="1"/>
  <c r="E32" i="14" s="1"/>
  <c r="D33" i="14"/>
  <c r="E33" i="14" s="1" a="1"/>
  <c r="E33" i="14" s="1"/>
  <c r="D34" i="14"/>
  <c r="E34" i="14" s="1" a="1"/>
  <c r="E34" i="14" s="1"/>
  <c r="D35" i="14"/>
  <c r="E35" i="14" s="1" a="1"/>
  <c r="E35" i="14" s="1"/>
  <c r="D36" i="14"/>
  <c r="E36" i="14" s="1" a="1"/>
  <c r="E36" i="14" s="1"/>
  <c r="D37" i="14"/>
  <c r="E37" i="14" s="1" a="1"/>
  <c r="E37" i="14" s="1"/>
  <c r="D38" i="14"/>
  <c r="E38" i="14" s="1" a="1"/>
  <c r="E38" i="14" s="1"/>
  <c r="D39" i="14"/>
  <c r="E39" i="14" s="1" a="1"/>
  <c r="E39" i="14" s="1"/>
  <c r="D40" i="14"/>
  <c r="E40" i="14" s="1" a="1"/>
  <c r="E40" i="14" s="1"/>
  <c r="D41" i="14"/>
  <c r="E41" i="14" s="1" a="1"/>
  <c r="E41" i="14" s="1"/>
  <c r="D44" i="14"/>
  <c r="E44" i="14" s="1" a="1"/>
  <c r="E44" i="14" s="1"/>
  <c r="D45" i="14"/>
  <c r="E45" i="14" s="1" a="1"/>
  <c r="E45" i="14" s="1"/>
  <c r="D46" i="14"/>
  <c r="E46" i="14" s="1" a="1"/>
  <c r="E46" i="14" s="1"/>
  <c r="D47" i="14"/>
  <c r="E47" i="14" s="1" a="1"/>
  <c r="E47" i="14" s="1"/>
  <c r="D48" i="14"/>
  <c r="E48" i="14" s="1" a="1"/>
  <c r="E48" i="14" s="1"/>
  <c r="D49" i="14"/>
  <c r="E49" i="14" s="1" a="1"/>
  <c r="E49" i="14" s="1"/>
  <c r="D50" i="14"/>
  <c r="E50" i="14" s="1" a="1"/>
  <c r="E50" i="14" s="1"/>
  <c r="D51" i="14"/>
  <c r="E51" i="14" s="1" a="1"/>
  <c r="E51" i="14" s="1"/>
  <c r="D52" i="14"/>
  <c r="E52" i="14" s="1" a="1"/>
  <c r="E52" i="14" s="1"/>
  <c r="D53" i="14"/>
  <c r="E53" i="14" s="1" a="1"/>
  <c r="E53" i="14" s="1"/>
  <c r="D54" i="14"/>
  <c r="E54" i="14" s="1" a="1"/>
  <c r="E54" i="14" s="1"/>
  <c r="D55" i="14"/>
  <c r="E55" i="14" s="1" a="1"/>
  <c r="E55" i="14" s="1"/>
  <c r="D56" i="14"/>
  <c r="E56" i="14" s="1" a="1"/>
  <c r="E56" i="14" s="1"/>
  <c r="D57" i="14"/>
  <c r="E57" i="14" s="1" a="1"/>
  <c r="E57" i="14" s="1"/>
  <c r="D58" i="14"/>
  <c r="E58" i="14" s="1" a="1"/>
  <c r="E58" i="14" s="1"/>
  <c r="D59" i="14"/>
  <c r="E59" i="14" s="1" a="1"/>
  <c r="E59" i="14" s="1"/>
  <c r="D60" i="14"/>
  <c r="E60" i="14" s="1" a="1"/>
  <c r="E60" i="14" s="1"/>
  <c r="D61" i="14"/>
  <c r="E61" i="14" s="1" a="1"/>
  <c r="E61" i="14" s="1"/>
  <c r="D62" i="14"/>
  <c r="E62" i="14" s="1" a="1"/>
  <c r="E62" i="14" s="1"/>
  <c r="D63" i="14"/>
  <c r="E63" i="14" s="1" a="1"/>
  <c r="E63" i="14" s="1"/>
  <c r="D64" i="14"/>
  <c r="E64" i="14" s="1" a="1"/>
  <c r="E64" i="14" s="1"/>
  <c r="D65" i="14"/>
  <c r="E65" i="14" s="1" a="1"/>
  <c r="E65" i="14" s="1"/>
  <c r="D66" i="14"/>
  <c r="E66" i="14" s="1" a="1"/>
  <c r="E66" i="14" s="1"/>
  <c r="D67" i="14"/>
  <c r="E67" i="14" s="1" a="1"/>
  <c r="E67" i="14" s="1"/>
  <c r="D68" i="14"/>
  <c r="E68" i="14" s="1" a="1"/>
  <c r="E68" i="14" s="1"/>
  <c r="D69" i="14"/>
  <c r="E69" i="14" s="1" a="1"/>
  <c r="E69" i="14" s="1"/>
  <c r="D70" i="14"/>
  <c r="E70" i="14" s="1" a="1"/>
  <c r="E70" i="14" s="1"/>
  <c r="D71" i="14"/>
  <c r="E71" i="14" s="1" a="1"/>
  <c r="E71" i="14" s="1"/>
  <c r="D72" i="14"/>
  <c r="E72" i="14" s="1" a="1"/>
  <c r="E72" i="14" s="1"/>
  <c r="D73" i="14"/>
  <c r="E73" i="14" s="1" a="1"/>
  <c r="E73" i="14" s="1"/>
  <c r="D74" i="14"/>
  <c r="E74" i="14" s="1" a="1"/>
  <c r="E74" i="14" s="1"/>
  <c r="D75" i="14"/>
  <c r="E75" i="14" s="1" a="1"/>
  <c r="E75" i="14" s="1"/>
  <c r="D76" i="14"/>
  <c r="E76" i="14" s="1" a="1"/>
  <c r="E76" i="14" s="1"/>
  <c r="D77" i="14"/>
  <c r="E77" i="14" s="1" a="1"/>
  <c r="E77" i="14" s="1"/>
  <c r="D78" i="14"/>
  <c r="E78" i="14" s="1" a="1"/>
  <c r="E78" i="14" s="1"/>
  <c r="D79" i="14"/>
  <c r="E79" i="14" s="1" a="1"/>
  <c r="E79" i="14" s="1"/>
  <c r="D81" i="14"/>
  <c r="E81" i="14" s="1" a="1"/>
  <c r="E81" i="14" s="1"/>
  <c r="D82" i="14"/>
  <c r="E82" i="14" s="1" a="1"/>
  <c r="E82" i="14" s="1"/>
  <c r="D84" i="14"/>
  <c r="E84" i="14" s="1" a="1"/>
  <c r="E84" i="14" s="1"/>
  <c r="D85" i="14"/>
  <c r="E85" i="14" s="1" a="1"/>
  <c r="E85" i="14" s="1"/>
  <c r="D86" i="14"/>
  <c r="E86" i="14" s="1" a="1"/>
  <c r="E86" i="14" s="1"/>
  <c r="D87" i="14"/>
  <c r="E87" i="14" s="1" a="1"/>
  <c r="E87" i="14" s="1"/>
  <c r="D89" i="14"/>
  <c r="E89" i="14" s="1" a="1"/>
  <c r="E89" i="14" s="1"/>
  <c r="D90" i="14"/>
  <c r="E90" i="14" s="1" a="1"/>
  <c r="E90" i="14" s="1"/>
  <c r="D91" i="14"/>
  <c r="E91" i="14" s="1" a="1"/>
  <c r="E91" i="14" s="1"/>
  <c r="D92" i="14"/>
  <c r="E92" i="14" s="1" a="1"/>
  <c r="E92" i="14" s="1"/>
  <c r="D93" i="14"/>
  <c r="E93" i="14" s="1" a="1"/>
  <c r="E93" i="14" s="1"/>
  <c r="D94" i="14"/>
  <c r="E94" i="14" s="1" a="1"/>
  <c r="E94" i="14" s="1"/>
  <c r="D95" i="14"/>
  <c r="E95" i="14" s="1" a="1"/>
  <c r="E95" i="14" s="1"/>
  <c r="D96" i="14"/>
  <c r="E96" i="14" s="1" a="1"/>
  <c r="E96" i="14" s="1"/>
  <c r="D97" i="14"/>
  <c r="E97" i="14" s="1" a="1"/>
  <c r="E97" i="14" s="1"/>
  <c r="D98" i="14"/>
  <c r="E98" i="14" s="1" a="1"/>
  <c r="E98" i="14" s="1"/>
  <c r="D99" i="14"/>
  <c r="E99" i="14" s="1" a="1"/>
  <c r="E99" i="14" s="1"/>
  <c r="D101" i="14"/>
  <c r="E101" i="14" s="1" a="1"/>
  <c r="E101" i="14" s="1"/>
  <c r="D102" i="14"/>
  <c r="E102" i="14" s="1" a="1"/>
  <c r="E102" i="14" s="1"/>
  <c r="D104" i="14"/>
  <c r="E104" i="14" s="1" a="1"/>
  <c r="E104" i="14" s="1"/>
  <c r="D105" i="14"/>
  <c r="E105" i="14" s="1" a="1"/>
  <c r="E105" i="14" s="1"/>
  <c r="D106" i="14"/>
  <c r="E106" i="14" s="1" a="1"/>
  <c r="E106" i="14" s="1"/>
  <c r="D107" i="14"/>
  <c r="E107" i="14" s="1" a="1"/>
  <c r="E107" i="14" s="1"/>
  <c r="D108" i="14"/>
  <c r="E108" i="14" s="1" a="1"/>
  <c r="E108" i="14" s="1"/>
  <c r="D109" i="14"/>
  <c r="E109" i="14" s="1" a="1"/>
  <c r="E109" i="14" s="1"/>
  <c r="D110" i="14"/>
  <c r="E110" i="14" s="1" a="1"/>
  <c r="E110" i="14" s="1"/>
  <c r="D111" i="14"/>
  <c r="E111" i="14" s="1" a="1"/>
  <c r="E111" i="14" s="1"/>
  <c r="D112" i="14"/>
  <c r="E112" i="14" s="1" a="1"/>
  <c r="E112" i="14" s="1"/>
  <c r="D113" i="14"/>
  <c r="E113" i="14" s="1" a="1"/>
  <c r="E113" i="14" s="1"/>
  <c r="D114" i="14"/>
  <c r="E114" i="14" s="1" a="1"/>
  <c r="E114" i="14" s="1"/>
  <c r="D115" i="14"/>
  <c r="E115" i="14" s="1" a="1"/>
  <c r="E115" i="14" s="1"/>
  <c r="D116" i="14"/>
  <c r="E116" i="14" s="1" a="1"/>
  <c r="E116" i="14" s="1"/>
  <c r="D117" i="14"/>
  <c r="E117" i="14" s="1" a="1"/>
  <c r="E117" i="14" s="1"/>
  <c r="D118" i="14"/>
  <c r="E118" i="14" s="1" a="1"/>
  <c r="E118" i="14" s="1"/>
  <c r="D119" i="14"/>
  <c r="E119" i="14" s="1" a="1"/>
  <c r="E119" i="14" s="1"/>
  <c r="D120" i="14"/>
  <c r="E120" i="14" s="1" a="1"/>
  <c r="E120" i="14" s="1"/>
  <c r="D121" i="14"/>
  <c r="E121" i="14" s="1" a="1"/>
  <c r="E121" i="14" s="1"/>
  <c r="D122" i="14"/>
  <c r="E122" i="14" s="1" a="1"/>
  <c r="E122" i="14" s="1"/>
  <c r="D123" i="14"/>
  <c r="E123" i="14" s="1" a="1"/>
  <c r="E123" i="14" s="1"/>
  <c r="D125" i="14"/>
  <c r="E125" i="14" s="1" a="1"/>
  <c r="E125" i="14" s="1"/>
  <c r="D126" i="14"/>
  <c r="E126" i="14" s="1" a="1"/>
  <c r="E126" i="14" s="1"/>
  <c r="D127" i="14"/>
  <c r="E127" i="14" s="1" a="1"/>
  <c r="E127" i="14" s="1"/>
  <c r="D128" i="14"/>
  <c r="E128" i="14" s="1" a="1"/>
  <c r="E128" i="14" s="1"/>
  <c r="D129" i="14"/>
  <c r="E129" i="14" s="1" a="1"/>
  <c r="E129" i="14" s="1"/>
  <c r="D130" i="14"/>
  <c r="E130" i="14" s="1" a="1"/>
  <c r="E130" i="14" s="1"/>
  <c r="D131" i="14"/>
  <c r="E131" i="14" s="1" a="1"/>
  <c r="E131" i="14" s="1"/>
  <c r="D133" i="14"/>
  <c r="E133" i="14" s="1" a="1"/>
  <c r="E133" i="14" s="1"/>
  <c r="D134" i="14"/>
  <c r="E134" i="14" s="1" a="1"/>
  <c r="E134" i="14" s="1"/>
  <c r="D135" i="14"/>
  <c r="E135" i="14" s="1" a="1"/>
  <c r="E135" i="14" s="1"/>
  <c r="D136" i="14"/>
  <c r="E136" i="14" s="1" a="1"/>
  <c r="E136" i="14" s="1"/>
  <c r="D137" i="14"/>
  <c r="E137" i="14" s="1" a="1"/>
  <c r="E137" i="14" s="1"/>
  <c r="D138" i="14"/>
  <c r="E138" i="14" s="1" a="1"/>
  <c r="E138" i="14" s="1"/>
  <c r="D139" i="14"/>
  <c r="E139" i="14" s="1" a="1"/>
  <c r="E139" i="14" s="1"/>
  <c r="D140" i="14"/>
  <c r="E140" i="14" s="1" a="1"/>
  <c r="E140" i="14" s="1"/>
  <c r="D141" i="14"/>
  <c r="E141" i="14" s="1" a="1"/>
  <c r="E141" i="14" s="1"/>
  <c r="D142" i="14"/>
  <c r="E142" i="14" s="1" a="1"/>
  <c r="E142" i="14" s="1"/>
  <c r="D143" i="14"/>
  <c r="E143" i="14" s="1" a="1"/>
  <c r="E143" i="14" s="1"/>
  <c r="D144" i="14"/>
  <c r="E144" i="14" s="1" a="1"/>
  <c r="E144" i="14" s="1"/>
  <c r="D145" i="14"/>
  <c r="E145" i="14" s="1" a="1"/>
  <c r="E145" i="14" s="1"/>
  <c r="D146" i="14"/>
  <c r="E146" i="14" s="1" a="1"/>
  <c r="E146" i="14" s="1"/>
  <c r="D147" i="14"/>
  <c r="E147" i="14" s="1" a="1"/>
  <c r="E147" i="14" s="1"/>
  <c r="D148" i="14"/>
  <c r="E148" i="14" s="1" a="1"/>
  <c r="E148" i="14" s="1"/>
  <c r="D149" i="14"/>
  <c r="E149" i="14" s="1" a="1"/>
  <c r="E149" i="14" s="1"/>
  <c r="D150" i="14"/>
  <c r="E150" i="14" s="1" a="1"/>
  <c r="E150" i="14" s="1"/>
  <c r="D151" i="14"/>
  <c r="E151" i="14" s="1" a="1"/>
  <c r="E151" i="14" s="1"/>
  <c r="D152" i="14"/>
  <c r="E152" i="14" s="1" a="1"/>
  <c r="E152" i="14" s="1"/>
  <c r="D153" i="14"/>
  <c r="E153" i="14" s="1" a="1"/>
  <c r="E153" i="14" s="1"/>
  <c r="D154" i="14"/>
  <c r="E154" i="14" s="1" a="1"/>
  <c r="E154" i="14" s="1"/>
  <c r="D155" i="14"/>
  <c r="E155" i="14" s="1" a="1"/>
  <c r="E155" i="14" s="1"/>
  <c r="D156" i="14"/>
  <c r="E156" i="14" s="1" a="1"/>
  <c r="E156" i="14" s="1"/>
  <c r="D157" i="14"/>
  <c r="E157" i="14" s="1" a="1"/>
  <c r="E157" i="14" s="1"/>
  <c r="D158" i="14"/>
  <c r="E158" i="14" s="1" a="1"/>
  <c r="E158" i="14" s="1"/>
  <c r="D159" i="14"/>
  <c r="E159" i="14" s="1" a="1"/>
  <c r="E159" i="14" s="1"/>
  <c r="D160" i="14"/>
  <c r="E160" i="14" s="1" a="1"/>
  <c r="E160" i="14" s="1"/>
  <c r="D161" i="14"/>
  <c r="E161" i="14" s="1" a="1"/>
  <c r="E161" i="14" s="1"/>
  <c r="D162" i="14"/>
  <c r="E162" i="14" s="1" a="1"/>
  <c r="E162" i="14" s="1"/>
  <c r="D163" i="14"/>
  <c r="E163" i="14" s="1" a="1"/>
  <c r="E163" i="14" s="1"/>
  <c r="D164" i="14"/>
  <c r="E164" i="14" s="1" a="1"/>
  <c r="E164" i="14" s="1"/>
  <c r="D166" i="14"/>
  <c r="E166" i="14" s="1" a="1"/>
  <c r="E166" i="14" s="1"/>
  <c r="D167" i="14"/>
  <c r="E167" i="14" s="1" a="1"/>
  <c r="E167" i="14" s="1"/>
  <c r="D168" i="14"/>
  <c r="E168" i="14" s="1" a="1"/>
  <c r="E168" i="14" s="1"/>
  <c r="D169" i="14"/>
  <c r="E169" i="14" s="1" a="1"/>
  <c r="E169" i="14" s="1"/>
  <c r="D170" i="14"/>
  <c r="E170" i="14" s="1" a="1"/>
  <c r="E170" i="14" s="1"/>
  <c r="D171" i="14"/>
  <c r="E171" i="14" s="1" a="1"/>
  <c r="E171" i="14" s="1"/>
  <c r="D172" i="14"/>
  <c r="E172" i="14" s="1" a="1"/>
  <c r="E172" i="14" s="1"/>
  <c r="D173" i="14"/>
  <c r="E173" i="14" s="1" a="1"/>
  <c r="E173" i="14" s="1"/>
  <c r="D174" i="14"/>
  <c r="E174" i="14" s="1" a="1"/>
  <c r="E174" i="14" s="1"/>
  <c r="D175" i="14"/>
  <c r="E175" i="14" s="1" a="1"/>
  <c r="E175" i="14" s="1"/>
  <c r="D176" i="14"/>
  <c r="E176" i="14" s="1" a="1"/>
  <c r="E176" i="14" s="1"/>
  <c r="D178" i="14"/>
  <c r="E178" i="14" s="1" a="1"/>
  <c r="E178" i="14" s="1"/>
  <c r="D179" i="14"/>
  <c r="E179" i="14" s="1" a="1"/>
  <c r="E179" i="14" s="1"/>
  <c r="D180" i="14"/>
  <c r="E180" i="14" s="1" a="1"/>
  <c r="E180" i="14" s="1"/>
  <c r="D181" i="14"/>
  <c r="E181" i="14" s="1" a="1"/>
  <c r="E181" i="14" s="1"/>
  <c r="D182" i="14"/>
  <c r="E182" i="14" s="1" a="1"/>
  <c r="E182" i="14" s="1"/>
  <c r="D183" i="14"/>
  <c r="E183" i="14" s="1" a="1"/>
  <c r="E183" i="14" s="1"/>
  <c r="D184" i="14"/>
  <c r="E184" i="14" s="1" a="1"/>
  <c r="E184" i="14" s="1"/>
  <c r="D185" i="14"/>
  <c r="E185" i="14" s="1" a="1"/>
  <c r="E185" i="14" s="1"/>
  <c r="D186" i="14"/>
  <c r="E186" i="14" s="1" a="1"/>
  <c r="E186" i="14" s="1"/>
  <c r="D187" i="14"/>
  <c r="E187" i="14" s="1" a="1"/>
  <c r="E187" i="14" s="1"/>
  <c r="D188" i="14"/>
  <c r="E188" i="14" s="1" a="1"/>
  <c r="E188" i="14" s="1"/>
  <c r="D189" i="14"/>
  <c r="E189" i="14" s="1" a="1"/>
  <c r="E189" i="14" s="1"/>
  <c r="D190" i="14"/>
  <c r="E190" i="14" s="1" a="1"/>
  <c r="E190" i="14" s="1"/>
  <c r="D191" i="14"/>
  <c r="E191" i="14" s="1" a="1"/>
  <c r="E191" i="14" s="1"/>
  <c r="D192" i="14"/>
  <c r="E192" i="14" s="1" a="1"/>
  <c r="E192" i="14" s="1"/>
  <c r="D193" i="14"/>
  <c r="E193" i="14" s="1" a="1"/>
  <c r="E193" i="14" s="1"/>
  <c r="D194" i="14"/>
  <c r="E194" i="14" s="1" a="1"/>
  <c r="E194" i="14" s="1"/>
  <c r="D195" i="14"/>
  <c r="E195" i="14" s="1" a="1"/>
  <c r="E195" i="14" s="1"/>
  <c r="D196" i="14"/>
  <c r="E196" i="14" s="1" a="1"/>
  <c r="E196" i="14" s="1"/>
  <c r="D197" i="14"/>
  <c r="E197" i="14" s="1" a="1"/>
  <c r="E197" i="14" s="1"/>
  <c r="D198" i="14"/>
  <c r="E198" i="14" s="1" a="1"/>
  <c r="E198" i="14" s="1"/>
  <c r="D199" i="14"/>
  <c r="E199" i="14" s="1" a="1"/>
  <c r="E199" i="14" s="1"/>
  <c r="D200" i="14"/>
  <c r="E200" i="14" s="1" a="1"/>
  <c r="E200" i="14" s="1"/>
  <c r="D201" i="14"/>
  <c r="E201" i="14" s="1" a="1"/>
  <c r="E201" i="14" s="1"/>
  <c r="D202" i="14"/>
  <c r="E202" i="14" s="1" a="1"/>
  <c r="E202" i="14" s="1"/>
  <c r="D203" i="14"/>
  <c r="E203" i="14" s="1" a="1"/>
  <c r="E203" i="14" s="1"/>
  <c r="D204" i="14"/>
  <c r="E204" i="14" s="1" a="1"/>
  <c r="E204" i="14" s="1"/>
  <c r="D205" i="14"/>
  <c r="E205" i="14" s="1" a="1"/>
  <c r="E205" i="14" s="1"/>
  <c r="D206" i="14"/>
  <c r="E206" i="14" s="1" a="1"/>
  <c r="E206" i="14" s="1"/>
  <c r="D207" i="14"/>
  <c r="E207" i="14" s="1" a="1"/>
  <c r="E207" i="14" s="1"/>
  <c r="D208" i="14"/>
  <c r="E208" i="14" s="1" a="1"/>
  <c r="E208" i="14" s="1"/>
  <c r="D209" i="14"/>
  <c r="E209" i="14" s="1" a="1"/>
  <c r="E209" i="14" s="1"/>
  <c r="D210" i="14"/>
  <c r="E210" i="14" s="1" a="1"/>
  <c r="E210" i="14" s="1"/>
  <c r="D211" i="14"/>
  <c r="E211" i="14" s="1" a="1"/>
  <c r="E211" i="14" s="1"/>
  <c r="D212" i="14"/>
  <c r="E212" i="14" s="1" a="1"/>
  <c r="E212" i="14" s="1"/>
  <c r="D213" i="14"/>
  <c r="E213" i="14" s="1" a="1"/>
  <c r="E213" i="14" s="1"/>
  <c r="D214" i="14"/>
  <c r="E214" i="14" s="1" a="1"/>
  <c r="E214" i="14" s="1"/>
  <c r="D216" i="14"/>
  <c r="E216" i="14" s="1" a="1"/>
  <c r="E216" i="14" s="1"/>
  <c r="D217" i="14"/>
  <c r="E217" i="14" s="1" a="1"/>
  <c r="E217" i="14" s="1"/>
  <c r="D218" i="14"/>
  <c r="E218" i="14" s="1" a="1"/>
  <c r="E218" i="14" s="1"/>
  <c r="D219" i="14"/>
  <c r="E219" i="14" s="1" a="1"/>
  <c r="E219" i="14" s="1"/>
  <c r="D220" i="14"/>
  <c r="E220" i="14" s="1" a="1"/>
  <c r="E220" i="14" s="1"/>
  <c r="D221" i="14"/>
  <c r="E221" i="14" s="1" a="1"/>
  <c r="E221" i="14" s="1"/>
  <c r="D222" i="14"/>
  <c r="E222" i="14" s="1" a="1"/>
  <c r="E222" i="14" s="1"/>
  <c r="D223" i="14"/>
  <c r="E223" i="14" s="1" a="1"/>
  <c r="E223" i="14" s="1"/>
  <c r="D224" i="14"/>
  <c r="E224" i="14" s="1" a="1"/>
  <c r="E224" i="14" s="1"/>
  <c r="D225" i="14"/>
  <c r="E225" i="14" s="1" a="1"/>
  <c r="E225" i="14" s="1"/>
  <c r="D226" i="14"/>
  <c r="E226" i="14" s="1" a="1"/>
  <c r="E226" i="14" s="1"/>
  <c r="D227" i="14"/>
  <c r="E227" i="14" s="1" a="1"/>
  <c r="E227" i="14" s="1"/>
  <c r="D228" i="14"/>
  <c r="E228" i="14" s="1" a="1"/>
  <c r="E228" i="14" s="1"/>
  <c r="D229" i="14"/>
  <c r="E229" i="14" s="1" a="1"/>
  <c r="E229" i="14" s="1"/>
  <c r="D230" i="14"/>
  <c r="E230" i="14" s="1" a="1"/>
  <c r="E230" i="14" s="1"/>
  <c r="D232" i="14"/>
  <c r="E232" i="14" s="1" a="1"/>
  <c r="E232" i="14" s="1"/>
  <c r="D233" i="14"/>
  <c r="E233" i="14" s="1" a="1"/>
  <c r="E233" i="14" s="1"/>
  <c r="D234" i="14"/>
  <c r="E234" i="14" s="1" a="1"/>
  <c r="E234" i="14" s="1"/>
  <c r="D235" i="14"/>
  <c r="E235" i="14" s="1" a="1"/>
  <c r="E235" i="14" s="1"/>
  <c r="D236" i="14"/>
  <c r="E236" i="14" s="1" a="1"/>
  <c r="E236" i="14" s="1"/>
  <c r="D237" i="14"/>
  <c r="E237" i="14" s="1" a="1"/>
  <c r="E237" i="14" s="1"/>
  <c r="D238" i="14"/>
  <c r="E238" i="14" s="1" a="1"/>
  <c r="E238" i="14" s="1"/>
  <c r="D240" i="14"/>
  <c r="E240" i="14" s="1" a="1"/>
  <c r="E240" i="14" s="1"/>
  <c r="D241" i="14"/>
  <c r="E241" i="14" s="1" a="1"/>
  <c r="E241" i="14" s="1"/>
  <c r="D242" i="14"/>
  <c r="E242" i="14" s="1" a="1"/>
  <c r="E242" i="14" s="1"/>
  <c r="D243" i="14"/>
  <c r="E243" i="14" s="1" a="1"/>
  <c r="E243" i="14" s="1"/>
  <c r="D244" i="14"/>
  <c r="E244" i="14" s="1" a="1"/>
  <c r="E244" i="14" s="1"/>
  <c r="D246" i="14"/>
  <c r="E246" i="14" s="1" a="1"/>
  <c r="E246" i="14" s="1"/>
  <c r="D248" i="14"/>
  <c r="E248" i="14" s="1" a="1"/>
  <c r="E248" i="14" s="1"/>
  <c r="D249" i="14"/>
  <c r="E249" i="14" s="1" a="1"/>
  <c r="E249" i="14" s="1"/>
  <c r="D250" i="14"/>
  <c r="E250" i="14" s="1" a="1"/>
  <c r="E250" i="14" s="1"/>
  <c r="D251" i="14"/>
  <c r="E251" i="14" s="1" a="1"/>
  <c r="E251" i="14" s="1"/>
  <c r="D252" i="14"/>
  <c r="E252" i="14" s="1" a="1"/>
  <c r="E252" i="14" s="1"/>
  <c r="D253" i="14"/>
  <c r="E253" i="14" s="1" a="1"/>
  <c r="E253" i="14" s="1"/>
  <c r="D254" i="14"/>
  <c r="E254" i="14" s="1" a="1"/>
  <c r="E254" i="14" s="1"/>
  <c r="D255" i="14"/>
  <c r="E255" i="14" s="1" a="1"/>
  <c r="E255" i="14" s="1"/>
  <c r="D256" i="14"/>
  <c r="E256" i="14" s="1" a="1"/>
  <c r="E256" i="14" s="1"/>
  <c r="D257" i="14"/>
  <c r="E257" i="14" s="1" a="1"/>
  <c r="E257" i="14" s="1"/>
  <c r="D258" i="14"/>
  <c r="E258" i="14" s="1" a="1"/>
  <c r="E258" i="14" s="1"/>
  <c r="D260" i="14"/>
  <c r="E260" i="14" s="1" a="1"/>
  <c r="E260" i="14" s="1"/>
  <c r="D261" i="14"/>
  <c r="E261" i="14" s="1" a="1"/>
  <c r="E261" i="14" s="1"/>
  <c r="D263" i="14"/>
  <c r="E263" i="14" s="1" a="1"/>
  <c r="E263" i="14" s="1"/>
  <c r="D266" i="14"/>
  <c r="E266" i="14" s="1" a="1"/>
  <c r="E266" i="14" s="1"/>
  <c r="D267" i="14"/>
  <c r="E267" i="14" s="1" a="1"/>
  <c r="E267" i="14" s="1"/>
  <c r="D268" i="14"/>
  <c r="E268" i="14" s="1" a="1"/>
  <c r="E268" i="14" s="1"/>
  <c r="D269" i="14"/>
  <c r="E269" i="14" s="1" a="1"/>
  <c r="E269" i="14" s="1"/>
  <c r="D270" i="14"/>
  <c r="E270" i="14" s="1" a="1"/>
  <c r="E270" i="14" s="1"/>
  <c r="D271" i="14"/>
  <c r="E271" i="14" s="1" a="1"/>
  <c r="E271" i="14" s="1"/>
  <c r="D272" i="14"/>
  <c r="E272" i="14" s="1" a="1"/>
  <c r="E272" i="14" s="1"/>
  <c r="D273" i="14"/>
  <c r="E273" i="14" s="1" a="1"/>
  <c r="E273" i="14" s="1"/>
  <c r="D274" i="14"/>
  <c r="E274" i="14" s="1" a="1"/>
  <c r="E274" i="14" s="1"/>
  <c r="D275" i="14"/>
  <c r="E275" i="14" s="1" a="1"/>
  <c r="E275" i="14" s="1"/>
  <c r="D276" i="14"/>
  <c r="E276" i="14" s="1" a="1"/>
  <c r="E276" i="14" s="1"/>
  <c r="D277" i="14"/>
  <c r="E277" i="14" s="1" a="1"/>
  <c r="E277" i="14" s="1"/>
  <c r="D278" i="14"/>
  <c r="E278" i="14" s="1" a="1"/>
  <c r="E278" i="14" s="1"/>
  <c r="D279" i="14"/>
  <c r="E279" i="14" s="1" a="1"/>
  <c r="E279" i="14" s="1"/>
  <c r="D280" i="14"/>
  <c r="E280" i="14" s="1" a="1"/>
  <c r="E280" i="14" s="1"/>
  <c r="D281" i="14"/>
  <c r="E281" i="14" s="1" a="1"/>
  <c r="E281" i="14" s="1"/>
  <c r="D282" i="14"/>
  <c r="E282" i="14" s="1" a="1"/>
  <c r="E282" i="14" s="1"/>
  <c r="D283" i="14"/>
  <c r="E283" i="14" s="1" a="1"/>
  <c r="E283" i="14" s="1"/>
  <c r="D284" i="14"/>
  <c r="E284" i="14" s="1" a="1"/>
  <c r="E284" i="14" s="1"/>
  <c r="D285" i="14"/>
  <c r="E285" i="14" s="1" a="1"/>
  <c r="E285" i="14" s="1"/>
  <c r="D286" i="14"/>
  <c r="E286" i="14" s="1" a="1"/>
  <c r="E286" i="14" s="1"/>
  <c r="D287" i="14"/>
  <c r="E287" i="14" s="1" a="1"/>
  <c r="E287" i="14" s="1"/>
  <c r="D288" i="14"/>
  <c r="E288" i="14" s="1" a="1"/>
  <c r="E288" i="14" s="1"/>
  <c r="D289" i="14"/>
  <c r="E289" i="14" s="1" a="1"/>
  <c r="E289" i="14" s="1"/>
  <c r="D290" i="14"/>
  <c r="E290" i="14" s="1" a="1"/>
  <c r="E290" i="14" s="1"/>
  <c r="D291" i="14"/>
  <c r="E291" i="14" s="1" a="1"/>
  <c r="E291" i="14" s="1"/>
  <c r="D292" i="14"/>
  <c r="E292" i="14" s="1" a="1"/>
  <c r="E292" i="14" s="1"/>
  <c r="D293" i="14"/>
  <c r="E293" i="14" s="1" a="1"/>
  <c r="E293" i="14" s="1"/>
  <c r="D294" i="14"/>
  <c r="E294" i="14" s="1" a="1"/>
  <c r="E294" i="14" s="1"/>
  <c r="D295" i="14"/>
  <c r="E295" i="14" s="1" a="1"/>
  <c r="E295" i="14" s="1"/>
  <c r="D296" i="14"/>
  <c r="E296" i="14" s="1" a="1"/>
  <c r="E296" i="14" s="1"/>
  <c r="D297" i="14"/>
  <c r="E297" i="14" s="1" a="1"/>
  <c r="E297" i="14" s="1"/>
  <c r="D298" i="14"/>
  <c r="E298" i="14" s="1" a="1"/>
  <c r="E298" i="14" s="1"/>
  <c r="D299" i="14"/>
  <c r="E299" i="14" s="1" a="1"/>
  <c r="E299" i="14" s="1"/>
  <c r="D300" i="14"/>
  <c r="E300" i="14" s="1" a="1"/>
  <c r="E300" i="14" s="1"/>
  <c r="D301" i="14"/>
  <c r="E301" i="14" s="1" a="1"/>
  <c r="E301" i="14" s="1"/>
  <c r="D302" i="14"/>
  <c r="E302" i="14" s="1" a="1"/>
  <c r="E302" i="14" s="1"/>
  <c r="D303" i="14"/>
  <c r="E303" i="14" s="1" a="1"/>
  <c r="E303" i="14" s="1"/>
  <c r="D304" i="14"/>
  <c r="E304" i="14" s="1" a="1"/>
  <c r="E304" i="14" s="1"/>
  <c r="D305" i="14"/>
  <c r="E305" i="14" s="1" a="1"/>
  <c r="E305" i="14" s="1"/>
  <c r="D306" i="14"/>
  <c r="E306" i="14" s="1" a="1"/>
  <c r="E306" i="14" s="1"/>
  <c r="D307" i="14"/>
  <c r="E307" i="14" s="1" a="1"/>
  <c r="E307" i="14" s="1"/>
  <c r="D308" i="14"/>
  <c r="E308" i="14" s="1" a="1"/>
  <c r="E308" i="14" s="1"/>
  <c r="D309" i="14"/>
  <c r="E309" i="14" s="1" a="1"/>
  <c r="E309" i="14" s="1"/>
  <c r="D310" i="14"/>
  <c r="E310" i="14" s="1" a="1"/>
  <c r="E310" i="14" s="1"/>
  <c r="D313" i="14"/>
  <c r="E313" i="14" s="1" a="1"/>
  <c r="E313" i="14" s="1"/>
  <c r="D314" i="14"/>
  <c r="E314" i="14" s="1" a="1"/>
  <c r="E314" i="14" s="1"/>
  <c r="D315" i="14"/>
  <c r="E315" i="14" s="1" a="1"/>
  <c r="E315" i="14" s="1"/>
  <c r="D316" i="14"/>
  <c r="E316" i="14" s="1" a="1"/>
  <c r="E316" i="14" s="1"/>
  <c r="D318" i="14"/>
  <c r="E318" i="14" s="1" a="1"/>
  <c r="E318" i="14" s="1"/>
  <c r="D319" i="14"/>
  <c r="E319" i="14" s="1" a="1"/>
  <c r="E319" i="14" s="1"/>
  <c r="D320" i="14"/>
  <c r="E320" i="14" s="1" a="1"/>
  <c r="E320" i="14" s="1"/>
  <c r="D321" i="14"/>
  <c r="E321" i="14" s="1" a="1"/>
  <c r="E321" i="14" s="1"/>
  <c r="D322" i="14"/>
  <c r="E322" i="14" s="1" a="1"/>
  <c r="E322" i="14" s="1"/>
  <c r="D323" i="14"/>
  <c r="E323" i="14" s="1" a="1"/>
  <c r="E323" i="14" s="1"/>
  <c r="D324" i="14"/>
  <c r="E324" i="14" s="1" a="1"/>
  <c r="E324" i="14" s="1"/>
  <c r="D325" i="14"/>
  <c r="E325" i="14" s="1" a="1"/>
  <c r="E325" i="14" s="1"/>
  <c r="D326" i="14"/>
  <c r="E326" i="14" s="1" a="1"/>
  <c r="E326" i="14" s="1"/>
  <c r="D327" i="14"/>
  <c r="E327" i="14" s="1" a="1"/>
  <c r="E327" i="14" s="1"/>
  <c r="D328" i="14"/>
  <c r="E328" i="14" s="1" a="1"/>
  <c r="E328" i="14" s="1"/>
  <c r="D329" i="14"/>
  <c r="E329" i="14" s="1" a="1"/>
  <c r="E329" i="14" s="1"/>
  <c r="D330" i="14"/>
  <c r="E330" i="14" s="1" a="1"/>
  <c r="E330" i="14" s="1"/>
  <c r="D331" i="14"/>
  <c r="E331" i="14" s="1" a="1"/>
  <c r="E331" i="14" s="1"/>
  <c r="D332" i="14"/>
  <c r="E332" i="14" s="1" a="1"/>
  <c r="E332" i="14" s="1"/>
  <c r="D333" i="14"/>
  <c r="E333" i="14" s="1" a="1"/>
  <c r="E333" i="14" s="1"/>
  <c r="D334" i="14"/>
  <c r="E334" i="14" s="1" a="1"/>
  <c r="E334" i="14" s="1"/>
  <c r="D335" i="14"/>
  <c r="E335" i="14" s="1" a="1"/>
  <c r="E335" i="14" s="1"/>
  <c r="D336" i="14"/>
  <c r="E336" i="14" s="1" a="1"/>
  <c r="E336" i="14" s="1"/>
  <c r="D337" i="14"/>
  <c r="E337" i="14" s="1" a="1"/>
  <c r="E337" i="14" s="1"/>
  <c r="D338" i="14"/>
  <c r="E338" i="14" s="1" a="1"/>
  <c r="E338" i="14" s="1"/>
  <c r="D339" i="14"/>
  <c r="E339" i="14" s="1" a="1"/>
  <c r="E339" i="14" s="1"/>
  <c r="D340" i="14"/>
  <c r="E340" i="14" s="1" a="1"/>
  <c r="E340" i="14" s="1"/>
  <c r="D341" i="14"/>
  <c r="E341" i="14" s="1" a="1"/>
  <c r="E341" i="14" s="1"/>
  <c r="D342" i="14"/>
  <c r="E342" i="14" s="1" a="1"/>
  <c r="E342" i="14" s="1"/>
  <c r="D343" i="14"/>
  <c r="E343" i="14" s="1" a="1"/>
  <c r="E343" i="14" s="1"/>
  <c r="D344" i="14"/>
  <c r="E344" i="14" s="1" a="1"/>
  <c r="E344" i="14" s="1"/>
  <c r="D345" i="14"/>
  <c r="E345" i="14" s="1" a="1"/>
  <c r="E345" i="14" s="1"/>
  <c r="D346" i="14"/>
  <c r="E346" i="14" s="1" a="1"/>
  <c r="E346" i="14" s="1"/>
  <c r="D347" i="14"/>
  <c r="E347" i="14" s="1" a="1"/>
  <c r="E347" i="14" s="1"/>
  <c r="D348" i="14"/>
  <c r="E348" i="14" s="1" a="1"/>
  <c r="E348" i="14" s="1"/>
  <c r="D350" i="14"/>
  <c r="E350" i="14" s="1" a="1"/>
  <c r="E350" i="14" s="1"/>
  <c r="D351" i="14"/>
  <c r="E351" i="14" s="1" a="1"/>
  <c r="E351" i="14" s="1"/>
  <c r="D352" i="14"/>
  <c r="E352" i="14" s="1" a="1"/>
  <c r="E352" i="14" s="1"/>
  <c r="D353" i="14"/>
  <c r="E353" i="14" s="1" a="1"/>
  <c r="E353" i="14" s="1"/>
  <c r="D354" i="14"/>
  <c r="E354" i="14" s="1" a="1"/>
  <c r="E354" i="14" s="1"/>
  <c r="D355" i="14"/>
  <c r="E355" i="14" s="1" a="1"/>
  <c r="E355" i="14" s="1"/>
  <c r="D356" i="14"/>
  <c r="E356" i="14" s="1" a="1"/>
  <c r="E356" i="14" s="1"/>
  <c r="D357" i="14"/>
  <c r="E357" i="14" s="1" a="1"/>
  <c r="E357" i="14" s="1"/>
  <c r="D358" i="14"/>
  <c r="E358" i="14" s="1" a="1"/>
  <c r="E358" i="14" s="1"/>
  <c r="D359" i="14"/>
  <c r="E359" i="14" s="1" a="1"/>
  <c r="E359" i="14" s="1"/>
  <c r="D360" i="14"/>
  <c r="E360" i="14" s="1" a="1"/>
  <c r="E360" i="14" s="1"/>
  <c r="D361" i="14"/>
  <c r="E361" i="14" s="1" a="1"/>
  <c r="E361" i="14" s="1"/>
  <c r="D362" i="14"/>
  <c r="E362" i="14" s="1" a="1"/>
  <c r="E362" i="14" s="1"/>
  <c r="D363" i="14"/>
  <c r="E363" i="14" s="1" a="1"/>
  <c r="E363" i="14" s="1"/>
  <c r="D364" i="14"/>
  <c r="E364" i="14" s="1" a="1"/>
  <c r="E364" i="14" s="1"/>
  <c r="D365" i="14"/>
  <c r="E365" i="14" s="1" a="1"/>
  <c r="E365" i="14" s="1"/>
  <c r="D366" i="14"/>
  <c r="E366" i="14" s="1" a="1"/>
  <c r="E366" i="14" s="1"/>
  <c r="D368" i="14"/>
  <c r="E368" i="14" s="1" a="1"/>
  <c r="E368" i="14" s="1"/>
  <c r="D369" i="14"/>
  <c r="E369" i="14" s="1" a="1"/>
  <c r="E369" i="14" s="1"/>
  <c r="D370" i="14"/>
  <c r="E370" i="14" s="1" a="1"/>
  <c r="E370" i="14" s="1"/>
  <c r="D371" i="14"/>
  <c r="E371" i="14" s="1" a="1"/>
  <c r="E371" i="14" s="1"/>
  <c r="D373" i="14"/>
  <c r="E373" i="14" s="1" a="1"/>
  <c r="E373" i="14" s="1"/>
  <c r="D374" i="14"/>
  <c r="E374" i="14" s="1" a="1"/>
  <c r="E374" i="14" s="1"/>
  <c r="D375" i="14"/>
  <c r="E375" i="14" s="1" a="1"/>
  <c r="E375" i="14" s="1"/>
  <c r="D376" i="14"/>
  <c r="E376" i="14" s="1" a="1"/>
  <c r="E376" i="14" s="1"/>
  <c r="D377" i="14"/>
  <c r="E377" i="14" s="1" a="1"/>
  <c r="E377" i="14" s="1"/>
  <c r="D378" i="14"/>
  <c r="E378" i="14" s="1" a="1"/>
  <c r="E378" i="14" s="1"/>
  <c r="D379" i="14"/>
  <c r="E379" i="14" s="1" a="1"/>
  <c r="E379" i="14" s="1"/>
  <c r="D380" i="14"/>
  <c r="E380" i="14" s="1" a="1"/>
  <c r="E380" i="14" s="1"/>
  <c r="D381" i="14"/>
  <c r="E381" i="14" s="1" a="1"/>
  <c r="E381" i="14" s="1"/>
  <c r="D383" i="14"/>
  <c r="E383" i="14" s="1" a="1"/>
  <c r="E383" i="14" s="1"/>
  <c r="D384" i="14"/>
  <c r="E384" i="14" s="1" a="1"/>
  <c r="E384" i="14" s="1"/>
  <c r="D385" i="14"/>
  <c r="E385" i="14" s="1" a="1"/>
  <c r="E385" i="14" s="1"/>
  <c r="D386" i="14"/>
  <c r="E386" i="14" s="1" a="1"/>
  <c r="E386" i="14" s="1"/>
  <c r="D387" i="14"/>
  <c r="E387" i="14" s="1" a="1"/>
  <c r="E387" i="14" s="1"/>
  <c r="D388" i="14"/>
  <c r="E388" i="14" s="1" a="1"/>
  <c r="E388" i="14" s="1"/>
  <c r="D389" i="14"/>
  <c r="E389" i="14" s="1" a="1"/>
  <c r="E389" i="14" s="1"/>
  <c r="D390" i="14"/>
  <c r="E390" i="14" s="1" a="1"/>
  <c r="E390" i="14" s="1"/>
  <c r="D391" i="14"/>
  <c r="E391" i="14" s="1" a="1"/>
  <c r="E391" i="14" s="1"/>
  <c r="D392" i="14"/>
  <c r="E392" i="14" s="1" a="1"/>
  <c r="E392" i="14" s="1"/>
  <c r="D393" i="14"/>
  <c r="E393" i="14" s="1" a="1"/>
  <c r="E393" i="14" s="1"/>
  <c r="D394" i="14"/>
  <c r="E394" i="14" s="1" a="1"/>
  <c r="E394" i="14" s="1"/>
  <c r="D395" i="14"/>
  <c r="E395" i="14" s="1" a="1"/>
  <c r="E395" i="14" s="1"/>
  <c r="D396" i="14"/>
  <c r="E396" i="14" s="1" a="1"/>
  <c r="E396" i="14" s="1"/>
  <c r="D397" i="14"/>
  <c r="E397" i="14" s="1" a="1"/>
  <c r="E397" i="14" s="1"/>
  <c r="D398" i="14"/>
  <c r="E398" i="14" s="1" a="1"/>
  <c r="E398" i="14" s="1"/>
  <c r="D399" i="14"/>
  <c r="E399" i="14" s="1" a="1"/>
  <c r="E399" i="14" s="1"/>
  <c r="D400" i="14"/>
  <c r="E400" i="14" s="1" a="1"/>
  <c r="E400" i="14" s="1"/>
  <c r="D402" i="14"/>
  <c r="E402" i="14" s="1" a="1"/>
  <c r="E402" i="14" s="1"/>
  <c r="D403" i="14"/>
  <c r="E403" i="14" s="1" a="1"/>
  <c r="E403" i="14" s="1"/>
  <c r="D404" i="14"/>
  <c r="E404" i="14" s="1" a="1"/>
  <c r="E404" i="14" s="1"/>
  <c r="D405" i="14"/>
  <c r="E405" i="14" s="1" a="1"/>
  <c r="E405" i="14" s="1"/>
  <c r="D406" i="14"/>
  <c r="E406" i="14" s="1" a="1"/>
  <c r="E406" i="14" s="1"/>
  <c r="D407" i="14"/>
  <c r="E407" i="14" s="1" a="1"/>
  <c r="E407" i="14" s="1"/>
  <c r="D408" i="14"/>
  <c r="E408" i="14" s="1" a="1"/>
  <c r="E408" i="14" s="1"/>
  <c r="D410" i="14"/>
  <c r="E410" i="14" s="1" a="1"/>
  <c r="E410" i="14" s="1"/>
  <c r="D411" i="14"/>
  <c r="E411" i="14" s="1" a="1"/>
  <c r="E411" i="14" s="1"/>
  <c r="D412" i="14"/>
  <c r="E412" i="14" s="1" a="1"/>
  <c r="E412" i="14" s="1"/>
  <c r="D413" i="14"/>
  <c r="E413" i="14" s="1" a="1"/>
  <c r="E413" i="14" s="1"/>
  <c r="D414" i="14"/>
  <c r="E414" i="14" s="1" a="1"/>
  <c r="E414" i="14" s="1"/>
  <c r="D415" i="14"/>
  <c r="E415" i="14" s="1" a="1"/>
  <c r="E415" i="14" s="1"/>
  <c r="D416" i="14"/>
  <c r="E416" i="14" s="1" a="1"/>
  <c r="E416" i="14" s="1"/>
  <c r="D417" i="14"/>
  <c r="E417" i="14" s="1" a="1"/>
  <c r="E417" i="14" s="1"/>
  <c r="D419" i="14"/>
  <c r="E419" i="14" s="1" a="1"/>
  <c r="E419" i="14" s="1"/>
  <c r="D420" i="14"/>
  <c r="E420" i="14" s="1" a="1"/>
  <c r="E420" i="14" s="1"/>
  <c r="D422" i="14"/>
  <c r="E422" i="14" s="1" a="1"/>
  <c r="E422" i="14" s="1"/>
  <c r="D423" i="14"/>
  <c r="E423" i="14" s="1" a="1"/>
  <c r="E423" i="14" s="1"/>
  <c r="D424" i="14"/>
  <c r="E424" i="14" s="1" a="1"/>
  <c r="E424" i="14" s="1"/>
  <c r="D425" i="14"/>
  <c r="E425" i="14" s="1" a="1"/>
  <c r="E425" i="14" s="1"/>
  <c r="D426" i="14"/>
  <c r="E426" i="14" s="1" a="1"/>
  <c r="E426" i="14" s="1"/>
  <c r="D427" i="14"/>
  <c r="E427" i="14" s="1" a="1"/>
  <c r="E427" i="14" s="1"/>
  <c r="D428" i="14"/>
  <c r="E428" i="14" s="1" a="1"/>
  <c r="E428" i="14" s="1"/>
  <c r="D429" i="14"/>
  <c r="E429" i="14" s="1" a="1"/>
  <c r="E429" i="14" s="1"/>
  <c r="D430" i="14"/>
  <c r="E430" i="14" s="1" a="1"/>
  <c r="E430" i="14" s="1"/>
  <c r="D431" i="14"/>
  <c r="E431" i="14" s="1" a="1"/>
  <c r="E431" i="14" s="1"/>
  <c r="D432" i="14"/>
  <c r="E432" i="14" s="1" a="1"/>
  <c r="E432" i="14" s="1"/>
  <c r="D433" i="14"/>
  <c r="E433" i="14" s="1" a="1"/>
  <c r="E433" i="14" s="1"/>
  <c r="D434" i="14"/>
  <c r="E434" i="14" s="1" a="1"/>
  <c r="E434" i="14" s="1"/>
  <c r="D435" i="14"/>
  <c r="E435" i="14" s="1" a="1"/>
  <c r="E435" i="14" s="1"/>
  <c r="D436" i="14"/>
  <c r="E436" i="14" s="1" a="1"/>
  <c r="E436" i="14" s="1"/>
  <c r="D438" i="14"/>
  <c r="E438" i="14" s="1" a="1"/>
  <c r="E438" i="14" s="1"/>
  <c r="D439" i="14"/>
  <c r="E439" i="14" s="1" a="1"/>
  <c r="E439" i="14" s="1"/>
  <c r="D440" i="14"/>
  <c r="E440" i="14" s="1" a="1"/>
  <c r="E440" i="14" s="1"/>
  <c r="D441" i="14"/>
  <c r="E441" i="14" s="1" a="1"/>
  <c r="E441" i="14" s="1"/>
  <c r="D442" i="14"/>
  <c r="E442" i="14" s="1" a="1"/>
  <c r="E442" i="14" s="1"/>
  <c r="D443" i="14"/>
  <c r="E443" i="14" s="1" a="1"/>
  <c r="E443" i="14" s="1"/>
  <c r="D444" i="14"/>
  <c r="E444" i="14" s="1" a="1"/>
  <c r="E444" i="14" s="1"/>
  <c r="D445" i="14"/>
  <c r="E445" i="14" s="1" a="1"/>
  <c r="E445" i="14" s="1"/>
  <c r="D446" i="14"/>
  <c r="E446" i="14" s="1" a="1"/>
  <c r="E446" i="14" s="1"/>
  <c r="D447" i="14"/>
  <c r="E447" i="14" s="1" a="1"/>
  <c r="E447" i="14" s="1"/>
  <c r="D448" i="14"/>
  <c r="E448" i="14" s="1" a="1"/>
  <c r="E448" i="14" s="1"/>
  <c r="D449" i="14"/>
  <c r="E449" i="14" s="1" a="1"/>
  <c r="E449" i="14" s="1"/>
  <c r="D450" i="14"/>
  <c r="E450" i="14" s="1" a="1"/>
  <c r="E450" i="14" s="1"/>
  <c r="D451" i="14"/>
  <c r="E451" i="14" s="1" a="1"/>
  <c r="E451" i="14" s="1"/>
  <c r="D452" i="14"/>
  <c r="E452" i="14" s="1" a="1"/>
  <c r="E452" i="14" s="1"/>
  <c r="D453" i="14"/>
  <c r="E453" i="14" s="1" a="1"/>
  <c r="E453" i="14" s="1"/>
  <c r="D454" i="14"/>
  <c r="E454" i="14" s="1" a="1"/>
  <c r="E454" i="14" s="1"/>
  <c r="D455" i="14"/>
  <c r="E455" i="14" s="1" a="1"/>
  <c r="E455" i="14" s="1"/>
  <c r="D456" i="14"/>
  <c r="E456" i="14" s="1" a="1"/>
  <c r="E456" i="14" s="1"/>
  <c r="D458" i="14"/>
  <c r="E458" i="14" s="1" a="1"/>
  <c r="E458" i="14" s="1"/>
  <c r="D459" i="14"/>
  <c r="E459" i="14" s="1" a="1"/>
  <c r="E459" i="14" s="1"/>
  <c r="D461" i="14"/>
  <c r="E461" i="14" s="1" a="1"/>
  <c r="E461" i="14" s="1"/>
  <c r="D462" i="14"/>
  <c r="E462" i="14" s="1" a="1"/>
  <c r="E462" i="14" s="1"/>
  <c r="D463" i="14"/>
  <c r="E463" i="14" s="1" a="1"/>
  <c r="E463" i="14" s="1"/>
  <c r="D464" i="14"/>
  <c r="E464" i="14" s="1" a="1"/>
  <c r="E464" i="14" s="1"/>
  <c r="D465" i="14"/>
  <c r="E465" i="14" s="1" a="1"/>
  <c r="E465" i="14" s="1"/>
  <c r="D466" i="14"/>
  <c r="E466" i="14" s="1" a="1"/>
  <c r="E466" i="14" s="1"/>
  <c r="D467" i="14"/>
  <c r="E467" i="14" s="1" a="1"/>
  <c r="E467" i="14" s="1"/>
  <c r="D468" i="14"/>
  <c r="E468" i="14" s="1" a="1"/>
  <c r="E468" i="14" s="1"/>
  <c r="D469" i="14"/>
  <c r="E469" i="14" s="1" a="1"/>
  <c r="E469" i="14" s="1"/>
  <c r="D470" i="14"/>
  <c r="E470" i="14" s="1" a="1"/>
  <c r="E470" i="14" s="1"/>
  <c r="D471" i="14"/>
  <c r="E471" i="14" s="1" a="1"/>
  <c r="E471" i="14" s="1"/>
  <c r="D472" i="14"/>
  <c r="E472" i="14" s="1" a="1"/>
  <c r="E472" i="14" s="1"/>
  <c r="D473" i="14"/>
  <c r="E473" i="14" s="1" a="1"/>
  <c r="E473" i="14" s="1"/>
  <c r="D474" i="14"/>
  <c r="E474" i="14" s="1" a="1"/>
  <c r="E474" i="14" s="1"/>
  <c r="D475" i="14"/>
  <c r="E475" i="14" s="1" a="1"/>
  <c r="E475" i="14" s="1"/>
  <c r="D476" i="14"/>
  <c r="E476" i="14" s="1" a="1"/>
  <c r="E476" i="14" s="1"/>
  <c r="D477" i="14"/>
  <c r="E477" i="14" s="1" a="1"/>
  <c r="E477" i="14" s="1"/>
  <c r="D478" i="14"/>
  <c r="E478" i="14" s="1" a="1"/>
  <c r="E478" i="14" s="1"/>
  <c r="D479" i="14"/>
  <c r="E479" i="14" s="1" a="1"/>
  <c r="E479" i="14" s="1"/>
  <c r="D480" i="14"/>
  <c r="E480" i="14" s="1" a="1"/>
  <c r="E480" i="14" s="1"/>
  <c r="D481" i="14"/>
  <c r="E481" i="14" s="1" a="1"/>
  <c r="E481" i="14" s="1"/>
  <c r="D482" i="14"/>
  <c r="E482" i="14" s="1" a="1"/>
  <c r="E482" i="14" s="1"/>
  <c r="D483" i="14"/>
  <c r="E483" i="14" s="1" a="1"/>
  <c r="E483" i="14" s="1"/>
  <c r="D484" i="14"/>
  <c r="E484" i="14" s="1" a="1"/>
  <c r="E484" i="14" s="1"/>
  <c r="D485" i="14"/>
  <c r="E485" i="14" s="1" a="1"/>
  <c r="E485" i="14" s="1"/>
  <c r="D486" i="14"/>
  <c r="E486" i="14" s="1" a="1"/>
  <c r="E486" i="14" s="1"/>
  <c r="D487" i="14"/>
  <c r="E487" i="14" s="1" a="1"/>
  <c r="E487" i="14" s="1"/>
  <c r="D488" i="14"/>
  <c r="E488" i="14" s="1" a="1"/>
  <c r="E488" i="14" s="1"/>
  <c r="D489" i="14"/>
  <c r="E489" i="14" s="1" a="1"/>
  <c r="E489" i="14" s="1"/>
  <c r="D490" i="14"/>
  <c r="E490" i="14" s="1" a="1"/>
  <c r="E490" i="14" s="1"/>
  <c r="D491" i="14"/>
  <c r="E491" i="14" s="1" a="1"/>
  <c r="E491" i="14" s="1"/>
  <c r="D492" i="14"/>
  <c r="E492" i="14" s="1" a="1"/>
  <c r="E492" i="14" s="1"/>
  <c r="D493" i="14"/>
  <c r="E493" i="14" s="1" a="1"/>
  <c r="E493" i="14" s="1"/>
  <c r="D494" i="14"/>
  <c r="E494" i="14" s="1" a="1"/>
  <c r="E494" i="14" s="1"/>
  <c r="D495" i="14"/>
  <c r="E495" i="14" s="1" a="1"/>
  <c r="E495" i="14" s="1"/>
  <c r="D496" i="14"/>
  <c r="E496" i="14" s="1" a="1"/>
  <c r="E496" i="14" s="1"/>
  <c r="D497" i="14"/>
  <c r="E497" i="14" s="1" a="1"/>
  <c r="E497" i="14" s="1"/>
  <c r="D498" i="14"/>
  <c r="E498" i="14" s="1" a="1"/>
  <c r="E498" i="14" s="1"/>
  <c r="D500" i="14"/>
  <c r="E500" i="14" s="1" a="1"/>
  <c r="E500" i="14" s="1"/>
  <c r="D501" i="14"/>
  <c r="E501" i="14" s="1" a="1"/>
  <c r="E501" i="14" s="1"/>
  <c r="D502" i="14"/>
  <c r="E502" i="14" s="1" a="1"/>
  <c r="E502" i="14" s="1"/>
  <c r="D503" i="14"/>
  <c r="E503" i="14" s="1" a="1"/>
  <c r="E503" i="14" s="1"/>
  <c r="D504" i="14"/>
  <c r="E504" i="14" s="1" a="1"/>
  <c r="E504" i="14" s="1"/>
  <c r="D505" i="14"/>
  <c r="E505" i="14" s="1" a="1"/>
  <c r="E505" i="14" s="1"/>
  <c r="D506" i="14"/>
  <c r="E506" i="14" s="1" a="1"/>
  <c r="E506" i="14" s="1"/>
  <c r="D507" i="14"/>
  <c r="E507" i="14" s="1" a="1"/>
  <c r="E507" i="14" s="1"/>
  <c r="D508" i="14"/>
  <c r="E508" i="14" s="1" a="1"/>
  <c r="E508" i="14" s="1"/>
  <c r="D509" i="14"/>
  <c r="E509" i="14" s="1" a="1"/>
  <c r="E509" i="14" s="1"/>
  <c r="D510" i="14"/>
  <c r="E510" i="14" s="1" a="1"/>
  <c r="E510" i="14" s="1"/>
  <c r="D511" i="14"/>
  <c r="E511" i="14" s="1" a="1"/>
  <c r="E511" i="14" s="1"/>
  <c r="D512" i="14"/>
  <c r="E512" i="14" s="1" a="1"/>
  <c r="E512" i="14" s="1"/>
  <c r="D513" i="14"/>
  <c r="E513" i="14" s="1" a="1"/>
  <c r="E513" i="14" s="1"/>
  <c r="D514" i="14"/>
  <c r="E514" i="14" s="1" a="1"/>
  <c r="E514" i="14" s="1"/>
  <c r="D515" i="14"/>
  <c r="E515" i="14" s="1" a="1"/>
  <c r="E515" i="14" s="1"/>
  <c r="D516" i="14"/>
  <c r="E516" i="14" s="1" a="1"/>
  <c r="E516" i="14" s="1"/>
  <c r="D517" i="14"/>
  <c r="E517" i="14" s="1" a="1"/>
  <c r="E517" i="14" s="1"/>
  <c r="D518" i="14"/>
  <c r="E518" i="14" s="1" a="1"/>
  <c r="E518" i="14" s="1"/>
  <c r="D520" i="14"/>
  <c r="E520" i="14" s="1" a="1"/>
  <c r="E520" i="14" s="1"/>
  <c r="D521" i="14"/>
  <c r="E521" i="14" s="1" a="1"/>
  <c r="E521" i="14" s="1"/>
  <c r="D522" i="14"/>
  <c r="E522" i="14" s="1" a="1"/>
  <c r="E522" i="14" s="1"/>
  <c r="D523" i="14"/>
  <c r="E523" i="14" s="1" a="1"/>
  <c r="E523" i="14" s="1"/>
  <c r="D524" i="14"/>
  <c r="E524" i="14" s="1" a="1"/>
  <c r="E524" i="14" s="1"/>
  <c r="D526" i="14"/>
  <c r="E526" i="14" s="1" a="1"/>
  <c r="E526" i="14" s="1"/>
  <c r="D527" i="14"/>
  <c r="E527" i="14" s="1" a="1"/>
  <c r="E527" i="14" s="1"/>
  <c r="D528" i="14"/>
  <c r="E528" i="14" s="1" a="1"/>
  <c r="E528" i="14" s="1"/>
  <c r="D529" i="14"/>
  <c r="E529" i="14" s="1" a="1"/>
  <c r="E529" i="14" s="1"/>
  <c r="D530" i="14"/>
  <c r="E530" i="14" s="1" a="1"/>
  <c r="E530" i="14" s="1"/>
  <c r="D531" i="14"/>
  <c r="E531" i="14" s="1" a="1"/>
  <c r="E531" i="14" s="1"/>
  <c r="D532" i="14"/>
  <c r="E532" i="14" s="1" a="1"/>
  <c r="E532" i="14" s="1"/>
  <c r="D533" i="14"/>
  <c r="E533" i="14" s="1" a="1"/>
  <c r="E533" i="14" s="1"/>
  <c r="D534" i="14"/>
  <c r="E534" i="14" s="1" a="1"/>
  <c r="E534" i="14" s="1"/>
  <c r="D535" i="14"/>
  <c r="E535" i="14" s="1" a="1"/>
  <c r="E535" i="14" s="1"/>
  <c r="D536" i="14"/>
  <c r="E536" i="14" s="1" a="1"/>
  <c r="E536" i="14" s="1"/>
  <c r="D538" i="14"/>
  <c r="E538" i="14" s="1" a="1"/>
  <c r="E538" i="14" s="1"/>
  <c r="D539" i="14"/>
  <c r="E539" i="14" s="1" a="1"/>
  <c r="E539" i="14" s="1"/>
  <c r="D540" i="14"/>
  <c r="E540" i="14" s="1" a="1"/>
  <c r="E540" i="14" s="1"/>
  <c r="D542" i="14"/>
  <c r="E542" i="14" s="1" a="1"/>
  <c r="E542" i="14" s="1"/>
  <c r="D543" i="14"/>
  <c r="E543" i="14" s="1" a="1"/>
  <c r="E543" i="14" s="1"/>
  <c r="D544" i="14"/>
  <c r="E544" i="14" s="1" a="1"/>
  <c r="E544" i="14" s="1"/>
  <c r="D545" i="14"/>
  <c r="E545" i="14" s="1" a="1"/>
  <c r="E545" i="14" s="1"/>
  <c r="D546" i="14"/>
  <c r="E546" i="14" s="1" a="1"/>
  <c r="E546" i="14" s="1"/>
  <c r="D547" i="14"/>
  <c r="E547" i="14" s="1" a="1"/>
  <c r="E547" i="14" s="1"/>
  <c r="D548" i="14"/>
  <c r="E548" i="14" s="1" a="1"/>
  <c r="E548" i="14" s="1"/>
  <c r="D549" i="14"/>
  <c r="E549" i="14" s="1" a="1"/>
  <c r="E549" i="14" s="1"/>
  <c r="D550" i="14"/>
  <c r="E550" i="14" s="1" a="1"/>
  <c r="E550" i="14" s="1"/>
  <c r="D552" i="14"/>
  <c r="E552" i="14" s="1" a="1"/>
  <c r="E552" i="14" s="1"/>
  <c r="D554" i="14"/>
  <c r="E554" i="14" s="1" a="1"/>
  <c r="E554" i="14" s="1"/>
  <c r="D555" i="14"/>
  <c r="E555" i="14" s="1" a="1"/>
  <c r="E555" i="14" s="1"/>
  <c r="D556" i="14"/>
  <c r="E556" i="14" s="1" a="1"/>
  <c r="E556" i="14" s="1"/>
  <c r="D558" i="14"/>
  <c r="E558" i="14" s="1" a="1"/>
  <c r="E558" i="14" s="1"/>
  <c r="D559" i="14"/>
  <c r="E559" i="14" s="1" a="1"/>
  <c r="E559" i="14" s="1"/>
  <c r="D560" i="14"/>
  <c r="E560" i="14" s="1" a="1"/>
  <c r="E560" i="14" s="1"/>
  <c r="D562" i="14"/>
  <c r="E562" i="14" s="1" a="1"/>
  <c r="E562" i="14" s="1"/>
  <c r="D563" i="14"/>
  <c r="E563" i="14" s="1" a="1"/>
  <c r="E563" i="14" s="1"/>
  <c r="D564" i="14"/>
  <c r="E564" i="14" s="1" a="1"/>
  <c r="E564" i="14" s="1"/>
  <c r="D565" i="14"/>
  <c r="E565" i="14" s="1" a="1"/>
  <c r="E565" i="14" s="1"/>
  <c r="D567" i="14"/>
  <c r="E567" i="14" s="1" a="1"/>
  <c r="E567" i="14" s="1"/>
  <c r="D568" i="14"/>
  <c r="E568" i="14" s="1" a="1"/>
  <c r="E568" i="14" s="1"/>
  <c r="D569" i="14"/>
  <c r="E569" i="14" s="1" a="1"/>
  <c r="E569" i="14" s="1"/>
  <c r="D570" i="14"/>
  <c r="E570" i="14" s="1" a="1"/>
  <c r="E570" i="14" s="1"/>
  <c r="D571" i="14"/>
  <c r="E571" i="14" s="1" a="1"/>
  <c r="E571" i="14" s="1"/>
  <c r="D572" i="14"/>
  <c r="E572" i="14" s="1" a="1"/>
  <c r="E572" i="14" s="1"/>
  <c r="D573" i="14"/>
  <c r="E573" i="14" s="1" a="1"/>
  <c r="E573" i="14" s="1"/>
  <c r="D574" i="14"/>
  <c r="E574" i="14" s="1" a="1"/>
  <c r="E574" i="14" s="1"/>
  <c r="D575" i="14"/>
  <c r="E575" i="14" s="1" a="1"/>
  <c r="E575" i="14" s="1"/>
  <c r="D576" i="14"/>
  <c r="E576" i="14" s="1" a="1"/>
  <c r="E576" i="14" s="1"/>
  <c r="D577" i="14"/>
  <c r="E577" i="14" s="1" a="1"/>
  <c r="E577" i="14" s="1"/>
  <c r="D578" i="14"/>
  <c r="E578" i="14" s="1" a="1"/>
  <c r="E578" i="14" s="1"/>
  <c r="D579" i="14"/>
  <c r="E579" i="14" s="1" a="1"/>
  <c r="E579" i="14" s="1"/>
  <c r="D580" i="14"/>
  <c r="E580" i="14" s="1" a="1"/>
  <c r="E580" i="14" s="1"/>
  <c r="D581" i="14"/>
  <c r="E581" i="14" s="1" a="1"/>
  <c r="E581" i="14" s="1"/>
  <c r="D582" i="14"/>
  <c r="E582" i="14" s="1" a="1"/>
  <c r="E582" i="14" s="1"/>
  <c r="D583" i="14"/>
  <c r="E583" i="14" s="1" a="1"/>
  <c r="E583" i="14" s="1"/>
  <c r="D584" i="14"/>
  <c r="E584" i="14" s="1" a="1"/>
  <c r="E584" i="14" s="1"/>
  <c r="D585" i="14"/>
  <c r="E585" i="14" s="1" a="1"/>
  <c r="E585" i="14" s="1"/>
  <c r="D586" i="14"/>
  <c r="E586" i="14" s="1" a="1"/>
  <c r="E586" i="14" s="1"/>
  <c r="D587" i="14"/>
  <c r="E587" i="14" s="1" a="1"/>
  <c r="E587" i="14" s="1"/>
  <c r="D588" i="14"/>
  <c r="E588" i="14" s="1" a="1"/>
  <c r="E588" i="14" s="1"/>
  <c r="D590" i="14"/>
  <c r="E590" i="14" s="1" a="1"/>
  <c r="E590" i="14" s="1"/>
  <c r="D591" i="14"/>
  <c r="E591" i="14" s="1" a="1"/>
  <c r="E591" i="14" s="1"/>
  <c r="D592" i="14"/>
  <c r="E592" i="14" s="1" a="1"/>
  <c r="E592" i="14" s="1"/>
  <c r="D593" i="14"/>
  <c r="E593" i="14" s="1" a="1"/>
  <c r="E593" i="14" s="1"/>
  <c r="D594" i="14"/>
  <c r="E594" i="14" s="1" a="1"/>
  <c r="E594" i="14" s="1"/>
  <c r="D595" i="14"/>
  <c r="E595" i="14" s="1" a="1"/>
  <c r="E595" i="14" s="1"/>
  <c r="D596" i="14"/>
  <c r="E596" i="14" s="1" a="1"/>
  <c r="E596" i="14" s="1"/>
  <c r="D597" i="14"/>
  <c r="E597" i="14" s="1" a="1"/>
  <c r="E597" i="14" s="1"/>
  <c r="D598" i="14"/>
  <c r="E598" i="14" s="1" a="1"/>
  <c r="E598" i="14" s="1"/>
  <c r="D599" i="14"/>
  <c r="E599" i="14" s="1" a="1"/>
  <c r="E599" i="14" s="1"/>
  <c r="D600" i="14"/>
  <c r="E600" i="14" s="1" a="1"/>
  <c r="E600" i="14" s="1"/>
  <c r="D601" i="14"/>
  <c r="E601" i="14" s="1" a="1"/>
  <c r="E601" i="14" s="1"/>
  <c r="D602" i="14"/>
  <c r="E602" i="14" s="1" a="1"/>
  <c r="E602" i="14" s="1"/>
  <c r="D604" i="14"/>
  <c r="E604" i="14" s="1" a="1"/>
  <c r="E604" i="14" s="1"/>
  <c r="D605" i="14"/>
  <c r="E605" i="14" s="1" a="1"/>
  <c r="E605" i="14" s="1"/>
  <c r="D606" i="14"/>
  <c r="E606" i="14" s="1" a="1"/>
  <c r="E606" i="14" s="1"/>
  <c r="D607" i="14"/>
  <c r="E607" i="14" s="1" a="1"/>
  <c r="E607" i="14" s="1"/>
  <c r="D608" i="14"/>
  <c r="E608" i="14" s="1" a="1"/>
  <c r="E608" i="14" s="1"/>
  <c r="D609" i="14"/>
  <c r="E609" i="14" s="1" a="1"/>
  <c r="E609" i="14" s="1"/>
  <c r="D610" i="14"/>
  <c r="E610" i="14" s="1" a="1"/>
  <c r="E610" i="14" s="1"/>
  <c r="D611" i="14"/>
  <c r="E611" i="14" s="1" a="1"/>
  <c r="E611" i="14" s="1"/>
  <c r="D612" i="14"/>
  <c r="E612" i="14" s="1" a="1"/>
  <c r="E612" i="14" s="1"/>
  <c r="D613" i="14"/>
  <c r="E613" i="14" s="1" a="1"/>
  <c r="E613" i="14" s="1"/>
  <c r="D614" i="14"/>
  <c r="E614" i="14" s="1" a="1"/>
  <c r="E614" i="14" s="1"/>
  <c r="D615" i="14"/>
  <c r="E615" i="14" s="1" a="1"/>
  <c r="E615" i="14" s="1"/>
  <c r="D616" i="14"/>
  <c r="E616" i="14" s="1" a="1"/>
  <c r="E616" i="14" s="1"/>
  <c r="D618" i="14"/>
  <c r="E618" i="14" s="1" a="1"/>
  <c r="E618" i="14" s="1"/>
  <c r="D619" i="14"/>
  <c r="E619" i="14" s="1" a="1"/>
  <c r="E619" i="14" s="1"/>
  <c r="D620" i="14"/>
  <c r="E620" i="14" s="1" a="1"/>
  <c r="E620" i="14" s="1"/>
  <c r="D621" i="14"/>
  <c r="E621" i="14" s="1" a="1"/>
  <c r="E621" i="14" s="1"/>
  <c r="D622" i="14"/>
  <c r="E622" i="14" s="1" a="1"/>
  <c r="E622" i="14" s="1"/>
  <c r="D623" i="14"/>
  <c r="E623" i="14" s="1" a="1"/>
  <c r="E623" i="14" s="1"/>
  <c r="D624" i="14"/>
  <c r="E624" i="14" s="1" a="1"/>
  <c r="E624" i="14" s="1"/>
  <c r="D625" i="14"/>
  <c r="E625" i="14" s="1" a="1"/>
  <c r="E625" i="14" s="1"/>
  <c r="D626" i="14"/>
  <c r="E626" i="14" s="1" a="1"/>
  <c r="E626" i="14" s="1"/>
  <c r="D627" i="14"/>
  <c r="E627" i="14" s="1" a="1"/>
  <c r="E627" i="14" s="1"/>
  <c r="D628" i="14"/>
  <c r="E628" i="14" s="1" a="1"/>
  <c r="E628" i="14" s="1"/>
  <c r="D629" i="14"/>
  <c r="E629" i="14" s="1" a="1"/>
  <c r="E629" i="14" s="1"/>
  <c r="D630" i="14"/>
  <c r="E630" i="14" s="1" a="1"/>
  <c r="E630" i="14" s="1"/>
  <c r="D631" i="14"/>
  <c r="E631" i="14" s="1" a="1"/>
  <c r="E631" i="14" s="1"/>
  <c r="D632" i="14"/>
  <c r="E632" i="14" s="1" a="1"/>
  <c r="E632" i="14" s="1"/>
  <c r="D633" i="14"/>
  <c r="E633" i="14" s="1" a="1"/>
  <c r="E633" i="14" s="1"/>
  <c r="D634" i="14"/>
  <c r="E634" i="14" s="1" a="1"/>
  <c r="E634" i="14" s="1"/>
  <c r="D635" i="14"/>
  <c r="E635" i="14" s="1" a="1"/>
  <c r="E635" i="14" s="1"/>
  <c r="D636" i="14"/>
  <c r="E636" i="14" s="1" a="1"/>
  <c r="E636" i="14" s="1"/>
  <c r="D637" i="14"/>
  <c r="E637" i="14" s="1" a="1"/>
  <c r="E637" i="14" s="1"/>
  <c r="D638" i="14"/>
  <c r="E638" i="14" s="1" a="1"/>
  <c r="E638" i="14" s="1"/>
  <c r="D639" i="14"/>
  <c r="E639" i="14" s="1" a="1"/>
  <c r="E639" i="14" s="1"/>
  <c r="D640" i="14"/>
  <c r="E640" i="14" s="1" a="1"/>
  <c r="E640" i="14" s="1"/>
  <c r="D641" i="14"/>
  <c r="E641" i="14" s="1" a="1"/>
  <c r="E641" i="14" s="1"/>
  <c r="D642" i="14"/>
  <c r="E642" i="14" s="1" a="1"/>
  <c r="E642" i="14" s="1"/>
  <c r="D643" i="14"/>
  <c r="E643" i="14" s="1" a="1"/>
  <c r="E643" i="14" s="1"/>
  <c r="D644" i="14"/>
  <c r="E644" i="14" s="1" a="1"/>
  <c r="E644" i="14" s="1"/>
  <c r="D645" i="14"/>
  <c r="E645" i="14" s="1" a="1"/>
  <c r="E645" i="14" s="1"/>
  <c r="D646" i="14"/>
  <c r="E646" i="14" s="1" a="1"/>
  <c r="E646" i="14" s="1"/>
  <c r="D647" i="14"/>
  <c r="E647" i="14" s="1" a="1"/>
  <c r="E647" i="14" s="1"/>
  <c r="D648" i="14"/>
  <c r="E648" i="14" s="1" a="1"/>
  <c r="E648" i="14" s="1"/>
  <c r="D649" i="14"/>
  <c r="E649" i="14" s="1" a="1"/>
  <c r="E649" i="14" s="1"/>
  <c r="D650" i="14"/>
  <c r="E650" i="14" s="1" a="1"/>
  <c r="E650" i="14" s="1"/>
  <c r="D651" i="14"/>
  <c r="E651" i="14" s="1" a="1"/>
  <c r="E651" i="14" s="1"/>
  <c r="D652" i="14"/>
  <c r="E652" i="14" s="1" a="1"/>
  <c r="E652" i="14" s="1"/>
  <c r="D653" i="14"/>
  <c r="E653" i="14" s="1" a="1"/>
  <c r="E653" i="14" s="1"/>
  <c r="D654" i="14"/>
  <c r="E654" i="14" s="1" a="1"/>
  <c r="E654" i="14" s="1"/>
  <c r="D655" i="14"/>
  <c r="E655" i="14" s="1" a="1"/>
  <c r="E655" i="14" s="1"/>
  <c r="D656" i="14"/>
  <c r="E656" i="14" s="1" a="1"/>
  <c r="E656" i="14" s="1"/>
  <c r="D657" i="14"/>
  <c r="E657" i="14" s="1" a="1"/>
  <c r="E657" i="14" s="1"/>
  <c r="D658" i="14"/>
  <c r="E658" i="14" s="1" a="1"/>
  <c r="E658" i="14" s="1"/>
  <c r="D659" i="14"/>
  <c r="E659" i="14" s="1" a="1"/>
  <c r="E659" i="14" s="1"/>
  <c r="D660" i="14"/>
  <c r="E660" i="14" s="1" a="1"/>
  <c r="E660" i="14" s="1"/>
  <c r="D661" i="14"/>
  <c r="E661" i="14" s="1" a="1"/>
  <c r="E661" i="14" s="1"/>
  <c r="D662" i="14"/>
  <c r="E662" i="14" s="1" a="1"/>
  <c r="E662" i="14" s="1"/>
  <c r="D663" i="14"/>
  <c r="E663" i="14" s="1" a="1"/>
  <c r="E663" i="14" s="1"/>
  <c r="D664" i="14"/>
  <c r="E664" i="14" s="1" a="1"/>
  <c r="E664" i="14" s="1"/>
  <c r="D665" i="14"/>
  <c r="E665" i="14" s="1" a="1"/>
  <c r="E665" i="14" s="1"/>
  <c r="D667" i="14"/>
  <c r="E667" i="14" s="1" a="1"/>
  <c r="E667" i="14" s="1"/>
  <c r="D668" i="14"/>
  <c r="E668" i="14" s="1" a="1"/>
  <c r="E668" i="14" s="1"/>
  <c r="D669" i="14"/>
  <c r="E669" i="14" s="1" a="1"/>
  <c r="E669" i="14" s="1"/>
  <c r="D671" i="14"/>
  <c r="E671" i="14" s="1" a="1"/>
  <c r="E671" i="14" s="1"/>
  <c r="D672" i="14"/>
  <c r="E672" i="14" s="1" a="1"/>
  <c r="E672" i="14" s="1"/>
  <c r="D673" i="14"/>
  <c r="E673" i="14" s="1" a="1"/>
  <c r="E673" i="14" s="1"/>
  <c r="D675" i="14"/>
  <c r="E675" i="14" s="1" a="1"/>
  <c r="E675" i="14" s="1"/>
  <c r="D676" i="14"/>
  <c r="E676" i="14" s="1" a="1"/>
  <c r="E676" i="14" s="1"/>
  <c r="D677" i="14"/>
  <c r="E677" i="14" s="1" a="1"/>
  <c r="E677" i="14" s="1"/>
  <c r="D678" i="14"/>
  <c r="E678" i="14" s="1" a="1"/>
  <c r="E678" i="14" s="1"/>
  <c r="D679" i="14"/>
  <c r="E679" i="14" s="1" a="1"/>
  <c r="E679" i="14" s="1"/>
  <c r="D680" i="14"/>
  <c r="E680" i="14" s="1" a="1"/>
  <c r="E680" i="14" s="1"/>
  <c r="D681" i="14"/>
  <c r="E681" i="14" s="1" a="1"/>
  <c r="E681" i="14" s="1"/>
  <c r="D682" i="14"/>
  <c r="E682" i="14" s="1" a="1"/>
  <c r="E682" i="14" s="1"/>
  <c r="D683" i="14"/>
  <c r="E683" i="14" s="1" a="1"/>
  <c r="E683" i="14" s="1"/>
  <c r="D684" i="14"/>
  <c r="E684" i="14" s="1" a="1"/>
  <c r="E684" i="14" s="1"/>
  <c r="D685" i="14"/>
  <c r="E685" i="14" s="1" a="1"/>
  <c r="E685" i="14" s="1"/>
  <c r="D686" i="14"/>
  <c r="E686" i="14" s="1" a="1"/>
  <c r="E686" i="14" s="1"/>
  <c r="D687" i="14"/>
  <c r="E687" i="14" s="1" a="1"/>
  <c r="E687" i="14" s="1"/>
  <c r="D688" i="14"/>
  <c r="E688" i="14" s="1" a="1"/>
  <c r="E688" i="14" s="1"/>
  <c r="D689" i="14"/>
  <c r="E689" i="14" s="1" a="1"/>
  <c r="E689" i="14" s="1"/>
  <c r="D691" i="14"/>
  <c r="E691" i="14" s="1" a="1"/>
  <c r="E691" i="14" s="1"/>
  <c r="D692" i="14"/>
  <c r="E692" i="14" s="1" a="1"/>
  <c r="E692" i="14" s="1"/>
  <c r="D693" i="14"/>
  <c r="E693" i="14" s="1" a="1"/>
  <c r="E693" i="14" s="1"/>
  <c r="D694" i="14"/>
  <c r="E694" i="14" s="1" a="1"/>
  <c r="E694" i="14" s="1"/>
  <c r="D695" i="14"/>
  <c r="E695" i="14" s="1" a="1"/>
  <c r="E695" i="14" s="1"/>
  <c r="D697" i="14"/>
  <c r="E697" i="14" s="1" a="1"/>
  <c r="E697" i="14" s="1"/>
  <c r="D698" i="14"/>
  <c r="E698" i="14" s="1" a="1"/>
  <c r="E698" i="14" s="1"/>
  <c r="D699" i="14"/>
  <c r="E699" i="14" s="1" a="1"/>
  <c r="E699" i="14" s="1"/>
  <c r="D700" i="14"/>
  <c r="E700" i="14" s="1" a="1"/>
  <c r="E700" i="14" s="1"/>
  <c r="D701" i="14"/>
  <c r="E701" i="14" s="1" a="1"/>
  <c r="E701" i="14" s="1"/>
  <c r="D702" i="14"/>
  <c r="E702" i="14" s="1" a="1"/>
  <c r="E702" i="14" s="1"/>
  <c r="D703" i="14"/>
  <c r="E703" i="14" s="1" a="1"/>
  <c r="E703" i="14" s="1"/>
  <c r="D704" i="14"/>
  <c r="E704" i="14" s="1" a="1"/>
  <c r="E704" i="14" s="1"/>
  <c r="D706" i="14"/>
  <c r="E706" i="14" s="1" a="1"/>
  <c r="E706" i="14" s="1"/>
  <c r="D707" i="14"/>
  <c r="E707" i="14" s="1" a="1"/>
  <c r="E707" i="14" s="1"/>
  <c r="D708" i="14"/>
  <c r="E708" i="14" s="1" a="1"/>
  <c r="E708" i="14" s="1"/>
  <c r="D709" i="14"/>
  <c r="E709" i="14" s="1" a="1"/>
  <c r="E709" i="14" s="1"/>
  <c r="D710" i="14"/>
  <c r="E710" i="14" s="1" a="1"/>
  <c r="E710" i="14" s="1"/>
  <c r="D711" i="14"/>
  <c r="E711" i="14" s="1" a="1"/>
  <c r="E711" i="14" s="1"/>
  <c r="D712" i="14"/>
  <c r="E712" i="14" s="1" a="1"/>
  <c r="E712" i="14" s="1"/>
  <c r="D713" i="14"/>
  <c r="E713" i="14" s="1" a="1"/>
  <c r="E713" i="14" s="1"/>
  <c r="D714" i="14"/>
  <c r="E714" i="14" s="1" a="1"/>
  <c r="E714" i="14" s="1"/>
  <c r="D715" i="14"/>
  <c r="E715" i="14" s="1" a="1"/>
  <c r="E715" i="14" s="1"/>
  <c r="D716" i="14"/>
  <c r="E716" i="14" s="1" a="1"/>
  <c r="E716" i="14" s="1"/>
  <c r="D717" i="14"/>
  <c r="E717" i="14" s="1" a="1"/>
  <c r="E717" i="14" s="1"/>
  <c r="D718" i="14"/>
  <c r="E718" i="14" s="1" a="1"/>
  <c r="E718" i="14" s="1"/>
  <c r="D719" i="14"/>
  <c r="E719" i="14" s="1" a="1"/>
  <c r="E719" i="14" s="1"/>
  <c r="D720" i="14"/>
  <c r="E720" i="14" s="1" a="1"/>
  <c r="E720" i="14" s="1"/>
  <c r="D721" i="14"/>
  <c r="E721" i="14" s="1" a="1"/>
  <c r="E721" i="14" s="1"/>
  <c r="D722" i="14"/>
  <c r="E722" i="14" s="1" a="1"/>
  <c r="E722" i="14" s="1"/>
  <c r="D723" i="14"/>
  <c r="E723" i="14" s="1" a="1"/>
  <c r="E723" i="14" s="1"/>
  <c r="D724" i="14"/>
  <c r="E724" i="14" s="1" a="1"/>
  <c r="E724" i="14" s="1"/>
  <c r="D725" i="14"/>
  <c r="E725" i="14" s="1" a="1"/>
  <c r="E725" i="14" s="1"/>
  <c r="D726" i="14"/>
  <c r="E726" i="14" s="1" a="1"/>
  <c r="E726" i="14" s="1"/>
  <c r="D727" i="14"/>
  <c r="E727" i="14" s="1" a="1"/>
  <c r="E727" i="14" s="1"/>
  <c r="D729" i="14"/>
  <c r="E729" i="14" s="1" a="1"/>
  <c r="E729" i="14" s="1"/>
  <c r="D731" i="14"/>
  <c r="E731" i="14" s="1" a="1"/>
  <c r="E731" i="14" s="1"/>
  <c r="D732" i="14"/>
  <c r="E732" i="14" s="1" a="1"/>
  <c r="E732" i="14" s="1"/>
  <c r="D733" i="14"/>
  <c r="E733" i="14" s="1" a="1"/>
  <c r="E733" i="14" s="1"/>
  <c r="D734" i="14"/>
  <c r="E734" i="14" s="1" a="1"/>
  <c r="E734" i="14" s="1"/>
  <c r="D735" i="14"/>
  <c r="E735" i="14" s="1" a="1"/>
  <c r="E735" i="14" s="1"/>
  <c r="D736" i="14"/>
  <c r="E736" i="14" s="1" a="1"/>
  <c r="E736" i="14" s="1"/>
  <c r="D737" i="14"/>
  <c r="E737" i="14" s="1" a="1"/>
  <c r="E737" i="14" s="1"/>
  <c r="D738" i="14"/>
  <c r="E738" i="14" s="1" a="1"/>
  <c r="E738" i="14" s="1"/>
  <c r="D739" i="14"/>
  <c r="E739" i="14" s="1" a="1"/>
  <c r="E739" i="14" s="1"/>
  <c r="D740" i="14"/>
  <c r="E740" i="14" s="1" a="1"/>
  <c r="E740" i="14" s="1"/>
  <c r="D741" i="14"/>
  <c r="E741" i="14" s="1" a="1"/>
  <c r="E741" i="14" s="1"/>
  <c r="D742" i="14"/>
  <c r="E742" i="14" s="1" a="1"/>
  <c r="E742" i="14" s="1"/>
  <c r="D743" i="14"/>
  <c r="E743" i="14" s="1" a="1"/>
  <c r="E743" i="14" s="1"/>
  <c r="D744" i="14"/>
  <c r="E744" i="14" s="1" a="1"/>
  <c r="E744" i="14" s="1"/>
  <c r="D745" i="14"/>
  <c r="E745" i="14" s="1" a="1"/>
  <c r="E745" i="14" s="1"/>
  <c r="D746" i="14"/>
  <c r="E746" i="14" s="1" a="1"/>
  <c r="E746" i="14" s="1"/>
  <c r="D747" i="14"/>
  <c r="E747" i="14" s="1" a="1"/>
  <c r="E747" i="14" s="1"/>
  <c r="D748" i="14"/>
  <c r="E748" i="14" s="1" a="1"/>
  <c r="E748" i="14" s="1"/>
  <c r="D749" i="14"/>
  <c r="E749" i="14" s="1" a="1"/>
  <c r="E749" i="14" s="1"/>
  <c r="D750" i="14"/>
  <c r="E750" i="14" s="1" a="1"/>
  <c r="E750" i="14" s="1"/>
  <c r="D751" i="14"/>
  <c r="E751" i="14" s="1" a="1"/>
  <c r="E751" i="14" s="1"/>
  <c r="D752" i="14"/>
  <c r="E752" i="14" s="1" a="1"/>
  <c r="E752" i="14" s="1"/>
  <c r="D753" i="14"/>
  <c r="E753" i="14" s="1" a="1"/>
  <c r="E753" i="14" s="1"/>
  <c r="D754" i="14"/>
  <c r="E754" i="14" s="1" a="1"/>
  <c r="E754" i="14" s="1"/>
  <c r="D756" i="14"/>
  <c r="E756" i="14" s="1" a="1"/>
  <c r="E756" i="14" s="1"/>
  <c r="D757" i="14"/>
  <c r="E757" i="14" s="1" a="1"/>
  <c r="E757" i="14" s="1"/>
  <c r="D758" i="14"/>
  <c r="E758" i="14" s="1" a="1"/>
  <c r="E758" i="14" s="1"/>
  <c r="D759" i="14"/>
  <c r="E759" i="14" s="1" a="1"/>
  <c r="E759" i="14" s="1"/>
  <c r="D760" i="14"/>
  <c r="E760" i="14" s="1" a="1"/>
  <c r="E760" i="14" s="1"/>
  <c r="D761" i="14"/>
  <c r="E761" i="14" s="1" a="1"/>
  <c r="E761" i="14" s="1"/>
  <c r="D762" i="14"/>
  <c r="E762" i="14" s="1" a="1"/>
  <c r="E762" i="14" s="1"/>
  <c r="D763" i="14"/>
  <c r="E763" i="14" s="1" a="1"/>
  <c r="E763" i="14" s="1"/>
  <c r="D767" i="14"/>
  <c r="E767" i="14" s="1" a="1"/>
  <c r="E767" i="14" s="1"/>
  <c r="D768" i="14"/>
  <c r="E768" i="14" s="1" a="1"/>
  <c r="E768" i="14" s="1"/>
  <c r="D769" i="14"/>
  <c r="E769" i="14" s="1" a="1"/>
  <c r="E769" i="14" s="1"/>
  <c r="D770" i="14"/>
  <c r="E770" i="14" s="1" a="1"/>
  <c r="E770" i="14" s="1"/>
  <c r="D771" i="14"/>
  <c r="E771" i="14" s="1" a="1"/>
  <c r="E771" i="14" s="1"/>
  <c r="D772" i="14"/>
  <c r="E772" i="14" s="1" a="1"/>
  <c r="E772" i="14" s="1"/>
  <c r="D773" i="14"/>
  <c r="E773" i="14" s="1" a="1"/>
  <c r="E773" i="14" s="1"/>
  <c r="D774" i="14"/>
  <c r="E774" i="14" s="1" a="1"/>
  <c r="E774" i="14" s="1"/>
  <c r="D775" i="14"/>
  <c r="E775" i="14" s="1" a="1"/>
  <c r="E775" i="14" s="1"/>
  <c r="D776" i="14"/>
  <c r="E776" i="14" s="1" a="1"/>
  <c r="E776" i="14" s="1"/>
  <c r="D777" i="14"/>
  <c r="E777" i="14" s="1" a="1"/>
  <c r="E777" i="14" s="1"/>
  <c r="D779" i="14"/>
  <c r="E779" i="14" s="1" a="1"/>
  <c r="E779" i="14" s="1"/>
  <c r="D780" i="14"/>
  <c r="E780" i="14" s="1" a="1"/>
  <c r="E780" i="14" s="1"/>
  <c r="D781" i="14"/>
  <c r="E781" i="14" s="1" a="1"/>
  <c r="E781" i="14" s="1"/>
  <c r="D782" i="14"/>
  <c r="E782" i="14" s="1" a="1"/>
  <c r="E782" i="14" s="1"/>
  <c r="D783" i="14"/>
  <c r="E783" i="14" s="1" a="1"/>
  <c r="E783" i="14" s="1"/>
  <c r="D784" i="14"/>
  <c r="E784" i="14" s="1" a="1"/>
  <c r="E784" i="14" s="1"/>
  <c r="D785" i="14"/>
  <c r="E785" i="14" s="1" a="1"/>
  <c r="E785" i="14" s="1"/>
  <c r="D786" i="14"/>
  <c r="E786" i="14" s="1" a="1"/>
  <c r="E786" i="14" s="1"/>
  <c r="D788" i="14"/>
  <c r="E788" i="14" s="1" a="1"/>
  <c r="E788" i="14" s="1"/>
  <c r="D789" i="14"/>
  <c r="E789" i="14" s="1" a="1"/>
  <c r="E789" i="14" s="1"/>
  <c r="D790" i="14"/>
  <c r="E790" i="14" s="1" a="1"/>
  <c r="E790" i="14" s="1"/>
  <c r="D792" i="14"/>
  <c r="E792" i="14" s="1" a="1"/>
  <c r="E792" i="14" s="1"/>
  <c r="D793" i="14"/>
  <c r="E793" i="14" s="1" a="1"/>
  <c r="E793" i="14" s="1"/>
  <c r="D794" i="14"/>
  <c r="E794" i="14" s="1" a="1"/>
  <c r="E794" i="14" s="1"/>
  <c r="D795" i="14"/>
  <c r="E795" i="14" s="1" a="1"/>
  <c r="E795" i="14" s="1"/>
  <c r="D796" i="14"/>
  <c r="E796" i="14" s="1" a="1"/>
  <c r="E796" i="14" s="1"/>
  <c r="D797" i="14"/>
  <c r="E797" i="14" s="1" a="1"/>
  <c r="E797" i="14" s="1"/>
  <c r="D798" i="14"/>
  <c r="E798" i="14" s="1" a="1"/>
  <c r="E798" i="14" s="1"/>
  <c r="D799" i="14"/>
  <c r="E799" i="14" s="1" a="1"/>
  <c r="E799" i="14" s="1"/>
  <c r="D800" i="14"/>
  <c r="E800" i="14" s="1" a="1"/>
  <c r="E800" i="14" s="1"/>
  <c r="D801" i="14"/>
  <c r="E801" i="14" s="1" a="1"/>
  <c r="E801" i="14" s="1"/>
  <c r="D802" i="14"/>
  <c r="E802" i="14" s="1" a="1"/>
  <c r="E802" i="14" s="1"/>
  <c r="D804" i="14"/>
  <c r="E804" i="14" s="1" a="1"/>
  <c r="E804" i="14" s="1"/>
  <c r="D806" i="14"/>
  <c r="E806" i="14" s="1" a="1"/>
  <c r="E806" i="14" s="1"/>
  <c r="D807" i="14"/>
  <c r="E807" i="14" s="1" a="1"/>
  <c r="E807" i="14" s="1"/>
  <c r="D808" i="14"/>
  <c r="E808" i="14" s="1" a="1"/>
  <c r="E808" i="14" s="1"/>
  <c r="D809" i="14"/>
  <c r="E809" i="14" s="1" a="1"/>
  <c r="E809" i="14" s="1"/>
  <c r="D810" i="14"/>
  <c r="E810" i="14" s="1" a="1"/>
  <c r="E810" i="14" s="1"/>
  <c r="D811" i="14"/>
  <c r="E811" i="14" s="1" a="1"/>
  <c r="E811" i="14" s="1"/>
  <c r="D812" i="14"/>
  <c r="E812" i="14" s="1" a="1"/>
  <c r="E812" i="14" s="1"/>
  <c r="D813" i="14"/>
  <c r="E813" i="14" s="1" a="1"/>
  <c r="E813" i="14" s="1"/>
  <c r="D814" i="14"/>
  <c r="E814" i="14" s="1" a="1"/>
  <c r="E814" i="14" s="1"/>
  <c r="D815" i="14"/>
  <c r="E815" i="14" s="1" a="1"/>
  <c r="E815" i="14" s="1"/>
  <c r="D817" i="14"/>
  <c r="E817" i="14" s="1" a="1"/>
  <c r="E817" i="14" s="1"/>
  <c r="D818" i="14"/>
  <c r="E818" i="14" s="1" a="1"/>
  <c r="E818" i="14" s="1"/>
  <c r="D819" i="14"/>
  <c r="E819" i="14" s="1" a="1"/>
  <c r="E819" i="14" s="1"/>
  <c r="D820" i="14"/>
  <c r="E820" i="14" s="1" a="1"/>
  <c r="E820" i="14" s="1"/>
  <c r="D821" i="14"/>
  <c r="E821" i="14" s="1" a="1"/>
  <c r="E821" i="14" s="1"/>
  <c r="D822" i="14"/>
  <c r="E822" i="14" s="1" a="1"/>
  <c r="E822" i="14" s="1"/>
  <c r="D823" i="14"/>
  <c r="E823" i="14" s="1" a="1"/>
  <c r="E823" i="14" s="1"/>
  <c r="D824" i="14"/>
  <c r="E824" i="14" s="1" a="1"/>
  <c r="E824" i="14" s="1"/>
  <c r="D825" i="14"/>
  <c r="E825" i="14" s="1" a="1"/>
  <c r="E825" i="14" s="1"/>
  <c r="D826" i="14"/>
  <c r="E826" i="14" s="1" a="1"/>
  <c r="E826" i="14" s="1"/>
  <c r="D827" i="14"/>
  <c r="E827" i="14" s="1" a="1"/>
  <c r="E827" i="14" s="1"/>
  <c r="D828" i="14"/>
  <c r="E828" i="14" s="1" a="1"/>
  <c r="E828" i="14" s="1"/>
  <c r="D829" i="14"/>
  <c r="E829" i="14" s="1" a="1"/>
  <c r="E829" i="14" s="1"/>
  <c r="D830" i="14"/>
  <c r="E830" i="14" s="1" a="1"/>
  <c r="E830" i="14" s="1"/>
  <c r="D831" i="14"/>
  <c r="E831" i="14" s="1" a="1"/>
  <c r="E831" i="14" s="1"/>
  <c r="D833" i="14"/>
  <c r="E833" i="14" s="1" a="1"/>
  <c r="E833" i="14" s="1"/>
  <c r="D834" i="14"/>
  <c r="E834" i="14" s="1" a="1"/>
  <c r="E834" i="14" s="1"/>
  <c r="D835" i="14"/>
  <c r="E835" i="14" s="1" a="1"/>
  <c r="E835" i="14" s="1"/>
  <c r="D836" i="14"/>
  <c r="E836" i="14" s="1" a="1"/>
  <c r="E836" i="14" s="1"/>
  <c r="D837" i="14"/>
  <c r="E837" i="14" s="1" a="1"/>
  <c r="E837" i="14" s="1"/>
  <c r="D838" i="14"/>
  <c r="E838" i="14" s="1" a="1"/>
  <c r="E838" i="14" s="1"/>
  <c r="D840" i="14"/>
  <c r="E840" i="14" s="1" a="1"/>
  <c r="E840" i="14" s="1"/>
  <c r="D841" i="14"/>
  <c r="E841" i="14" s="1" a="1"/>
  <c r="E841" i="14" s="1"/>
  <c r="D842" i="14"/>
  <c r="E842" i="14" s="1" a="1"/>
  <c r="E842" i="14" s="1"/>
  <c r="D843" i="14"/>
  <c r="E843" i="14" s="1" a="1"/>
  <c r="E843" i="14" s="1"/>
  <c r="D844" i="14"/>
  <c r="E844" i="14" s="1" a="1"/>
  <c r="E844" i="14" s="1"/>
  <c r="D845" i="14"/>
  <c r="E845" i="14" s="1" a="1"/>
  <c r="E845" i="14" s="1"/>
  <c r="D846" i="14"/>
  <c r="E846" i="14" s="1" a="1"/>
  <c r="E846" i="14" s="1"/>
  <c r="D847" i="14"/>
  <c r="E847" i="14" s="1" a="1"/>
  <c r="E847" i="14" s="1"/>
  <c r="D848" i="14"/>
  <c r="E848" i="14" s="1" a="1"/>
  <c r="E848" i="14" s="1"/>
  <c r="D849" i="14"/>
  <c r="E849" i="14" s="1" a="1"/>
  <c r="E849" i="14" s="1"/>
  <c r="D850" i="14"/>
  <c r="E850" i="14" s="1" a="1"/>
  <c r="E850" i="14" s="1"/>
  <c r="D851" i="14"/>
  <c r="E851" i="14" s="1" a="1"/>
  <c r="E851" i="14" s="1"/>
  <c r="D853" i="14"/>
  <c r="E853" i="14" s="1" a="1"/>
  <c r="E853" i="14" s="1"/>
  <c r="D855" i="14"/>
  <c r="E855" i="14" s="1" a="1"/>
  <c r="E855" i="14" s="1"/>
  <c r="D856" i="14"/>
  <c r="E856" i="14" s="1" a="1"/>
  <c r="E856" i="14" s="1"/>
  <c r="D857" i="14"/>
  <c r="E857" i="14" s="1" a="1"/>
  <c r="E857" i="14" s="1"/>
  <c r="D858" i="14"/>
  <c r="E858" i="14" s="1" a="1"/>
  <c r="E858" i="14" s="1"/>
  <c r="D859" i="14"/>
  <c r="E859" i="14" s="1" a="1"/>
  <c r="E859" i="14" s="1"/>
  <c r="D860" i="14"/>
  <c r="E860" i="14" s="1" a="1"/>
  <c r="E860" i="14" s="1"/>
  <c r="D861" i="14"/>
  <c r="E861" i="14" s="1" a="1"/>
  <c r="E861" i="14" s="1"/>
  <c r="D862" i="14"/>
  <c r="E862" i="14" s="1" a="1"/>
  <c r="E862" i="14" s="1"/>
  <c r="D863" i="14"/>
  <c r="E863" i="14" s="1" a="1"/>
  <c r="E863" i="14" s="1"/>
  <c r="D864" i="14"/>
  <c r="E864" i="14" s="1" a="1"/>
  <c r="E864" i="14" s="1"/>
  <c r="D865" i="14"/>
  <c r="E865" i="14" s="1" a="1"/>
  <c r="E865" i="14" s="1"/>
  <c r="D866" i="14"/>
  <c r="E866" i="14" s="1" a="1"/>
  <c r="E866" i="14" s="1"/>
  <c r="D867" i="14"/>
  <c r="E867" i="14" s="1" a="1"/>
  <c r="E867" i="14" s="1"/>
  <c r="D868" i="14"/>
  <c r="E868" i="14" s="1" a="1"/>
  <c r="E868" i="14" s="1"/>
  <c r="D869" i="14"/>
  <c r="E869" i="14" s="1" a="1"/>
  <c r="E869" i="14" s="1"/>
  <c r="D870" i="14"/>
  <c r="E870" i="14" s="1" a="1"/>
  <c r="E870" i="14" s="1"/>
  <c r="D871" i="14"/>
  <c r="E871" i="14" s="1" a="1"/>
  <c r="E871" i="14" s="1"/>
  <c r="D872" i="14"/>
  <c r="E872" i="14" s="1" a="1"/>
  <c r="E872" i="14" s="1"/>
  <c r="D873" i="14"/>
  <c r="E873" i="14" s="1" a="1"/>
  <c r="E873" i="14" s="1"/>
  <c r="D874" i="14"/>
  <c r="E874" i="14" s="1" a="1"/>
  <c r="E874" i="14" s="1"/>
  <c r="D875" i="14"/>
  <c r="E875" i="14" s="1" a="1"/>
  <c r="E875" i="14" s="1"/>
  <c r="D876" i="14"/>
  <c r="E876" i="14" s="1" a="1"/>
  <c r="E876" i="14" s="1"/>
  <c r="D877" i="14"/>
  <c r="E877" i="14" s="1" a="1"/>
  <c r="E877" i="14" s="1"/>
  <c r="D878" i="14"/>
  <c r="E878" i="14" s="1" a="1"/>
  <c r="E878" i="14" s="1"/>
  <c r="D879" i="14"/>
  <c r="E879" i="14" s="1" a="1"/>
  <c r="E879" i="14" s="1"/>
  <c r="D880" i="14"/>
  <c r="E880" i="14" s="1" a="1"/>
  <c r="E880" i="14" s="1"/>
  <c r="D881" i="14"/>
  <c r="E881" i="14" s="1" a="1"/>
  <c r="E881" i="14" s="1"/>
  <c r="D882" i="14"/>
  <c r="E882" i="14" s="1" a="1"/>
  <c r="E882" i="14" s="1"/>
  <c r="D883" i="14"/>
  <c r="E883" i="14" s="1" a="1"/>
  <c r="E883" i="14" s="1"/>
  <c r="D884" i="14"/>
  <c r="E884" i="14" s="1" a="1"/>
  <c r="E884" i="14" s="1"/>
  <c r="D885" i="14"/>
  <c r="E885" i="14" s="1" a="1"/>
  <c r="E885" i="14" s="1"/>
  <c r="D887" i="14"/>
  <c r="E887" i="14" s="1" a="1"/>
  <c r="E887" i="14" s="1"/>
  <c r="D888" i="14"/>
  <c r="E888" i="14" s="1" a="1"/>
  <c r="E888" i="14" s="1"/>
  <c r="D889" i="14"/>
  <c r="E889" i="14" s="1" a="1"/>
  <c r="E889" i="14" s="1"/>
  <c r="D890" i="14"/>
  <c r="E890" i="14" s="1" a="1"/>
  <c r="E890" i="14" s="1"/>
  <c r="D891" i="14"/>
  <c r="E891" i="14" s="1" a="1"/>
  <c r="E891" i="14" s="1"/>
  <c r="D892" i="14"/>
  <c r="E892" i="14" s="1" a="1"/>
  <c r="E892" i="14" s="1"/>
  <c r="D893" i="14"/>
  <c r="E893" i="14" s="1" a="1"/>
  <c r="E893" i="14" s="1"/>
  <c r="D894" i="14"/>
  <c r="E894" i="14" s="1" a="1"/>
  <c r="E894" i="14" s="1"/>
  <c r="D895" i="14"/>
  <c r="E895" i="14" s="1" a="1"/>
  <c r="E895" i="14" s="1"/>
  <c r="D896" i="14"/>
  <c r="E896" i="14" s="1" a="1"/>
  <c r="E896" i="14" s="1"/>
  <c r="D897" i="14"/>
  <c r="E897" i="14" s="1" a="1"/>
  <c r="E897" i="14" s="1"/>
  <c r="D898" i="14"/>
  <c r="E898" i="14" s="1" a="1"/>
  <c r="E898" i="14" s="1"/>
  <c r="D899" i="14"/>
  <c r="E899" i="14" s="1" a="1"/>
  <c r="E899" i="14" s="1"/>
  <c r="D900" i="14"/>
  <c r="E900" i="14" s="1" a="1"/>
  <c r="E900" i="14" s="1"/>
  <c r="D901" i="14"/>
  <c r="E901" i="14" s="1" a="1"/>
  <c r="E901" i="14" s="1"/>
  <c r="D902" i="14"/>
  <c r="E902" i="14" s="1" a="1"/>
  <c r="E902" i="14" s="1"/>
  <c r="D903" i="14"/>
  <c r="E903" i="14" s="1" a="1"/>
  <c r="E903" i="14" s="1"/>
  <c r="D904" i="14"/>
  <c r="E904" i="14" s="1" a="1"/>
  <c r="E904" i="14" s="1"/>
  <c r="D905" i="14"/>
  <c r="E905" i="14" s="1" a="1"/>
  <c r="E905" i="14" s="1"/>
  <c r="D906" i="14"/>
  <c r="E906" i="14" s="1" a="1"/>
  <c r="E906" i="14" s="1"/>
  <c r="D907" i="14"/>
  <c r="E907" i="14" s="1" a="1"/>
  <c r="E907" i="14" s="1"/>
  <c r="D909" i="14"/>
  <c r="E909" i="14" s="1" a="1"/>
  <c r="E909" i="14" s="1"/>
  <c r="D910" i="14"/>
  <c r="E910" i="14" s="1" a="1"/>
  <c r="E910" i="14" s="1"/>
  <c r="D911" i="14"/>
  <c r="E911" i="14" s="1" a="1"/>
  <c r="E911" i="14" s="1"/>
  <c r="D912" i="14"/>
  <c r="E912" i="14" s="1" a="1"/>
  <c r="E912" i="14" s="1"/>
  <c r="D913" i="14"/>
  <c r="E913" i="14" s="1" a="1"/>
  <c r="E913" i="14" s="1"/>
  <c r="D914" i="14"/>
  <c r="E914" i="14" s="1" a="1"/>
  <c r="E914" i="14" s="1"/>
  <c r="D915" i="14"/>
  <c r="E915" i="14" s="1" a="1"/>
  <c r="E915" i="14" s="1"/>
  <c r="D916" i="14"/>
  <c r="E916" i="14" s="1" a="1"/>
  <c r="E916" i="14" s="1"/>
  <c r="D917" i="14"/>
  <c r="E917" i="14" s="1" a="1"/>
  <c r="E917" i="14" s="1"/>
  <c r="D918" i="14"/>
  <c r="E918" i="14" s="1" a="1"/>
  <c r="E918" i="14" s="1"/>
  <c r="D919" i="14"/>
  <c r="E919" i="14" s="1" a="1"/>
  <c r="E919" i="14" s="1"/>
  <c r="D920" i="14"/>
  <c r="E920" i="14" s="1" a="1"/>
  <c r="E920" i="14" s="1"/>
  <c r="D921" i="14"/>
  <c r="E921" i="14" s="1" a="1"/>
  <c r="E921" i="14" s="1"/>
  <c r="D922" i="14"/>
  <c r="E922" i="14" s="1" a="1"/>
  <c r="E922" i="14" s="1"/>
  <c r="D923" i="14"/>
  <c r="E923" i="14" s="1" a="1"/>
  <c r="E923" i="14" s="1"/>
  <c r="D924" i="14"/>
  <c r="E924" i="14" s="1" a="1"/>
  <c r="E924" i="14" s="1"/>
  <c r="D925" i="14"/>
  <c r="E925" i="14" s="1" a="1"/>
  <c r="E925" i="14" s="1"/>
  <c r="D928" i="14"/>
  <c r="E928" i="14" s="1" a="1"/>
  <c r="E928" i="14" s="1"/>
  <c r="D929" i="14"/>
  <c r="E929" i="14" s="1" a="1"/>
  <c r="E929" i="14" s="1"/>
  <c r="D930" i="14"/>
  <c r="E930" i="14" s="1" a="1"/>
  <c r="E930" i="14" s="1"/>
  <c r="D931" i="14"/>
  <c r="E931" i="14" s="1" a="1"/>
  <c r="E931" i="14" s="1"/>
  <c r="D932" i="14"/>
  <c r="E932" i="14" s="1" a="1"/>
  <c r="E932" i="14" s="1"/>
  <c r="D933" i="14"/>
  <c r="E933" i="14" s="1" a="1"/>
  <c r="E933" i="14" s="1"/>
  <c r="D935" i="14"/>
  <c r="E935" i="14" s="1" a="1"/>
  <c r="E935" i="14" s="1"/>
  <c r="D936" i="14"/>
  <c r="E936" i="14" s="1" a="1"/>
  <c r="E936" i="14" s="1"/>
  <c r="D937" i="14"/>
  <c r="E937" i="14" s="1" a="1"/>
  <c r="E937" i="14" s="1"/>
  <c r="D938" i="14"/>
  <c r="E938" i="14" s="1" a="1"/>
  <c r="E938" i="14" s="1"/>
  <c r="D939" i="14"/>
  <c r="E939" i="14" s="1" a="1"/>
  <c r="E939" i="14" s="1"/>
  <c r="D940" i="14"/>
  <c r="E940" i="14" s="1" a="1"/>
  <c r="E940" i="14" s="1"/>
  <c r="D942" i="14"/>
  <c r="E942" i="14" s="1" a="1"/>
  <c r="E942" i="14" s="1"/>
  <c r="D943" i="14"/>
  <c r="E943" i="14" s="1" a="1"/>
  <c r="E943" i="14" s="1"/>
  <c r="D944" i="14"/>
  <c r="E944" i="14" s="1" a="1"/>
  <c r="E944" i="14" s="1"/>
  <c r="D945" i="14"/>
  <c r="E945" i="14" s="1" a="1"/>
  <c r="E945" i="14" s="1"/>
  <c r="D946" i="14"/>
  <c r="E946" i="14" s="1" a="1"/>
  <c r="E946" i="14" s="1"/>
  <c r="D947" i="14"/>
  <c r="E947" i="14" s="1" a="1"/>
  <c r="E947" i="14" s="1"/>
  <c r="D948" i="14"/>
  <c r="E948" i="14" s="1" a="1"/>
  <c r="E948" i="14" s="1"/>
  <c r="D949" i="14"/>
  <c r="E949" i="14" s="1" a="1"/>
  <c r="E949" i="14" s="1"/>
  <c r="D950" i="14"/>
  <c r="E950" i="14" s="1" a="1"/>
  <c r="E950" i="14" s="1"/>
  <c r="D951" i="14"/>
  <c r="E951" i="14" s="1" a="1"/>
  <c r="E951" i="14" s="1"/>
  <c r="D952" i="14"/>
  <c r="E952" i="14" s="1" a="1"/>
  <c r="E952" i="14" s="1"/>
  <c r="D953" i="14"/>
  <c r="E953" i="14" s="1" a="1"/>
  <c r="E953" i="14" s="1"/>
  <c r="D954" i="14"/>
  <c r="E954" i="14" s="1" a="1"/>
  <c r="E954" i="14" s="1"/>
  <c r="D955" i="14"/>
  <c r="E955" i="14" s="1" a="1"/>
  <c r="E955" i="14" s="1"/>
  <c r="D956" i="14"/>
  <c r="E956" i="14" s="1" a="1"/>
  <c r="E956" i="14" s="1"/>
  <c r="D957" i="14"/>
  <c r="E957" i="14" s="1" a="1"/>
  <c r="E957" i="14" s="1"/>
  <c r="D958" i="14"/>
  <c r="E958" i="14" s="1" a="1"/>
  <c r="E958" i="14" s="1"/>
  <c r="D959" i="14"/>
  <c r="E959" i="14" s="1" a="1"/>
  <c r="E959" i="14" s="1"/>
  <c r="D960" i="14"/>
  <c r="E960" i="14" s="1" a="1"/>
  <c r="E960" i="14" s="1"/>
  <c r="D961" i="14"/>
  <c r="E961" i="14" s="1" a="1"/>
  <c r="E961" i="14" s="1"/>
  <c r="D962" i="14"/>
  <c r="E962" i="14" s="1" a="1"/>
  <c r="E962" i="14" s="1"/>
  <c r="D963" i="14"/>
  <c r="E963" i="14" s="1" a="1"/>
  <c r="E963" i="14" s="1"/>
  <c r="D964" i="14"/>
  <c r="E964" i="14" s="1" a="1"/>
  <c r="E964" i="14" s="1"/>
  <c r="D965" i="14"/>
  <c r="E965" i="14" s="1" a="1"/>
  <c r="E965" i="14" s="1"/>
  <c r="D966" i="14"/>
  <c r="E966" i="14" s="1" a="1"/>
  <c r="E966" i="14" s="1"/>
  <c r="D967" i="14"/>
  <c r="E967" i="14" s="1" a="1"/>
  <c r="E967" i="14" s="1"/>
  <c r="D968" i="14"/>
  <c r="E968" i="14" s="1" a="1"/>
  <c r="E968" i="14" s="1"/>
  <c r="D969" i="14"/>
  <c r="E969" i="14" s="1" a="1"/>
  <c r="E969" i="14" s="1"/>
  <c r="D970" i="14"/>
  <c r="E970" i="14" s="1" a="1"/>
  <c r="E970" i="14" s="1"/>
  <c r="D971" i="14"/>
  <c r="E971" i="14" s="1" a="1"/>
  <c r="E971" i="14" s="1"/>
  <c r="D972" i="14"/>
  <c r="E972" i="14" s="1" a="1"/>
  <c r="E972" i="14" s="1"/>
  <c r="D974" i="14"/>
  <c r="E974" i="14" s="1" a="1"/>
  <c r="E974" i="14" s="1"/>
  <c r="D975" i="14"/>
  <c r="E975" i="14" s="1" a="1"/>
  <c r="E975" i="14" s="1"/>
  <c r="D976" i="14"/>
  <c r="E976" i="14" s="1" a="1"/>
  <c r="E976" i="14" s="1"/>
  <c r="D977" i="14"/>
  <c r="E977" i="14" s="1" a="1"/>
  <c r="E977" i="14" s="1"/>
  <c r="D978" i="14"/>
  <c r="E978" i="14" s="1" a="1"/>
  <c r="E978" i="14" s="1"/>
  <c r="D979" i="14"/>
  <c r="E979" i="14" s="1" a="1"/>
  <c r="E979" i="14" s="1"/>
  <c r="D980" i="14"/>
  <c r="E980" i="14" s="1" a="1"/>
  <c r="E980" i="14" s="1"/>
  <c r="D981" i="14"/>
  <c r="E981" i="14" s="1" a="1"/>
  <c r="E981" i="14" s="1"/>
  <c r="D982" i="14"/>
  <c r="E982" i="14" s="1" a="1"/>
  <c r="E982" i="14" s="1"/>
  <c r="D983" i="14"/>
  <c r="E983" i="14" s="1" a="1"/>
  <c r="E983" i="14" s="1"/>
  <c r="D984" i="14"/>
  <c r="E984" i="14" s="1" a="1"/>
  <c r="E984" i="14" s="1"/>
  <c r="D985" i="14"/>
  <c r="E985" i="14" s="1" a="1"/>
  <c r="E985" i="14" s="1"/>
  <c r="D986" i="14"/>
  <c r="E986" i="14" s="1" a="1"/>
  <c r="E986" i="14" s="1"/>
  <c r="D987" i="14"/>
  <c r="E987" i="14" s="1" a="1"/>
  <c r="E987" i="14" s="1"/>
  <c r="D988" i="14"/>
  <c r="E988" i="14" s="1" a="1"/>
  <c r="E988" i="14" s="1"/>
  <c r="D989" i="14"/>
  <c r="E989" i="14" s="1" a="1"/>
  <c r="E989" i="14" s="1"/>
  <c r="D990" i="14"/>
  <c r="E990" i="14" s="1" a="1"/>
  <c r="E990" i="14" s="1"/>
  <c r="D991" i="14"/>
  <c r="E991" i="14" s="1" a="1"/>
  <c r="E991" i="14" s="1"/>
  <c r="D992" i="14"/>
  <c r="E992" i="14" s="1" a="1"/>
  <c r="E992" i="14" s="1"/>
  <c r="D993" i="14"/>
  <c r="E993" i="14" s="1" a="1"/>
  <c r="E993" i="14" s="1"/>
  <c r="D994" i="14"/>
  <c r="E994" i="14" s="1" a="1"/>
  <c r="E994" i="14" s="1"/>
  <c r="D996" i="14"/>
  <c r="E996" i="14" s="1" a="1"/>
  <c r="E996" i="14" s="1"/>
  <c r="D997" i="14"/>
  <c r="E997" i="14" s="1" a="1"/>
  <c r="E997" i="14" s="1"/>
  <c r="D998" i="14"/>
  <c r="E998" i="14" s="1" a="1"/>
  <c r="E998" i="14" s="1"/>
  <c r="D999" i="14"/>
  <c r="E999" i="14" s="1" a="1"/>
  <c r="E999" i="14" s="1"/>
  <c r="D1000" i="14"/>
  <c r="E1000" i="14" s="1" a="1"/>
  <c r="E1000" i="14" s="1"/>
  <c r="D1001" i="14"/>
  <c r="E1001" i="14" s="1" a="1"/>
  <c r="E1001" i="14" s="1"/>
  <c r="D1002" i="14"/>
  <c r="E1002" i="14" s="1" a="1"/>
  <c r="E1002" i="14" s="1"/>
  <c r="D1003" i="14"/>
  <c r="E1003" i="14" s="1" a="1"/>
  <c r="E1003" i="14" s="1"/>
  <c r="D1004" i="14"/>
  <c r="E1004" i="14" s="1" a="1"/>
  <c r="E1004" i="14" s="1"/>
  <c r="D1005" i="14"/>
  <c r="E1005" i="14" s="1" a="1"/>
  <c r="E1005" i="14" s="1"/>
  <c r="D1006" i="14"/>
  <c r="E1006" i="14" s="1" a="1"/>
  <c r="E1006" i="14" s="1"/>
  <c r="D1007" i="14"/>
  <c r="E1007" i="14" s="1" a="1"/>
  <c r="E1007" i="14" s="1"/>
  <c r="D1008" i="14"/>
  <c r="E1008" i="14" s="1" a="1"/>
  <c r="E1008" i="14" s="1"/>
  <c r="D1009" i="14"/>
  <c r="E1009" i="14" s="1" a="1"/>
  <c r="E1009" i="14" s="1"/>
  <c r="D1010" i="14"/>
  <c r="E1010" i="14" s="1" a="1"/>
  <c r="E1010" i="14" s="1"/>
  <c r="D1011" i="14"/>
  <c r="E1011" i="14" s="1" a="1"/>
  <c r="E1011" i="14" s="1"/>
  <c r="D1012" i="14"/>
  <c r="E1012" i="14" s="1" a="1"/>
  <c r="E1012" i="14" s="1"/>
  <c r="D1013" i="14"/>
  <c r="E1013" i="14" s="1" a="1"/>
  <c r="E1013" i="14" s="1"/>
  <c r="D1014" i="14"/>
  <c r="E1014" i="14" s="1" a="1"/>
  <c r="E1014" i="14" s="1"/>
  <c r="D1015" i="14"/>
  <c r="E1015" i="14" s="1" a="1"/>
  <c r="E1015" i="14" s="1"/>
  <c r="D1016" i="14"/>
  <c r="E1016" i="14" s="1" a="1"/>
  <c r="E1016" i="14" s="1"/>
  <c r="D1017" i="14"/>
  <c r="E1017" i="14" s="1" a="1"/>
  <c r="E1017" i="14" s="1"/>
  <c r="D1018" i="14"/>
  <c r="E1018" i="14" s="1" a="1"/>
  <c r="E1018" i="14" s="1"/>
  <c r="D1019" i="14"/>
  <c r="E1019" i="14" s="1" a="1"/>
  <c r="E1019" i="14" s="1"/>
  <c r="D1020" i="14"/>
  <c r="E1020" i="14" s="1" a="1"/>
  <c r="E1020" i="14" s="1"/>
  <c r="D1021" i="14"/>
  <c r="E1021" i="14" s="1" a="1"/>
  <c r="E1021" i="14" s="1"/>
  <c r="D1022" i="14"/>
  <c r="E1022" i="14" s="1" a="1"/>
  <c r="E1022" i="14" s="1"/>
  <c r="D1023" i="14"/>
  <c r="E1023" i="14" s="1" a="1"/>
  <c r="E1023" i="14" s="1"/>
  <c r="D1024" i="14"/>
  <c r="E1024" i="14" s="1" a="1"/>
  <c r="E1024" i="14" s="1"/>
  <c r="D1025" i="14"/>
  <c r="E1025" i="14" s="1" a="1"/>
  <c r="E1025" i="14" s="1"/>
  <c r="D1026" i="14"/>
  <c r="E1026" i="14" s="1" a="1"/>
  <c r="E1026" i="14" s="1"/>
  <c r="D1027" i="14"/>
  <c r="E1027" i="14" s="1" a="1"/>
  <c r="E1027" i="14" s="1"/>
  <c r="D1028" i="14"/>
  <c r="E1028" i="14" s="1" a="1"/>
  <c r="E1028" i="14" s="1"/>
  <c r="D1029" i="14"/>
  <c r="E1029" i="14" s="1" a="1"/>
  <c r="E1029" i="14" s="1"/>
  <c r="D1030" i="14"/>
  <c r="E1030" i="14" s="1" a="1"/>
  <c r="E1030" i="14" s="1"/>
  <c r="D1031" i="14"/>
  <c r="E1031" i="14" s="1" a="1"/>
  <c r="E1031" i="14" s="1"/>
  <c r="D1032" i="14"/>
  <c r="E1032" i="14" s="1" a="1"/>
  <c r="E1032" i="14" s="1"/>
  <c r="D1033" i="14"/>
  <c r="E1033" i="14" s="1" a="1"/>
  <c r="E1033" i="14" s="1"/>
  <c r="D1035" i="14"/>
  <c r="E1035" i="14" s="1" a="1"/>
  <c r="E1035" i="14" s="1"/>
  <c r="D1036" i="14"/>
  <c r="E1036" i="14" s="1" a="1"/>
  <c r="E1036" i="14" s="1"/>
  <c r="D1037" i="14"/>
  <c r="E1037" i="14" s="1" a="1"/>
  <c r="E1037" i="14" s="1"/>
  <c r="D1038" i="14"/>
  <c r="E1038" i="14" s="1" a="1"/>
  <c r="E1038" i="14" s="1"/>
  <c r="D1039" i="14"/>
  <c r="E1039" i="14" s="1" a="1"/>
  <c r="E1039" i="14" s="1"/>
  <c r="D1040" i="14"/>
  <c r="E1040" i="14" s="1" a="1"/>
  <c r="E1040" i="14" s="1"/>
  <c r="D1041" i="14"/>
  <c r="E1041" i="14" s="1" a="1"/>
  <c r="E1041" i="14" s="1"/>
  <c r="D1042" i="14"/>
  <c r="E1042" i="14" s="1" a="1"/>
  <c r="E1042" i="14" s="1"/>
  <c r="D1043" i="14"/>
  <c r="E1043" i="14" s="1" a="1"/>
  <c r="E1043" i="14" s="1"/>
  <c r="D1044" i="14"/>
  <c r="E1044" i="14" s="1" a="1"/>
  <c r="E1044" i="14" s="1"/>
  <c r="D1045" i="14"/>
  <c r="E1045" i="14" s="1" a="1"/>
  <c r="E1045" i="14" s="1"/>
  <c r="D1046" i="14"/>
  <c r="E1046" i="14" s="1" a="1"/>
  <c r="E1046" i="14" s="1"/>
  <c r="D1047" i="14"/>
  <c r="E1047" i="14" s="1" a="1"/>
  <c r="E1047" i="14" s="1"/>
  <c r="D1048" i="14"/>
  <c r="E1048" i="14" s="1" a="1"/>
  <c r="E1048" i="14" s="1"/>
  <c r="D1049" i="14"/>
  <c r="E1049" i="14" s="1" a="1"/>
  <c r="E1049" i="14" s="1"/>
  <c r="D1050" i="14"/>
  <c r="E1050" i="14" s="1" a="1"/>
  <c r="E1050" i="14" s="1"/>
  <c r="D1051" i="14"/>
  <c r="E1051" i="14" s="1" a="1"/>
  <c r="E1051" i="14" s="1"/>
  <c r="D1052" i="14"/>
  <c r="E1052" i="14" s="1" a="1"/>
  <c r="E1052" i="14" s="1"/>
  <c r="D1053" i="14"/>
  <c r="E1053" i="14" s="1" a="1"/>
  <c r="E1053" i="14" s="1"/>
  <c r="D1055" i="14"/>
  <c r="E1055" i="14" s="1" a="1"/>
  <c r="E1055" i="14" s="1"/>
  <c r="D1056" i="14"/>
  <c r="E1056" i="14" s="1" a="1"/>
  <c r="E1056" i="14" s="1"/>
  <c r="D1057" i="14"/>
  <c r="E1057" i="14" s="1" a="1"/>
  <c r="E1057" i="14" s="1"/>
  <c r="D1058" i="14"/>
  <c r="E1058" i="14" s="1" a="1"/>
  <c r="E1058" i="14" s="1"/>
  <c r="D1059" i="14"/>
  <c r="E1059" i="14" s="1" a="1"/>
  <c r="E1059" i="14" s="1"/>
  <c r="D1060" i="14"/>
  <c r="E1060" i="14" s="1" a="1"/>
  <c r="E1060" i="14" s="1"/>
  <c r="D1061" i="14"/>
  <c r="E1061" i="14" s="1" a="1"/>
  <c r="E1061" i="14" s="1"/>
  <c r="D1063" i="14"/>
  <c r="E1063" i="14" s="1" a="1"/>
  <c r="E1063" i="14" s="1"/>
  <c r="D1064" i="14"/>
  <c r="E1064" i="14" s="1" a="1"/>
  <c r="E1064" i="14" s="1"/>
  <c r="D1065" i="14"/>
  <c r="E1065" i="14" s="1" a="1"/>
  <c r="E1065" i="14" s="1"/>
  <c r="D1066" i="14"/>
  <c r="E1066" i="14" s="1" a="1"/>
  <c r="E1066" i="14" s="1"/>
  <c r="D1067" i="14"/>
  <c r="E1067" i="14" s="1" a="1"/>
  <c r="E1067" i="14" s="1"/>
  <c r="D1068" i="14"/>
  <c r="E1068" i="14" s="1" a="1"/>
  <c r="E1068" i="14" s="1"/>
  <c r="D1069" i="14"/>
  <c r="E1069" i="14" s="1" a="1"/>
  <c r="E1069" i="14" s="1"/>
  <c r="D1070" i="14"/>
  <c r="E1070" i="14" s="1" a="1"/>
  <c r="E1070" i="14" s="1"/>
  <c r="D1072" i="14"/>
  <c r="E1072" i="14" s="1" a="1"/>
  <c r="E1072" i="14" s="1"/>
  <c r="D1073" i="14"/>
  <c r="E1073" i="14" s="1" a="1"/>
  <c r="E1073" i="14" s="1"/>
  <c r="D1074" i="14"/>
  <c r="E1074" i="14" s="1" a="1"/>
  <c r="E1074" i="14" s="1"/>
  <c r="D1075" i="14"/>
  <c r="E1075" i="14" s="1" a="1"/>
  <c r="E1075" i="14" s="1"/>
  <c r="D1077" i="14"/>
  <c r="E1077" i="14" s="1" a="1"/>
  <c r="E1077" i="14" s="1"/>
  <c r="D1078" i="14"/>
  <c r="E1078" i="14" s="1" a="1"/>
  <c r="E1078" i="14" s="1"/>
  <c r="D1079" i="14"/>
  <c r="E1079" i="14" s="1" a="1"/>
  <c r="E1079" i="14" s="1"/>
  <c r="D1080" i="14"/>
  <c r="E1080" i="14" s="1" a="1"/>
  <c r="E1080" i="14" s="1"/>
  <c r="D1081" i="14"/>
  <c r="E1081" i="14" s="1" a="1"/>
  <c r="E1081" i="14" s="1"/>
  <c r="D1082" i="14"/>
  <c r="E1082" i="14" s="1" a="1"/>
  <c r="E1082" i="14" s="1"/>
  <c r="D1084" i="14"/>
  <c r="E1084" i="14" s="1" a="1"/>
  <c r="E1084" i="14" s="1"/>
  <c r="D1085" i="14"/>
  <c r="E1085" i="14" s="1" a="1"/>
  <c r="E1085" i="14" s="1"/>
  <c r="D1086" i="14"/>
  <c r="E1086" i="14" s="1" a="1"/>
  <c r="E1086" i="14" s="1"/>
  <c r="D1087" i="14"/>
  <c r="E1087" i="14" s="1" a="1"/>
  <c r="E1087" i="14" s="1"/>
  <c r="D1088" i="14"/>
  <c r="E1088" i="14" s="1" a="1"/>
  <c r="E1088" i="14" s="1"/>
  <c r="D1089" i="14"/>
  <c r="E1089" i="14" s="1" a="1"/>
  <c r="E1089" i="14" s="1"/>
  <c r="D1091" i="14"/>
  <c r="E1091" i="14" s="1" a="1"/>
  <c r="E1091" i="14" s="1"/>
  <c r="D1092" i="14"/>
  <c r="E1092" i="14" s="1" a="1"/>
  <c r="E1092" i="14" s="1"/>
  <c r="D1093" i="14"/>
  <c r="E1093" i="14" s="1" a="1"/>
  <c r="E1093" i="14" s="1"/>
  <c r="D1094" i="14"/>
  <c r="E1094" i="14" s="1" a="1"/>
  <c r="E1094" i="14" s="1"/>
  <c r="D1095" i="14"/>
  <c r="E1095" i="14" s="1" a="1"/>
  <c r="E1095" i="14" s="1"/>
  <c r="D1097" i="14"/>
  <c r="E1097" i="14" s="1" a="1"/>
  <c r="E1097" i="14" s="1"/>
  <c r="D1098" i="14"/>
  <c r="E1098" i="14" s="1" a="1"/>
  <c r="E1098" i="14" s="1"/>
  <c r="D1099" i="14"/>
  <c r="E1099" i="14" s="1" a="1"/>
  <c r="E1099" i="14" s="1"/>
  <c r="D1100" i="14"/>
  <c r="E1100" i="14" s="1" a="1"/>
  <c r="E1100" i="14" s="1"/>
  <c r="D1101" i="14"/>
  <c r="E1101" i="14" s="1" a="1"/>
  <c r="E1101" i="14" s="1"/>
  <c r="D1102" i="14"/>
  <c r="E1102" i="14" s="1" a="1"/>
  <c r="E1102" i="14" s="1"/>
  <c r="D1103" i="14"/>
  <c r="E1103" i="14" s="1" a="1"/>
  <c r="E1103" i="14" s="1"/>
  <c r="D1104" i="14"/>
  <c r="E1104" i="14" s="1" a="1"/>
  <c r="E1104" i="14" s="1"/>
  <c r="D1105" i="14"/>
  <c r="E1105" i="14" s="1" a="1"/>
  <c r="E1105" i="14" s="1"/>
  <c r="D1106" i="14"/>
  <c r="E1106" i="14" s="1" a="1"/>
  <c r="E1106" i="14" s="1"/>
  <c r="D1107" i="14"/>
  <c r="E1107" i="14" s="1" a="1"/>
  <c r="E1107" i="14" s="1"/>
  <c r="D1108" i="14"/>
  <c r="E1108" i="14" s="1" a="1"/>
  <c r="E1108" i="14" s="1"/>
  <c r="D1109" i="14"/>
  <c r="E1109" i="14" s="1" a="1"/>
  <c r="E1109" i="14" s="1"/>
  <c r="D1111" i="14"/>
  <c r="E1111" i="14" s="1" a="1"/>
  <c r="E1111" i="14" s="1"/>
  <c r="D1112" i="14"/>
  <c r="E1112" i="14" s="1" a="1"/>
  <c r="E1112" i="14" s="1"/>
  <c r="D1113" i="14"/>
  <c r="E1113" i="14" s="1" a="1"/>
  <c r="E1113" i="14" s="1"/>
  <c r="D1114" i="14"/>
  <c r="E1114" i="14" s="1" a="1"/>
  <c r="E1114" i="14" s="1"/>
  <c r="D1115" i="14"/>
  <c r="E1115" i="14" s="1" a="1"/>
  <c r="E1115" i="14" s="1"/>
  <c r="D1116" i="14"/>
  <c r="E1116" i="14" s="1" a="1"/>
  <c r="E1116" i="14" s="1"/>
  <c r="D1117" i="14"/>
  <c r="E1117" i="14" s="1" a="1"/>
  <c r="E1117" i="14" s="1"/>
  <c r="D1118" i="14"/>
  <c r="E1118" i="14" s="1" a="1"/>
  <c r="E1118" i="14" s="1"/>
  <c r="D1119" i="14"/>
  <c r="E1119" i="14" s="1" a="1"/>
  <c r="E1119" i="14" s="1"/>
  <c r="D1122" i="14"/>
  <c r="E1122" i="14" s="1" a="1"/>
  <c r="E1122" i="14" s="1"/>
  <c r="D1123" i="14"/>
  <c r="E1123" i="14" s="1" a="1"/>
  <c r="E1123" i="14" s="1"/>
  <c r="D1124" i="14"/>
  <c r="E1124" i="14" s="1" a="1"/>
  <c r="E1124" i="14" s="1"/>
  <c r="D1125" i="14"/>
  <c r="E1125" i="14" s="1" a="1"/>
  <c r="E1125" i="14" s="1"/>
  <c r="D1127" i="14"/>
  <c r="E1127" i="14" s="1" a="1"/>
  <c r="E1127" i="14" s="1"/>
  <c r="D1128" i="14"/>
  <c r="E1128" i="14" s="1" a="1"/>
  <c r="E1128" i="14" s="1"/>
  <c r="D1129" i="14"/>
  <c r="E1129" i="14" s="1" a="1"/>
  <c r="E1129" i="14" s="1"/>
  <c r="D1131" i="14"/>
  <c r="E1131" i="14" s="1" a="1"/>
  <c r="E1131" i="14" s="1"/>
  <c r="D1133" i="14"/>
  <c r="E1133" i="14" s="1" a="1"/>
  <c r="E1133" i="14" s="1"/>
  <c r="D1134" i="14"/>
  <c r="E1134" i="14" s="1" a="1"/>
  <c r="E1134" i="14" s="1"/>
  <c r="D1135" i="14"/>
  <c r="E1135" i="14" s="1" a="1"/>
  <c r="E1135" i="14" s="1"/>
  <c r="D1136" i="14"/>
  <c r="E1136" i="14" s="1" a="1"/>
  <c r="E1136" i="14" s="1"/>
  <c r="D1137" i="14"/>
  <c r="E1137" i="14" s="1" a="1"/>
  <c r="E1137" i="14" s="1"/>
  <c r="D1138" i="14"/>
  <c r="E1138" i="14" s="1" a="1"/>
  <c r="E1138" i="14" s="1"/>
  <c r="D1139" i="14"/>
  <c r="E1139" i="14" s="1" a="1"/>
  <c r="E1139" i="14" s="1"/>
  <c r="D1140" i="14"/>
  <c r="E1140" i="14" s="1" a="1"/>
  <c r="E1140" i="14" s="1"/>
  <c r="D1141" i="14"/>
  <c r="E1141" i="14" s="1" a="1"/>
  <c r="E1141" i="14" s="1"/>
  <c r="D1143" i="14"/>
  <c r="E1143" i="14" s="1" a="1"/>
  <c r="E1143" i="14" s="1"/>
  <c r="D1144" i="14"/>
  <c r="E1144" i="14" s="1" a="1"/>
  <c r="E1144" i="14" s="1"/>
  <c r="D1146" i="14"/>
  <c r="E1146" i="14" s="1" a="1"/>
  <c r="E1146" i="14" s="1"/>
  <c r="D1147" i="14"/>
  <c r="E1147" i="14" s="1" a="1"/>
  <c r="E1147" i="14" s="1"/>
  <c r="D1148" i="14"/>
  <c r="E1148" i="14" s="1" a="1"/>
  <c r="E1148" i="14" s="1"/>
  <c r="D1149" i="14"/>
  <c r="E1149" i="14" s="1" a="1"/>
  <c r="E1149" i="14" s="1"/>
  <c r="D1150" i="14"/>
  <c r="E1150" i="14" s="1" a="1"/>
  <c r="E1150" i="14" s="1"/>
  <c r="D1151" i="14"/>
  <c r="E1151" i="14" s="1" a="1"/>
  <c r="E1151" i="14" s="1"/>
  <c r="D1152" i="14"/>
  <c r="E1152" i="14" s="1" a="1"/>
  <c r="E1152" i="14" s="1"/>
  <c r="D1154" i="14"/>
  <c r="E1154" i="14" s="1" a="1"/>
  <c r="E1154" i="14" s="1"/>
  <c r="D1155" i="14"/>
  <c r="E1155" i="14" s="1" a="1"/>
  <c r="E1155" i="14" s="1"/>
  <c r="D1156" i="14"/>
  <c r="E1156" i="14" s="1" a="1"/>
  <c r="E1156" i="14" s="1"/>
  <c r="D1157" i="14"/>
  <c r="E1157" i="14" s="1" a="1"/>
  <c r="E1157" i="14" s="1"/>
  <c r="D1158" i="14"/>
  <c r="E1158" i="14" s="1" a="1"/>
  <c r="E1158" i="14" s="1"/>
  <c r="D1159" i="14"/>
  <c r="E1159" i="14" s="1" a="1"/>
  <c r="E1159" i="14" s="1"/>
  <c r="D1161" i="14"/>
  <c r="E1161" i="14" s="1" a="1"/>
  <c r="E1161" i="14" s="1"/>
  <c r="D1162" i="14"/>
  <c r="E1162" i="14" s="1" a="1"/>
  <c r="E1162" i="14" s="1"/>
  <c r="D1163" i="14"/>
  <c r="E1163" i="14" s="1" a="1"/>
  <c r="E1163" i="14" s="1"/>
  <c r="D1164" i="14"/>
  <c r="E1164" i="14" s="1" a="1"/>
  <c r="E1164" i="14" s="1"/>
  <c r="D1165" i="14"/>
  <c r="E1165" i="14" s="1" a="1"/>
  <c r="E1165" i="14" s="1"/>
  <c r="D1166" i="14"/>
  <c r="E1166" i="14" s="1" a="1"/>
  <c r="E1166" i="14" s="1"/>
  <c r="D1167" i="14"/>
  <c r="E1167" i="14" s="1" a="1"/>
  <c r="E1167" i="14" s="1"/>
  <c r="D1168" i="14"/>
  <c r="E1168" i="14" s="1" a="1"/>
  <c r="E1168" i="14" s="1"/>
  <c r="D1169" i="14"/>
  <c r="E1169" i="14" s="1" a="1"/>
  <c r="E1169" i="14" s="1"/>
  <c r="D1170" i="14"/>
  <c r="E1170" i="14" s="1" a="1"/>
  <c r="E1170" i="14" s="1"/>
  <c r="D1171" i="14"/>
  <c r="E1171" i="14" s="1" a="1"/>
  <c r="E1171" i="14" s="1"/>
  <c r="D1172" i="14"/>
  <c r="E1172" i="14" s="1" a="1"/>
  <c r="E1172" i="14" s="1"/>
  <c r="D1173" i="14"/>
  <c r="E1173" i="14" s="1" a="1"/>
  <c r="E1173" i="14" s="1"/>
  <c r="D1174" i="14"/>
  <c r="E1174" i="14" s="1" a="1"/>
  <c r="E1174" i="14" s="1"/>
  <c r="D1175" i="14"/>
  <c r="E1175" i="14" s="1" a="1"/>
  <c r="E1175" i="14" s="1"/>
  <c r="D1176" i="14"/>
  <c r="E1176" i="14" s="1" a="1"/>
  <c r="E1176" i="14" s="1"/>
  <c r="D1177" i="14"/>
  <c r="E1177" i="14" s="1" a="1"/>
  <c r="E1177" i="14" s="1"/>
  <c r="D1178" i="14"/>
  <c r="E1178" i="14" s="1" a="1"/>
  <c r="E1178" i="14" s="1"/>
  <c r="D1179" i="14"/>
  <c r="E1179" i="14" s="1" a="1"/>
  <c r="E1179" i="14" s="1"/>
  <c r="D1180" i="14"/>
  <c r="E1180" i="14" s="1" a="1"/>
  <c r="E1180" i="14" s="1"/>
  <c r="D1181" i="14"/>
  <c r="E1181" i="14" s="1" a="1"/>
  <c r="E1181" i="14" s="1"/>
  <c r="D1182" i="14"/>
  <c r="E1182" i="14" s="1" a="1"/>
  <c r="E1182" i="14" s="1"/>
  <c r="D1183" i="14"/>
  <c r="E1183" i="14" s="1" a="1"/>
  <c r="E1183" i="14" s="1"/>
  <c r="D1184" i="14"/>
  <c r="E1184" i="14" s="1" a="1"/>
  <c r="E1184" i="14" s="1"/>
  <c r="D1185" i="14"/>
  <c r="E1185" i="14" s="1" a="1"/>
  <c r="E1185" i="14" s="1"/>
  <c r="D1186" i="14"/>
  <c r="E1186" i="14" s="1" a="1"/>
  <c r="E1186" i="14" s="1"/>
  <c r="D1187" i="14"/>
  <c r="E1187" i="14" s="1" a="1"/>
  <c r="E1187" i="14" s="1"/>
  <c r="D1188" i="14"/>
  <c r="E1188" i="14" s="1" a="1"/>
  <c r="E1188" i="14" s="1"/>
  <c r="D1190" i="14"/>
  <c r="E1190" i="14" s="1" a="1"/>
  <c r="E1190" i="14" s="1"/>
  <c r="D1191" i="14"/>
  <c r="E1191" i="14" s="1" a="1"/>
  <c r="E1191" i="14" s="1"/>
  <c r="D1192" i="14"/>
  <c r="E1192" i="14" s="1" a="1"/>
  <c r="E1192" i="14" s="1"/>
  <c r="D1193" i="14"/>
  <c r="E1193" i="14" s="1" a="1"/>
  <c r="E1193" i="14" s="1"/>
  <c r="D1194" i="14"/>
  <c r="E1194" i="14" s="1" a="1"/>
  <c r="E1194" i="14" s="1"/>
  <c r="D1195" i="14"/>
  <c r="E1195" i="14" s="1" a="1"/>
  <c r="E1195" i="14" s="1"/>
  <c r="D1196" i="14"/>
  <c r="E1196" i="14" s="1" a="1"/>
  <c r="E1196" i="14" s="1"/>
  <c r="D1197" i="14"/>
  <c r="E1197" i="14" s="1" a="1"/>
  <c r="E1197" i="14" s="1"/>
  <c r="D1198" i="14"/>
  <c r="E1198" i="14" s="1" a="1"/>
  <c r="E1198" i="14" s="1"/>
  <c r="D1199" i="14"/>
  <c r="E1199" i="14" s="1" a="1"/>
  <c r="E1199" i="14" s="1"/>
  <c r="D1200" i="14"/>
  <c r="E1200" i="14" s="1" a="1"/>
  <c r="E1200" i="14" s="1"/>
  <c r="D1201" i="14"/>
  <c r="E1201" i="14" s="1" a="1"/>
  <c r="E1201" i="14" s="1"/>
  <c r="D1202" i="14"/>
  <c r="E1202" i="14" s="1" a="1"/>
  <c r="E1202" i="14" s="1"/>
  <c r="D1203" i="14"/>
  <c r="E1203" i="14" s="1" a="1"/>
  <c r="E1203" i="14" s="1"/>
  <c r="D1204" i="14"/>
  <c r="E1204" i="14" s="1" a="1"/>
  <c r="E1204" i="14" s="1"/>
  <c r="D1205" i="14"/>
  <c r="E1205" i="14" s="1" a="1"/>
  <c r="E1205" i="14" s="1"/>
  <c r="D1206" i="14"/>
  <c r="E1206" i="14" s="1" a="1"/>
  <c r="E1206" i="14" s="1"/>
  <c r="D1207" i="14"/>
  <c r="E1207" i="14" s="1" a="1"/>
  <c r="E1207" i="14" s="1"/>
  <c r="D1208" i="14"/>
  <c r="E1208" i="14" s="1" a="1"/>
  <c r="E1208" i="14" s="1"/>
  <c r="D1209" i="14"/>
  <c r="E1209" i="14" s="1" a="1"/>
  <c r="E1209" i="14" s="1"/>
  <c r="D1210" i="14"/>
  <c r="E1210" i="14" s="1" a="1"/>
  <c r="E1210" i="14" s="1"/>
  <c r="D1211" i="14"/>
  <c r="E1211" i="14" s="1" a="1"/>
  <c r="E1211" i="14" s="1"/>
  <c r="D1212" i="14"/>
  <c r="E1212" i="14" s="1" a="1"/>
  <c r="E1212" i="14" s="1"/>
  <c r="D1213" i="14"/>
  <c r="E1213" i="14" s="1" a="1"/>
  <c r="E1213" i="14" s="1"/>
  <c r="D1215" i="14"/>
  <c r="E1215" i="14" s="1" a="1"/>
  <c r="E1215" i="14" s="1"/>
  <c r="D1216" i="14"/>
  <c r="E1216" i="14" s="1" a="1"/>
  <c r="E1216" i="14" s="1"/>
  <c r="D1217" i="14"/>
  <c r="E1217" i="14" s="1" a="1"/>
  <c r="E1217" i="14" s="1"/>
  <c r="D1218" i="14"/>
  <c r="E1218" i="14" s="1" a="1"/>
  <c r="E1218" i="14" s="1"/>
  <c r="D1219" i="14"/>
  <c r="E1219" i="14" s="1" a="1"/>
  <c r="E1219" i="14" s="1"/>
  <c r="D1220" i="14"/>
  <c r="E1220" i="14" s="1" a="1"/>
  <c r="E1220" i="14" s="1"/>
  <c r="D1221" i="14"/>
  <c r="E1221" i="14" s="1" a="1"/>
  <c r="E1221" i="14" s="1"/>
  <c r="D1222" i="14"/>
  <c r="E1222" i="14" s="1" a="1"/>
  <c r="E1222" i="14" s="1"/>
  <c r="D1223" i="14"/>
  <c r="E1223" i="14" s="1" a="1"/>
  <c r="E1223" i="14" s="1"/>
  <c r="D1224" i="14"/>
  <c r="E1224" i="14" s="1" a="1"/>
  <c r="E1224" i="14" s="1"/>
  <c r="D1225" i="14"/>
  <c r="E1225" i="14" s="1" a="1"/>
  <c r="E1225" i="14" s="1"/>
  <c r="D1226" i="14"/>
  <c r="E1226" i="14" s="1" a="1"/>
  <c r="E1226" i="14" s="1"/>
  <c r="D1227" i="14"/>
  <c r="E1227" i="14" s="1" a="1"/>
  <c r="E1227" i="14" s="1"/>
  <c r="D1228" i="14"/>
  <c r="E1228" i="14" s="1" a="1"/>
  <c r="E1228" i="14" s="1"/>
  <c r="D1229" i="14"/>
  <c r="E1229" i="14" s="1" a="1"/>
  <c r="E1229" i="14" s="1"/>
  <c r="D1230" i="14"/>
  <c r="E1230" i="14" s="1" a="1"/>
  <c r="E1230" i="14" s="1"/>
  <c r="D1231" i="14"/>
  <c r="E1231" i="14" s="1" a="1"/>
  <c r="E1231" i="14" s="1"/>
  <c r="D1232" i="14"/>
  <c r="E1232" i="14" s="1" a="1"/>
  <c r="E1232" i="14" s="1"/>
  <c r="D1233" i="14"/>
  <c r="E1233" i="14" s="1" a="1"/>
  <c r="E1233" i="14" s="1"/>
  <c r="D1234" i="14"/>
  <c r="E1234" i="14" s="1" a="1"/>
  <c r="E1234" i="14" s="1"/>
  <c r="D1235" i="14"/>
  <c r="E1235" i="14" s="1" a="1"/>
  <c r="E1235" i="14" s="1"/>
  <c r="D1236" i="14"/>
  <c r="E1236" i="14" s="1" a="1"/>
  <c r="E1236" i="14" s="1"/>
  <c r="D1237" i="14"/>
  <c r="E1237" i="14" s="1" a="1"/>
  <c r="E1237" i="14" s="1"/>
  <c r="D1238" i="14"/>
  <c r="E1238" i="14" s="1" a="1"/>
  <c r="E1238" i="14" s="1"/>
  <c r="D1239" i="14"/>
  <c r="E1239" i="14" s="1" a="1"/>
  <c r="E1239" i="14" s="1"/>
  <c r="D1240" i="14"/>
  <c r="E1240" i="14" s="1" a="1"/>
  <c r="E1240" i="14" s="1"/>
  <c r="D1241" i="14"/>
  <c r="E1241" i="14" s="1" a="1"/>
  <c r="E1241" i="14" s="1"/>
  <c r="D1242" i="14"/>
  <c r="E1242" i="14" s="1" a="1"/>
  <c r="E1242" i="14" s="1"/>
  <c r="D1243" i="14"/>
  <c r="E1243" i="14" s="1" a="1"/>
  <c r="E1243" i="14" s="1"/>
  <c r="D1244" i="14"/>
  <c r="E1244" i="14" s="1" a="1"/>
  <c r="E1244" i="14" s="1"/>
  <c r="D1245" i="14"/>
  <c r="E1245" i="14" s="1" a="1"/>
  <c r="E1245" i="14" s="1"/>
  <c r="D1246" i="14"/>
  <c r="E1246" i="14" s="1" a="1"/>
  <c r="E1246" i="14" s="1"/>
  <c r="D1247" i="14"/>
  <c r="E1247" i="14" s="1" a="1"/>
  <c r="E1247" i="14" s="1"/>
  <c r="D1249" i="14"/>
  <c r="E1249" i="14" s="1" a="1"/>
  <c r="E1249" i="14" s="1"/>
  <c r="D1250" i="14"/>
  <c r="E1250" i="14" s="1" a="1"/>
  <c r="E1250" i="14" s="1"/>
  <c r="D1251" i="14"/>
  <c r="E1251" i="14" s="1" a="1"/>
  <c r="E1251" i="14" s="1"/>
  <c r="D1252" i="14"/>
  <c r="E1252" i="14" s="1" a="1"/>
  <c r="E1252" i="14" s="1"/>
  <c r="D1253" i="14"/>
  <c r="E1253" i="14" s="1" a="1"/>
  <c r="E1253" i="14" s="1"/>
  <c r="D1254" i="14"/>
  <c r="E1254" i="14" s="1" a="1"/>
  <c r="E1254" i="14" s="1"/>
  <c r="D1255" i="14"/>
  <c r="E1255" i="14" s="1" a="1"/>
  <c r="E1255" i="14" s="1"/>
  <c r="D1256" i="14"/>
  <c r="E1256" i="14" s="1" a="1"/>
  <c r="E1256" i="14" s="1"/>
  <c r="D1257" i="14"/>
  <c r="E1257" i="14" s="1" a="1"/>
  <c r="E1257" i="14" s="1"/>
  <c r="D1258" i="14"/>
  <c r="E1258" i="14" s="1" a="1"/>
  <c r="E1258" i="14" s="1"/>
  <c r="D1259" i="14"/>
  <c r="E1259" i="14" s="1" a="1"/>
  <c r="E1259" i="14" s="1"/>
  <c r="D1260" i="14"/>
  <c r="E1260" i="14" s="1" a="1"/>
  <c r="E1260" i="14" s="1"/>
  <c r="D1261" i="14"/>
  <c r="E1261" i="14" s="1" a="1"/>
  <c r="E1261" i="14" s="1"/>
  <c r="D1262" i="14"/>
  <c r="E1262" i="14" s="1" a="1"/>
  <c r="E1262" i="14" s="1"/>
  <c r="D1263" i="14"/>
  <c r="E1263" i="14" s="1" a="1"/>
  <c r="E1263" i="14" s="1"/>
  <c r="D1264" i="14"/>
  <c r="E1264" i="14" s="1" a="1"/>
  <c r="E1264" i="14" s="1"/>
  <c r="D1265" i="14"/>
  <c r="E1265" i="14" s="1" a="1"/>
  <c r="E1265" i="14" s="1"/>
  <c r="D1266" i="14"/>
  <c r="E1266" i="14" s="1" a="1"/>
  <c r="E1266" i="14" s="1"/>
  <c r="D1268" i="14"/>
  <c r="E1268" i="14" s="1" a="1"/>
  <c r="E1268" i="14" s="1"/>
  <c r="D1269" i="14"/>
  <c r="E1269" i="14" s="1" a="1"/>
  <c r="E1269" i="14" s="1"/>
  <c r="D1270" i="14"/>
  <c r="E1270" i="14" s="1" a="1"/>
  <c r="E1270" i="14" s="1"/>
  <c r="D1271" i="14"/>
  <c r="E1271" i="14" s="1" a="1"/>
  <c r="E1271" i="14" s="1"/>
  <c r="D1272" i="14"/>
  <c r="E1272" i="14" s="1" a="1"/>
  <c r="E1272" i="14" s="1"/>
  <c r="D1273" i="14"/>
  <c r="E1273" i="14" s="1" a="1"/>
  <c r="E1273" i="14" s="1"/>
  <c r="D1274" i="14"/>
  <c r="E1274" i="14" s="1" a="1"/>
  <c r="E1274" i="14" s="1"/>
  <c r="D1275" i="14"/>
  <c r="E1275" i="14" s="1" a="1"/>
  <c r="E1275" i="14" s="1"/>
  <c r="D1276" i="14"/>
  <c r="E1276" i="14" s="1" a="1"/>
  <c r="E1276" i="14" s="1"/>
  <c r="D1277" i="14"/>
  <c r="E1277" i="14" s="1" a="1"/>
  <c r="E1277" i="14" s="1"/>
  <c r="D1278" i="14"/>
  <c r="E1278" i="14" s="1" a="1"/>
  <c r="E1278" i="14" s="1"/>
  <c r="D1279" i="14"/>
  <c r="E1279" i="14" s="1" a="1"/>
  <c r="E1279" i="14" s="1"/>
  <c r="D1281" i="14"/>
  <c r="E1281" i="14" s="1" a="1"/>
  <c r="E1281" i="14" s="1"/>
  <c r="D1282" i="14"/>
  <c r="E1282" i="14" s="1" a="1"/>
  <c r="E1282" i="14" s="1"/>
  <c r="D1283" i="14"/>
  <c r="E1283" i="14" s="1" a="1"/>
  <c r="E1283" i="14" s="1"/>
  <c r="D1284" i="14"/>
  <c r="E1284" i="14" s="1" a="1"/>
  <c r="E1284" i="14" s="1"/>
  <c r="D1285" i="14"/>
  <c r="E1285" i="14" s="1" a="1"/>
  <c r="E1285" i="14" s="1"/>
  <c r="D1286" i="14"/>
  <c r="E1286" i="14" s="1" a="1"/>
  <c r="E1286" i="14" s="1"/>
  <c r="D1287" i="14"/>
  <c r="E1287" i="14" s="1" a="1"/>
  <c r="E1287" i="14" s="1"/>
  <c r="D1288" i="14"/>
  <c r="E1288" i="14" s="1" a="1"/>
  <c r="E1288" i="14" s="1"/>
  <c r="D1289" i="14"/>
  <c r="E1289" i="14" s="1" a="1"/>
  <c r="E1289" i="14" s="1"/>
  <c r="D1290" i="14"/>
  <c r="E1290" i="14" s="1" a="1"/>
  <c r="E1290" i="14" s="1"/>
  <c r="D1291" i="14"/>
  <c r="E1291" i="14" s="1" a="1"/>
  <c r="E1291" i="14" s="1"/>
  <c r="D1292" i="14"/>
  <c r="E1292" i="14" s="1" a="1"/>
  <c r="E1292" i="14" s="1"/>
  <c r="D1293" i="14"/>
  <c r="E1293" i="14" s="1" a="1"/>
  <c r="E1293" i="14" s="1"/>
  <c r="D1294" i="14"/>
  <c r="E1294" i="14" s="1" a="1"/>
  <c r="E1294" i="14" s="1"/>
  <c r="D1295" i="14"/>
  <c r="E1295" i="14" s="1" a="1"/>
  <c r="E1295" i="14" s="1"/>
  <c r="D1296" i="14"/>
  <c r="E1296" i="14" s="1" a="1"/>
  <c r="E1296" i="14" s="1"/>
  <c r="D1297" i="14"/>
  <c r="E1297" i="14" s="1" a="1"/>
  <c r="E1297" i="14" s="1"/>
  <c r="D1298" i="14"/>
  <c r="E1298" i="14" s="1" a="1"/>
  <c r="E1298" i="14" s="1"/>
  <c r="D1299" i="14"/>
  <c r="E1299" i="14" s="1" a="1"/>
  <c r="E1299" i="14" s="1"/>
  <c r="D1300" i="14"/>
  <c r="E1300" i="14" s="1" a="1"/>
  <c r="E1300" i="14" s="1"/>
  <c r="D1301" i="14"/>
  <c r="E1301" i="14" s="1" a="1"/>
  <c r="E1301" i="14" s="1"/>
  <c r="D1302" i="14"/>
  <c r="E1302" i="14" s="1" a="1"/>
  <c r="E1302" i="14" s="1"/>
  <c r="D1303" i="14"/>
  <c r="E1303" i="14" s="1" a="1"/>
  <c r="E1303" i="14" s="1"/>
  <c r="D1304" i="14"/>
  <c r="E1304" i="14" s="1" a="1"/>
  <c r="E1304" i="14" s="1"/>
  <c r="D1305" i="14"/>
  <c r="E1305" i="14" s="1" a="1"/>
  <c r="E1305" i="14" s="1"/>
  <c r="D1306" i="14"/>
  <c r="E1306" i="14" s="1" a="1"/>
  <c r="E1306" i="14" s="1"/>
  <c r="D1307" i="14"/>
  <c r="E1307" i="14" s="1" a="1"/>
  <c r="E1307" i="14" s="1"/>
  <c r="D1308" i="14"/>
  <c r="E1308" i="14" s="1" a="1"/>
  <c r="E1308" i="14" s="1"/>
  <c r="D1309" i="14"/>
  <c r="E1309" i="14" s="1" a="1"/>
  <c r="E1309" i="14" s="1"/>
  <c r="D1310" i="14"/>
  <c r="E1310" i="14" s="1" a="1"/>
  <c r="E1310" i="14" s="1"/>
  <c r="D1311" i="14"/>
  <c r="E1311" i="14" s="1" a="1"/>
  <c r="E1311" i="14" s="1"/>
  <c r="D1312" i="14"/>
  <c r="E1312" i="14" s="1" a="1"/>
  <c r="E1312" i="14" s="1"/>
  <c r="D1313" i="14"/>
  <c r="E1313" i="14" s="1" a="1"/>
  <c r="E1313" i="14" s="1"/>
  <c r="D1314" i="14"/>
  <c r="E1314" i="14" s="1" a="1"/>
  <c r="E1314" i="14" s="1"/>
  <c r="D1315" i="14"/>
  <c r="E1315" i="14" s="1" a="1"/>
  <c r="E1315" i="14" s="1"/>
  <c r="D1316" i="14"/>
  <c r="E1316" i="14" s="1" a="1"/>
  <c r="E1316" i="14" s="1"/>
  <c r="D1317" i="14"/>
  <c r="E1317" i="14" s="1" a="1"/>
  <c r="E1317" i="14" s="1"/>
  <c r="D1318" i="14"/>
  <c r="E1318" i="14" s="1" a="1"/>
  <c r="E1318" i="14" s="1"/>
  <c r="D1320" i="14"/>
  <c r="E1320" i="14" s="1" a="1"/>
  <c r="E1320" i="14" s="1"/>
  <c r="D1321" i="14"/>
  <c r="E1321" i="14" s="1" a="1"/>
  <c r="E1321" i="14" s="1"/>
  <c r="D1322" i="14"/>
  <c r="E1322" i="14" s="1" a="1"/>
  <c r="E1322" i="14" s="1"/>
  <c r="D1323" i="14"/>
  <c r="E1323" i="14" s="1" a="1"/>
  <c r="E1323" i="14" s="1"/>
  <c r="D1324" i="14"/>
  <c r="E1324" i="14" s="1" a="1"/>
  <c r="E1324" i="14" s="1"/>
  <c r="D1325" i="14"/>
  <c r="E1325" i="14" s="1" a="1"/>
  <c r="E1325" i="14" s="1"/>
  <c r="D1326" i="14"/>
  <c r="E1326" i="14" s="1" a="1"/>
  <c r="E1326" i="14" s="1"/>
  <c r="D1327" i="14"/>
  <c r="E1327" i="14" s="1" a="1"/>
  <c r="E1327" i="14" s="1"/>
  <c r="D1328" i="14"/>
  <c r="E1328" i="14" s="1" a="1"/>
  <c r="E1328" i="14" s="1"/>
  <c r="D1329" i="14"/>
  <c r="E1329" i="14" s="1" a="1"/>
  <c r="E1329" i="14" s="1"/>
  <c r="D1330" i="14"/>
  <c r="E1330" i="14" s="1" a="1"/>
  <c r="E1330" i="14" s="1"/>
  <c r="D1331" i="14"/>
  <c r="E1331" i="14" s="1" a="1"/>
  <c r="E1331" i="14" s="1"/>
  <c r="D1332" i="14"/>
  <c r="E1332" i="14" s="1" a="1"/>
  <c r="E1332" i="14" s="1"/>
  <c r="D1333" i="14"/>
  <c r="E1333" i="14" s="1" a="1"/>
  <c r="E1333" i="14" s="1"/>
  <c r="D1334" i="14"/>
  <c r="E1334" i="14" s="1" a="1"/>
  <c r="E1334" i="14" s="1"/>
  <c r="D1335" i="14"/>
  <c r="E1335" i="14" s="1" a="1"/>
  <c r="E1335" i="14" s="1"/>
  <c r="D1336" i="14"/>
  <c r="E1336" i="14" s="1" a="1"/>
  <c r="E1336" i="14" s="1"/>
  <c r="D1337" i="14"/>
  <c r="E1337" i="14" s="1" a="1"/>
  <c r="E1337" i="14" s="1"/>
  <c r="D1338" i="14"/>
  <c r="E1338" i="14" s="1" a="1"/>
  <c r="E1338" i="14" s="1"/>
  <c r="D1339" i="14"/>
  <c r="E1339" i="14" s="1" a="1"/>
  <c r="E1339" i="14" s="1"/>
  <c r="D1340" i="14"/>
  <c r="E1340" i="14" s="1" a="1"/>
  <c r="E1340" i="14" s="1"/>
  <c r="D1341" i="14"/>
  <c r="E1341" i="14" s="1" a="1"/>
  <c r="E1341" i="14" s="1"/>
  <c r="D1342" i="14"/>
  <c r="E1342" i="14" s="1" a="1"/>
  <c r="E1342" i="14" s="1"/>
  <c r="D1343" i="14"/>
  <c r="E1343" i="14" s="1" a="1"/>
  <c r="E1343" i="14" s="1"/>
  <c r="D1344" i="14"/>
  <c r="E1344" i="14" s="1" a="1"/>
  <c r="E1344" i="14" s="1"/>
  <c r="D1345" i="14"/>
  <c r="E1345" i="14" s="1" a="1"/>
  <c r="E1345" i="14" s="1"/>
  <c r="D1346" i="14"/>
  <c r="E1346" i="14" s="1" a="1"/>
  <c r="E1346" i="14" s="1"/>
  <c r="D1347" i="14"/>
  <c r="E1347" i="14" s="1" a="1"/>
  <c r="E1347" i="14" s="1"/>
  <c r="D1348" i="14"/>
  <c r="E1348" i="14" s="1" a="1"/>
  <c r="E1348" i="14" s="1"/>
  <c r="D1350" i="14"/>
  <c r="E1350" i="14" s="1" a="1"/>
  <c r="E1350" i="14" s="1"/>
  <c r="D1351" i="14"/>
  <c r="E1351" i="14" s="1" a="1"/>
  <c r="E1351" i="14" s="1"/>
  <c r="D1352" i="14"/>
  <c r="E1352" i="14" s="1" a="1"/>
  <c r="E1352" i="14" s="1"/>
  <c r="D1354" i="14"/>
  <c r="E1354" i="14" s="1" a="1"/>
  <c r="E1354" i="14" s="1"/>
  <c r="D1355" i="14"/>
  <c r="E1355" i="14" s="1" a="1"/>
  <c r="E1355" i="14" s="1"/>
  <c r="D1356" i="14"/>
  <c r="E1356" i="14" s="1" a="1"/>
  <c r="E1356" i="14" s="1"/>
  <c r="D1357" i="14"/>
  <c r="E1357" i="14" s="1" a="1"/>
  <c r="E1357" i="14" s="1"/>
  <c r="D1358" i="14"/>
  <c r="E1358" i="14" s="1" a="1"/>
  <c r="E1358" i="14" s="1"/>
  <c r="D1359" i="14"/>
  <c r="E1359" i="14" s="1" a="1"/>
  <c r="E1359" i="14" s="1"/>
  <c r="D1360" i="14"/>
  <c r="E1360" i="14" s="1" a="1"/>
  <c r="E1360" i="14" s="1"/>
  <c r="D1361" i="14"/>
  <c r="E1361" i="14" s="1" a="1"/>
  <c r="E1361" i="14" s="1"/>
  <c r="D1362" i="14"/>
  <c r="E1362" i="14" s="1" a="1"/>
  <c r="E1362" i="14" s="1"/>
  <c r="D1363" i="14"/>
  <c r="E1363" i="14" s="1" a="1"/>
  <c r="E1363" i="14" s="1"/>
  <c r="D1364" i="14"/>
  <c r="E1364" i="14" s="1" a="1"/>
  <c r="E1364" i="14" s="1"/>
  <c r="D1365" i="14"/>
  <c r="E1365" i="14" s="1" a="1"/>
  <c r="E1365" i="14" s="1"/>
  <c r="D1366" i="14"/>
  <c r="E1366" i="14" s="1" a="1"/>
  <c r="E1366" i="14" s="1"/>
  <c r="D1367" i="14"/>
  <c r="E1367" i="14" s="1" a="1"/>
  <c r="E1367" i="14" s="1"/>
  <c r="D1368" i="14"/>
  <c r="E1368" i="14" s="1" a="1"/>
  <c r="E1368" i="14" s="1"/>
  <c r="D1369" i="14"/>
  <c r="E1369" i="14" s="1" a="1"/>
  <c r="E1369" i="14" s="1"/>
  <c r="D1370" i="14"/>
  <c r="E1370" i="14" s="1" a="1"/>
  <c r="E1370" i="14" s="1"/>
  <c r="D1371" i="14"/>
  <c r="E1371" i="14" s="1" a="1"/>
  <c r="E1371" i="14" s="1"/>
  <c r="D1372" i="14"/>
  <c r="E1372" i="14" s="1" a="1"/>
  <c r="E1372" i="14" s="1"/>
  <c r="D1373" i="14"/>
  <c r="E1373" i="14" s="1" a="1"/>
  <c r="E1373" i="14" s="1"/>
  <c r="D1374" i="14"/>
  <c r="E1374" i="14" s="1" a="1"/>
  <c r="E1374" i="14" s="1"/>
  <c r="D1375" i="14"/>
  <c r="E1375" i="14" s="1" a="1"/>
  <c r="E1375" i="14" s="1"/>
  <c r="D1376" i="14"/>
  <c r="E1376" i="14" s="1" a="1"/>
  <c r="E1376" i="14" s="1"/>
  <c r="D1377" i="14"/>
  <c r="E1377" i="14" s="1" a="1"/>
  <c r="E1377" i="14" s="1"/>
  <c r="D1379" i="14"/>
  <c r="E1379" i="14" s="1" a="1"/>
  <c r="E1379" i="14" s="1"/>
  <c r="D1380" i="14"/>
  <c r="E1380" i="14" s="1" a="1"/>
  <c r="E1380" i="14" s="1"/>
  <c r="D1381" i="14"/>
  <c r="E1381" i="14" s="1" a="1"/>
  <c r="E1381" i="14" s="1"/>
  <c r="D1382" i="14"/>
  <c r="E1382" i="14" s="1" a="1"/>
  <c r="E1382" i="14" s="1"/>
  <c r="D1383" i="14"/>
  <c r="E1383" i="14" s="1" a="1"/>
  <c r="E1383" i="14" s="1"/>
  <c r="D1384" i="14"/>
  <c r="E1384" i="14" s="1" a="1"/>
  <c r="E1384" i="14" s="1"/>
  <c r="D1385" i="14"/>
  <c r="E1385" i="14" s="1" a="1"/>
  <c r="E1385" i="14" s="1"/>
  <c r="D1386" i="14"/>
  <c r="E1386" i="14" s="1" a="1"/>
  <c r="E1386" i="14" s="1"/>
  <c r="D1387" i="14"/>
  <c r="E1387" i="14" s="1" a="1"/>
  <c r="E1387" i="14" s="1"/>
  <c r="D1389" i="14"/>
  <c r="E1389" i="14" s="1" a="1"/>
  <c r="E1389" i="14" s="1"/>
  <c r="D1390" i="14"/>
  <c r="E1390" i="14" s="1" a="1"/>
  <c r="E1390" i="14" s="1"/>
  <c r="D1391" i="14"/>
  <c r="E1391" i="14" s="1" a="1"/>
  <c r="E1391" i="14" s="1"/>
  <c r="D1392" i="14"/>
  <c r="E1392" i="14" s="1" a="1"/>
  <c r="E1392" i="14" s="1"/>
  <c r="D1393" i="14"/>
  <c r="E1393" i="14" s="1" a="1"/>
  <c r="E1393" i="14" s="1"/>
  <c r="D1394" i="14"/>
  <c r="E1394" i="14" s="1" a="1"/>
  <c r="E1394" i="14" s="1"/>
  <c r="D1395" i="14"/>
  <c r="E1395" i="14" s="1" a="1"/>
  <c r="E1395" i="14" s="1"/>
  <c r="D1396" i="14"/>
  <c r="E1396" i="14" s="1" a="1"/>
  <c r="E1396" i="14" s="1"/>
  <c r="D1397" i="14"/>
  <c r="E1397" i="14" s="1" a="1"/>
  <c r="E1397" i="14" s="1"/>
  <c r="D1398" i="14"/>
  <c r="E1398" i="14" s="1" a="1"/>
  <c r="E1398" i="14" s="1"/>
  <c r="D1399" i="14"/>
  <c r="E1399" i="14" s="1" a="1"/>
  <c r="E1399" i="14" s="1"/>
  <c r="D1400" i="14"/>
  <c r="E1400" i="14" s="1" a="1"/>
  <c r="E1400" i="14" s="1"/>
  <c r="D1401" i="14"/>
  <c r="E1401" i="14" s="1" a="1"/>
  <c r="E1401" i="14" s="1"/>
  <c r="D1402" i="14"/>
  <c r="E1402" i="14" s="1" a="1"/>
  <c r="E1402" i="14" s="1"/>
  <c r="D1403" i="14"/>
  <c r="E1403" i="14" s="1" a="1"/>
  <c r="E1403" i="14" s="1"/>
  <c r="D1404" i="14"/>
  <c r="E1404" i="14" s="1" a="1"/>
  <c r="E1404" i="14" s="1"/>
  <c r="D1405" i="14"/>
  <c r="E1405" i="14" s="1" a="1"/>
  <c r="E1405" i="14" s="1"/>
  <c r="D1406" i="14"/>
  <c r="E1406" i="14" s="1" a="1"/>
  <c r="E1406" i="14" s="1"/>
  <c r="D1407" i="14"/>
  <c r="E1407" i="14" s="1" a="1"/>
  <c r="E1407" i="14" s="1"/>
  <c r="D1408" i="14"/>
  <c r="E1408" i="14" s="1" a="1"/>
  <c r="E1408" i="14" s="1"/>
  <c r="D1409" i="14"/>
  <c r="E1409" i="14" s="1" a="1"/>
  <c r="E1409" i="14" s="1"/>
  <c r="D1410" i="14"/>
  <c r="E1410" i="14" s="1" a="1"/>
  <c r="E1410" i="14" s="1"/>
  <c r="D1412" i="14"/>
  <c r="E1412" i="14" s="1" a="1"/>
  <c r="E1412" i="14" s="1"/>
  <c r="D1415" i="14"/>
  <c r="E1415" i="14" s="1" a="1"/>
  <c r="E1415" i="14" s="1"/>
  <c r="D1416" i="14"/>
  <c r="E1416" i="14" s="1" a="1"/>
  <c r="E1416" i="14" s="1"/>
  <c r="D1417" i="14"/>
  <c r="E1417" i="14" s="1" a="1"/>
  <c r="E1417" i="14" s="1"/>
  <c r="D1418" i="14"/>
  <c r="E1418" i="14" s="1" a="1"/>
  <c r="E1418" i="14" s="1"/>
  <c r="D1419" i="14"/>
  <c r="E1419" i="14" s="1" a="1"/>
  <c r="E1419" i="14" s="1"/>
  <c r="D1420" i="14"/>
  <c r="E1420" i="14" s="1" a="1"/>
  <c r="E1420" i="14" s="1"/>
  <c r="D1421" i="14"/>
  <c r="E1421" i="14" s="1" a="1"/>
  <c r="E1421" i="14" s="1"/>
  <c r="D1422" i="14"/>
  <c r="E1422" i="14" s="1" a="1"/>
  <c r="E1422" i="14" s="1"/>
  <c r="D1423" i="14"/>
  <c r="E1423" i="14" s="1" a="1"/>
  <c r="E1423" i="14" s="1"/>
  <c r="D1424" i="14"/>
  <c r="E1424" i="14" s="1" a="1"/>
  <c r="E1424" i="14" s="1"/>
  <c r="D1425" i="14"/>
  <c r="E1425" i="14" s="1" a="1"/>
  <c r="E1425" i="14" s="1"/>
  <c r="D1426" i="14"/>
  <c r="E1426" i="14" s="1" a="1"/>
  <c r="E1426" i="14" s="1"/>
  <c r="D1427" i="14"/>
  <c r="E1427" i="14" s="1" a="1"/>
  <c r="E1427" i="14" s="1"/>
  <c r="D1428" i="14"/>
  <c r="E1428" i="14" s="1" a="1"/>
  <c r="E1428" i="14" s="1"/>
  <c r="D1429" i="14"/>
  <c r="E1429" i="14" s="1" a="1"/>
  <c r="E1429" i="14" s="1"/>
  <c r="D1430" i="14"/>
  <c r="E1430" i="14" s="1" a="1"/>
  <c r="E1430" i="14" s="1"/>
  <c r="D1431" i="14"/>
  <c r="E1431" i="14" s="1" a="1"/>
  <c r="E1431" i="14" s="1"/>
  <c r="D1432" i="14"/>
  <c r="E1432" i="14" s="1" a="1"/>
  <c r="E1432" i="14" s="1"/>
  <c r="D1433" i="14"/>
  <c r="E1433" i="14" s="1" a="1"/>
  <c r="E1433" i="14" s="1"/>
  <c r="D1434" i="14"/>
  <c r="E1434" i="14" s="1" a="1"/>
  <c r="E1434" i="14" s="1"/>
  <c r="D1435" i="14"/>
  <c r="E1435" i="14" s="1" a="1"/>
  <c r="E1435" i="14" s="1"/>
  <c r="D1436" i="14"/>
  <c r="E1436" i="14" s="1" a="1"/>
  <c r="E1436" i="14" s="1"/>
  <c r="D1437" i="14"/>
  <c r="E1437" i="14" s="1" a="1"/>
  <c r="E1437" i="14" s="1"/>
  <c r="D1438" i="14"/>
  <c r="E1438" i="14" s="1" a="1"/>
  <c r="E1438" i="14" s="1"/>
  <c r="D1439" i="14"/>
  <c r="E1439" i="14" s="1" a="1"/>
  <c r="E1439" i="14" s="1"/>
  <c r="D1440" i="14"/>
  <c r="E1440" i="14" s="1" a="1"/>
  <c r="E1440" i="14" s="1"/>
  <c r="D1441" i="14"/>
  <c r="E1441" i="14" s="1" a="1"/>
  <c r="E1441" i="14" s="1"/>
  <c r="D1442" i="14"/>
  <c r="E1442" i="14" s="1" a="1"/>
  <c r="E1442" i="14" s="1"/>
  <c r="D1443" i="14"/>
  <c r="E1443" i="14" s="1" a="1"/>
  <c r="E1443" i="14" s="1"/>
  <c r="D1444" i="14"/>
  <c r="E1444" i="14" s="1" a="1"/>
  <c r="E1444" i="14" s="1"/>
  <c r="D1445" i="14"/>
  <c r="E1445" i="14" s="1" a="1"/>
  <c r="E1445" i="14" s="1"/>
  <c r="D1446" i="14"/>
  <c r="E1446" i="14" s="1" a="1"/>
  <c r="E1446" i="14" s="1"/>
  <c r="D1448" i="14"/>
  <c r="E1448" i="14" s="1" a="1"/>
  <c r="E1448" i="14" s="1"/>
  <c r="D1449" i="14"/>
  <c r="E1449" i="14" s="1" a="1"/>
  <c r="E1449" i="14" s="1"/>
  <c r="D1450" i="14"/>
  <c r="E1450" i="14" s="1" a="1"/>
  <c r="E1450" i="14" s="1"/>
  <c r="D1451" i="14"/>
  <c r="E1451" i="14" s="1" a="1"/>
  <c r="E1451" i="14" s="1"/>
  <c r="D1452" i="14"/>
  <c r="E1452" i="14" s="1" a="1"/>
  <c r="E1452" i="14" s="1"/>
  <c r="D1453" i="14"/>
  <c r="E1453" i="14" s="1" a="1"/>
  <c r="E1453" i="14" s="1"/>
  <c r="D1455" i="14"/>
  <c r="E1455" i="14" s="1" a="1"/>
  <c r="E1455" i="14" s="1"/>
  <c r="D1456" i="14"/>
  <c r="E1456" i="14" s="1" a="1"/>
  <c r="E1456" i="14" s="1"/>
  <c r="D1457" i="14"/>
  <c r="E1457" i="14" s="1" a="1"/>
  <c r="E1457" i="14" s="1"/>
  <c r="D1458" i="14"/>
  <c r="E1458" i="14" s="1" a="1"/>
  <c r="E1458" i="14" s="1"/>
  <c r="D1459" i="14"/>
  <c r="E1459" i="14" s="1" a="1"/>
  <c r="E1459" i="14" s="1"/>
  <c r="D1460" i="14"/>
  <c r="E1460" i="14" s="1" a="1"/>
  <c r="E1460" i="14" s="1"/>
  <c r="D1461" i="14"/>
  <c r="E1461" i="14" s="1" a="1"/>
  <c r="E1461" i="14" s="1"/>
  <c r="D1462" i="14"/>
  <c r="E1462" i="14" s="1" a="1"/>
  <c r="E1462" i="14" s="1"/>
  <c r="D1464" i="14"/>
  <c r="E1464" i="14" s="1" a="1"/>
  <c r="E1464" i="14" s="1"/>
  <c r="D1465" i="14"/>
  <c r="E1465" i="14" s="1" a="1"/>
  <c r="E1465" i="14" s="1"/>
  <c r="D1466" i="14"/>
  <c r="E1466" i="14" s="1" a="1"/>
  <c r="E1466" i="14" s="1"/>
  <c r="D1467" i="14"/>
  <c r="E1467" i="14" s="1" a="1"/>
  <c r="E1467" i="14" s="1"/>
  <c r="D1468" i="14"/>
  <c r="E1468" i="14" s="1" a="1"/>
  <c r="E1468" i="14" s="1"/>
  <c r="D1469" i="14"/>
  <c r="E1469" i="14" s="1" a="1"/>
  <c r="E1469" i="14" s="1"/>
  <c r="D1471" i="14"/>
  <c r="E1471" i="14" s="1" a="1"/>
  <c r="E1471" i="14" s="1"/>
  <c r="D1472" i="14"/>
  <c r="E1472" i="14" s="1" a="1"/>
  <c r="E1472" i="14" s="1"/>
  <c r="D1473" i="14"/>
  <c r="E1473" i="14" s="1" a="1"/>
  <c r="E1473" i="14" s="1"/>
  <c r="D1474" i="14"/>
  <c r="E1474" i="14" s="1" a="1"/>
  <c r="E1474" i="14" s="1"/>
  <c r="D1475" i="14"/>
  <c r="E1475" i="14" s="1" a="1"/>
  <c r="E1475" i="14" s="1"/>
  <c r="D1476" i="14"/>
  <c r="E1476" i="14" s="1" a="1"/>
  <c r="E1476" i="14" s="1"/>
  <c r="D1477" i="14"/>
  <c r="E1477" i="14" s="1" a="1"/>
  <c r="E1477" i="14" s="1"/>
  <c r="D1478" i="14"/>
  <c r="E1478" i="14" s="1" a="1"/>
  <c r="E1478" i="14" s="1"/>
  <c r="D1479" i="14"/>
  <c r="E1479" i="14" s="1" a="1"/>
  <c r="E1479" i="14" s="1"/>
  <c r="D1481" i="14"/>
  <c r="E1481" i="14" s="1" a="1"/>
  <c r="E1481" i="14" s="1"/>
  <c r="D1482" i="14"/>
  <c r="E1482" i="14" s="1" a="1"/>
  <c r="E1482" i="14" s="1"/>
  <c r="D1483" i="14"/>
  <c r="E1483" i="14" s="1" a="1"/>
  <c r="E1483" i="14" s="1"/>
  <c r="D1484" i="14"/>
  <c r="E1484" i="14" s="1" a="1"/>
  <c r="E1484" i="14" s="1"/>
  <c r="D1485" i="14"/>
  <c r="E1485" i="14" s="1" a="1"/>
  <c r="E1485" i="14" s="1"/>
  <c r="D1486" i="14"/>
  <c r="E1486" i="14" s="1" a="1"/>
  <c r="E1486" i="14" s="1"/>
  <c r="D1487" i="14"/>
  <c r="E1487" i="14" s="1" a="1"/>
  <c r="E1487" i="14" s="1"/>
  <c r="D1488" i="14"/>
  <c r="E1488" i="14" s="1" a="1"/>
  <c r="E1488" i="14" s="1"/>
  <c r="D1489" i="14"/>
  <c r="E1489" i="14" s="1" a="1"/>
  <c r="E1489" i="14" s="1"/>
  <c r="D1490" i="14"/>
  <c r="E1490" i="14" s="1" a="1"/>
  <c r="E1490" i="14" s="1"/>
  <c r="D1492" i="14"/>
  <c r="E1492" i="14" s="1" a="1"/>
  <c r="E1492" i="14" s="1"/>
  <c r="D1493" i="14"/>
  <c r="E1493" i="14" s="1" a="1"/>
  <c r="E1493" i="14" s="1"/>
  <c r="D1494" i="14"/>
  <c r="E1494" i="14" s="1" a="1"/>
  <c r="E1494" i="14" s="1"/>
  <c r="D1495" i="14"/>
  <c r="E1495" i="14" s="1" a="1"/>
  <c r="E1495" i="14" s="1"/>
  <c r="D1496" i="14"/>
  <c r="E1496" i="14" s="1" a="1"/>
  <c r="E1496" i="14" s="1"/>
  <c r="D1497" i="14"/>
  <c r="E1497" i="14" s="1" a="1"/>
  <c r="E1497" i="14" s="1"/>
  <c r="D1499" i="14"/>
  <c r="E1499" i="14" s="1" a="1"/>
  <c r="E1499" i="14" s="1"/>
  <c r="D1500" i="14"/>
  <c r="E1500" i="14" s="1" a="1"/>
  <c r="E1500" i="14" s="1"/>
  <c r="D1501" i="14"/>
  <c r="E1501" i="14" s="1" a="1"/>
  <c r="E1501" i="14" s="1"/>
  <c r="D1502" i="14"/>
  <c r="E1502" i="14" s="1" a="1"/>
  <c r="E1502" i="14" s="1"/>
  <c r="D1503" i="14"/>
  <c r="E1503" i="14" s="1" a="1"/>
  <c r="E1503" i="14" s="1"/>
  <c r="D1504" i="14"/>
  <c r="E1504" i="14" s="1" a="1"/>
  <c r="E1504" i="14" s="1"/>
  <c r="D1505" i="14"/>
  <c r="E1505" i="14" s="1" a="1"/>
  <c r="E1505" i="14" s="1"/>
  <c r="D1506" i="14"/>
  <c r="E1506" i="14" s="1" a="1"/>
  <c r="E1506" i="14" s="1"/>
  <c r="D1507" i="14"/>
  <c r="E1507" i="14" s="1" a="1"/>
  <c r="E1507" i="14" s="1"/>
  <c r="D1508" i="14"/>
  <c r="E1508" i="14" s="1" a="1"/>
  <c r="E1508" i="14" s="1"/>
  <c r="D1509" i="14"/>
  <c r="E1509" i="14" s="1" a="1"/>
  <c r="E1509" i="14" s="1"/>
  <c r="D1510" i="14"/>
  <c r="E1510" i="14" s="1" a="1"/>
  <c r="E1510" i="14" s="1"/>
  <c r="D1511" i="14"/>
  <c r="E1511" i="14" s="1" a="1"/>
  <c r="E1511" i="14" s="1"/>
  <c r="D1512" i="14"/>
  <c r="E1512" i="14" s="1" a="1"/>
  <c r="E1512" i="14" s="1"/>
  <c r="D1513" i="14"/>
  <c r="E1513" i="14" s="1" a="1"/>
  <c r="E1513" i="14" s="1"/>
  <c r="D1514" i="14"/>
  <c r="E1514" i="14" s="1" a="1"/>
  <c r="E1514" i="14" s="1"/>
  <c r="D1515" i="14"/>
  <c r="E1515" i="14" s="1" a="1"/>
  <c r="E1515" i="14" s="1"/>
  <c r="D1516" i="14"/>
  <c r="E1516" i="14" s="1" a="1"/>
  <c r="E1516" i="14" s="1"/>
  <c r="D1517" i="14"/>
  <c r="E1517" i="14" s="1" a="1"/>
  <c r="E1517" i="14" s="1"/>
  <c r="D1518" i="14"/>
  <c r="E1518" i="14" s="1" a="1"/>
  <c r="E1518" i="14" s="1"/>
  <c r="D1519" i="14"/>
  <c r="E1519" i="14" s="1" a="1"/>
  <c r="E1519" i="14" s="1"/>
  <c r="D1520" i="14"/>
  <c r="E1520" i="14" s="1" a="1"/>
  <c r="E1520" i="14" s="1"/>
  <c r="D1521" i="14"/>
  <c r="E1521" i="14" s="1" a="1"/>
  <c r="E1521" i="14" s="1"/>
  <c r="D1522" i="14"/>
  <c r="E1522" i="14" s="1" a="1"/>
  <c r="E1522" i="14" s="1"/>
  <c r="D1523" i="14"/>
  <c r="E1523" i="14" s="1" a="1"/>
  <c r="E1523" i="14" s="1"/>
  <c r="D1524" i="14"/>
  <c r="E1524" i="14" s="1" a="1"/>
  <c r="E1524" i="14" s="1"/>
  <c r="D1525" i="14"/>
  <c r="E1525" i="14" s="1" a="1"/>
  <c r="E1525" i="14" s="1"/>
  <c r="D1526" i="14"/>
  <c r="E1526" i="14" s="1" a="1"/>
  <c r="E1526" i="14" s="1"/>
  <c r="D1527" i="14"/>
  <c r="E1527" i="14" s="1" a="1"/>
  <c r="E1527" i="14" s="1"/>
  <c r="D1529" i="14"/>
  <c r="E1529" i="14" s="1" a="1"/>
  <c r="E1529" i="14" s="1"/>
  <c r="D1530" i="14"/>
  <c r="E1530" i="14" s="1" a="1"/>
  <c r="E1530" i="14" s="1"/>
  <c r="D1531" i="14"/>
  <c r="E1531" i="14" s="1" a="1"/>
  <c r="E1531" i="14" s="1"/>
  <c r="D1532" i="14"/>
  <c r="E1532" i="14" s="1" a="1"/>
  <c r="E1532" i="14" s="1"/>
  <c r="D1533" i="14"/>
  <c r="E1533" i="14" s="1" a="1"/>
  <c r="E1533" i="14" s="1"/>
  <c r="D1534" i="14"/>
  <c r="E1534" i="14" s="1" a="1"/>
  <c r="E1534" i="14" s="1"/>
  <c r="D1535" i="14"/>
  <c r="E1535" i="14" s="1" a="1"/>
  <c r="E1535" i="14" s="1"/>
  <c r="D1536" i="14"/>
  <c r="E1536" i="14" s="1" a="1"/>
  <c r="E1536" i="14" s="1"/>
  <c r="D1537" i="14"/>
  <c r="E1537" i="14" s="1" a="1"/>
  <c r="E1537" i="14" s="1"/>
  <c r="D1538" i="14"/>
  <c r="E1538" i="14" s="1" a="1"/>
  <c r="E1538" i="14" s="1"/>
  <c r="D1539" i="14"/>
  <c r="E1539" i="14" s="1" a="1"/>
  <c r="E1539" i="14" s="1"/>
  <c r="D1540" i="14"/>
  <c r="E1540" i="14" s="1" a="1"/>
  <c r="E1540" i="14" s="1"/>
  <c r="D1541" i="14"/>
  <c r="E1541" i="14" s="1" a="1"/>
  <c r="E1541" i="14" s="1"/>
  <c r="D1542" i="14"/>
  <c r="E1542" i="14" s="1" a="1"/>
  <c r="E1542" i="14" s="1"/>
  <c r="D1543" i="14"/>
  <c r="E1543" i="14" s="1" a="1"/>
  <c r="E1543" i="14" s="1"/>
  <c r="D1544" i="14"/>
  <c r="E1544" i="14" s="1" a="1"/>
  <c r="E1544" i="14" s="1"/>
  <c r="D1545" i="14"/>
  <c r="E1545" i="14" s="1" a="1"/>
  <c r="E1545" i="14" s="1"/>
  <c r="D1547" i="14"/>
  <c r="E1547" i="14" s="1" a="1"/>
  <c r="E1547" i="14" s="1"/>
  <c r="D1548" i="14"/>
  <c r="E1548" i="14" s="1" a="1"/>
  <c r="E1548" i="14" s="1"/>
  <c r="D1549" i="14"/>
  <c r="E1549" i="14" s="1" a="1"/>
  <c r="E1549" i="14" s="1"/>
  <c r="D1550" i="14"/>
  <c r="E1550" i="14" s="1" a="1"/>
  <c r="E1550" i="14" s="1"/>
  <c r="D1551" i="14"/>
  <c r="E1551" i="14" s="1" a="1"/>
  <c r="E1551" i="14" s="1"/>
  <c r="D1552" i="14"/>
  <c r="E1552" i="14" s="1" a="1"/>
  <c r="E1552" i="14" s="1"/>
  <c r="D1554" i="14"/>
  <c r="E1554" i="14" s="1" a="1"/>
  <c r="E1554" i="14" s="1"/>
  <c r="D1555" i="14"/>
  <c r="E1555" i="14" s="1" a="1"/>
  <c r="E1555" i="14" s="1"/>
  <c r="D1556" i="14"/>
  <c r="E1556" i="14" s="1" a="1"/>
  <c r="E1556" i="14" s="1"/>
  <c r="D1557" i="14"/>
  <c r="E1557" i="14" s="1" a="1"/>
  <c r="E1557" i="14" s="1"/>
  <c r="D1558" i="14"/>
  <c r="E1558" i="14" s="1" a="1"/>
  <c r="E1558" i="14" s="1"/>
  <c r="D1559" i="14"/>
  <c r="E1559" i="14" s="1" a="1"/>
  <c r="E1559" i="14" s="1"/>
  <c r="D1560" i="14"/>
  <c r="E1560" i="14" s="1" a="1"/>
  <c r="E1560" i="14" s="1"/>
  <c r="D1561" i="14"/>
  <c r="E1561" i="14" s="1" a="1"/>
  <c r="E1561" i="14" s="1"/>
  <c r="D1563" i="14"/>
  <c r="E1563" i="14" s="1" a="1"/>
  <c r="E1563" i="14" s="1"/>
  <c r="D1564" i="14"/>
  <c r="E1564" i="14" s="1" a="1"/>
  <c r="E1564" i="14" s="1"/>
  <c r="D1565" i="14"/>
  <c r="E1565" i="14" s="1" a="1"/>
  <c r="E1565" i="14" s="1"/>
  <c r="D1566" i="14"/>
  <c r="E1566" i="14" s="1" a="1"/>
  <c r="E1566" i="14" s="1"/>
  <c r="D1567" i="14"/>
  <c r="E1567" i="14" s="1" a="1"/>
  <c r="E1567" i="14" s="1"/>
  <c r="D1568" i="14"/>
  <c r="E1568" i="14" s="1" a="1"/>
  <c r="E1568" i="14" s="1"/>
  <c r="D1569" i="14"/>
  <c r="E1569" i="14" s="1" a="1"/>
  <c r="E1569" i="14" s="1"/>
  <c r="D1570" i="14"/>
  <c r="E1570" i="14" s="1" a="1"/>
  <c r="E1570" i="14" s="1"/>
  <c r="D1571" i="14"/>
  <c r="E1571" i="14" s="1" a="1"/>
  <c r="E1571" i="14" s="1"/>
  <c r="D1572" i="14"/>
  <c r="E1572" i="14" s="1" a="1"/>
  <c r="E1572" i="14" s="1"/>
  <c r="D1573" i="14"/>
  <c r="E1573" i="14" s="1" a="1"/>
  <c r="E1573" i="14" s="1"/>
  <c r="D1574" i="14"/>
  <c r="E1574" i="14" s="1" a="1"/>
  <c r="E1574" i="14" s="1"/>
  <c r="D1575" i="14"/>
  <c r="E1575" i="14" s="1" a="1"/>
  <c r="E1575" i="14" s="1"/>
  <c r="D1576" i="14"/>
  <c r="E1576" i="14" s="1" a="1"/>
  <c r="E1576" i="14" s="1"/>
  <c r="D1577" i="14"/>
  <c r="E1577" i="14" s="1" a="1"/>
  <c r="E1577" i="14" s="1"/>
  <c r="D1578" i="14"/>
  <c r="E1578" i="14" s="1" a="1"/>
  <c r="E1578" i="14" s="1"/>
  <c r="D1579" i="14"/>
  <c r="E1579" i="14" s="1" a="1"/>
  <c r="E1579" i="14" s="1"/>
  <c r="D1580" i="14"/>
  <c r="E1580" i="14" s="1" a="1"/>
  <c r="E1580" i="14" s="1"/>
  <c r="D1581" i="14"/>
  <c r="E1581" i="14" s="1" a="1"/>
  <c r="E1581" i="14" s="1"/>
  <c r="D1582" i="14"/>
  <c r="E1582" i="14" s="1" a="1"/>
  <c r="E1582" i="14" s="1"/>
  <c r="D1583" i="14"/>
  <c r="E1583" i="14" s="1" a="1"/>
  <c r="E1583" i="14" s="1"/>
  <c r="D1584" i="14"/>
  <c r="E1584" i="14" s="1" a="1"/>
  <c r="E1584" i="14" s="1"/>
  <c r="D1585" i="14"/>
  <c r="E1585" i="14" s="1" a="1"/>
  <c r="E1585" i="14" s="1"/>
  <c r="D1586" i="14"/>
  <c r="E1586" i="14" s="1" a="1"/>
  <c r="E1586" i="14" s="1"/>
  <c r="D1587" i="14"/>
  <c r="E1587" i="14" s="1" a="1"/>
  <c r="E1587" i="14" s="1"/>
  <c r="D1588" i="14"/>
  <c r="E1588" i="14" s="1" a="1"/>
  <c r="E1588" i="14" s="1"/>
  <c r="D1589" i="14"/>
  <c r="E1589" i="14" s="1" a="1"/>
  <c r="E1589" i="14" s="1"/>
  <c r="D1590" i="14"/>
  <c r="E1590" i="14" s="1" a="1"/>
  <c r="E1590" i="14" s="1"/>
  <c r="D1591" i="14"/>
  <c r="E1591" i="14" s="1" a="1"/>
  <c r="E1591" i="14" s="1"/>
  <c r="D1592" i="14"/>
  <c r="E1592" i="14" s="1" a="1"/>
  <c r="E1592" i="14" s="1"/>
  <c r="D1593" i="14"/>
  <c r="E1593" i="14" s="1" a="1"/>
  <c r="E1593" i="14" s="1"/>
  <c r="D1594" i="14"/>
  <c r="E1594" i="14" s="1" a="1"/>
  <c r="E1594" i="14" s="1"/>
  <c r="D1595" i="14"/>
  <c r="E1595" i="14" s="1" a="1"/>
  <c r="E1595" i="14" s="1"/>
  <c r="D1597" i="14"/>
  <c r="E1597" i="14" s="1" a="1"/>
  <c r="E1597" i="14" s="1"/>
  <c r="D1598" i="14"/>
  <c r="E1598" i="14" s="1" a="1"/>
  <c r="E1598" i="14" s="1"/>
  <c r="D1599" i="14"/>
  <c r="E1599" i="14" s="1" a="1"/>
  <c r="E1599" i="14" s="1"/>
  <c r="D1600" i="14"/>
  <c r="E1600" i="14" s="1" a="1"/>
  <c r="E1600" i="14" s="1"/>
  <c r="D1601" i="14"/>
  <c r="E1601" i="14" s="1" a="1"/>
  <c r="E1601" i="14" s="1"/>
  <c r="D1602" i="14"/>
  <c r="E1602" i="14" s="1" a="1"/>
  <c r="E1602" i="14" s="1"/>
  <c r="D1603" i="14"/>
  <c r="E1603" i="14" s="1" a="1"/>
  <c r="E1603" i="14" s="1"/>
  <c r="D1604" i="14"/>
  <c r="E1604" i="14" s="1" a="1"/>
  <c r="E1604" i="14" s="1"/>
  <c r="D1605" i="14"/>
  <c r="E1605" i="14" s="1" a="1"/>
  <c r="E1605" i="14" s="1"/>
  <c r="D1606" i="14"/>
  <c r="E1606" i="14" s="1" a="1"/>
  <c r="E1606" i="14" s="1"/>
  <c r="D1607" i="14"/>
  <c r="E1607" i="14" s="1" a="1"/>
  <c r="E1607" i="14" s="1"/>
  <c r="D1608" i="14"/>
  <c r="E1608" i="14" s="1" a="1"/>
  <c r="E1608" i="14" s="1"/>
  <c r="D1609" i="14"/>
  <c r="E1609" i="14" s="1" a="1"/>
  <c r="E1609" i="14" s="1"/>
  <c r="D1610" i="14"/>
  <c r="E1610" i="14" s="1" a="1"/>
  <c r="E1610" i="14" s="1"/>
  <c r="D1611" i="14"/>
  <c r="E1611" i="14" s="1" a="1"/>
  <c r="E1611" i="14" s="1"/>
  <c r="D1612" i="14"/>
  <c r="E1612" i="14" s="1" a="1"/>
  <c r="E1612" i="14" s="1"/>
  <c r="D1613" i="14"/>
  <c r="E1613" i="14" s="1" a="1"/>
  <c r="E1613" i="14" s="1"/>
  <c r="D1614" i="14"/>
  <c r="E1614" i="14" s="1" a="1"/>
  <c r="E1614" i="14" s="1"/>
  <c r="D1615" i="14"/>
  <c r="E1615" i="14" s="1" a="1"/>
  <c r="E1615" i="14" s="1"/>
  <c r="D1617" i="14"/>
  <c r="E1617" i="14" s="1" a="1"/>
  <c r="E1617" i="14" s="1"/>
  <c r="D1618" i="14"/>
  <c r="E1618" i="14" s="1" a="1"/>
  <c r="E1618" i="14" s="1"/>
  <c r="D1619" i="14"/>
  <c r="E1619" i="14" s="1" a="1"/>
  <c r="E1619" i="14" s="1"/>
  <c r="D1620" i="14"/>
  <c r="E1620" i="14" s="1" a="1"/>
  <c r="E1620" i="14" s="1"/>
  <c r="D1621" i="14"/>
  <c r="E1621" i="14" s="1" a="1"/>
  <c r="E1621" i="14" s="1"/>
  <c r="D1622" i="14"/>
  <c r="E1622" i="14" s="1" a="1"/>
  <c r="E1622" i="14" s="1"/>
  <c r="D1623" i="14"/>
  <c r="E1623" i="14" s="1" a="1"/>
  <c r="E1623" i="14" s="1"/>
  <c r="D1624" i="14"/>
  <c r="E1624" i="14" s="1" a="1"/>
  <c r="E1624" i="14" s="1"/>
  <c r="D1625" i="14"/>
  <c r="E1625" i="14" s="1" a="1"/>
  <c r="E1625" i="14" s="1"/>
  <c r="D1626" i="14"/>
  <c r="E1626" i="14" s="1" a="1"/>
  <c r="E1626" i="14" s="1"/>
  <c r="D1627" i="14"/>
  <c r="E1627" i="14" s="1" a="1"/>
  <c r="E1627" i="14" s="1"/>
  <c r="D1628" i="14"/>
  <c r="E1628" i="14" s="1" a="1"/>
  <c r="E1628" i="14" s="1"/>
  <c r="D1629" i="14"/>
  <c r="E1629" i="14" s="1" a="1"/>
  <c r="E1629" i="14" s="1"/>
  <c r="D1630" i="14"/>
  <c r="E1630" i="14" s="1" a="1"/>
  <c r="E1630" i="14" s="1"/>
  <c r="D1631" i="14"/>
  <c r="E1631" i="14" s="1" a="1"/>
  <c r="E1631" i="14" s="1"/>
  <c r="D1632" i="14"/>
  <c r="E1632" i="14" s="1" a="1"/>
  <c r="E1632" i="14" s="1"/>
  <c r="D1633" i="14"/>
  <c r="E1633" i="14" s="1" a="1"/>
  <c r="E1633" i="14" s="1"/>
  <c r="D1634" i="14"/>
  <c r="E1634" i="14" s="1" a="1"/>
  <c r="E1634" i="14" s="1"/>
  <c r="D1635" i="14"/>
  <c r="E1635" i="14" s="1" a="1"/>
  <c r="E1635" i="14" s="1"/>
  <c r="D1638" i="14"/>
  <c r="E1638" i="14" s="1" a="1"/>
  <c r="E1638" i="14" s="1"/>
  <c r="D1639" i="14"/>
  <c r="E1639" i="14" s="1" a="1"/>
  <c r="E1639" i="14" s="1"/>
  <c r="D1641" i="14"/>
  <c r="E1641" i="14" s="1" a="1"/>
  <c r="E1641" i="14" s="1"/>
  <c r="D1642" i="14"/>
  <c r="E1642" i="14" s="1" a="1"/>
  <c r="E1642" i="14" s="1"/>
  <c r="D1643" i="14"/>
  <c r="E1643" i="14" s="1" a="1"/>
  <c r="E1643" i="14" s="1"/>
  <c r="D1644" i="14"/>
  <c r="E1644" i="14" s="1" a="1"/>
  <c r="E1644" i="14" s="1"/>
  <c r="D1645" i="14"/>
  <c r="E1645" i="14" s="1" a="1"/>
  <c r="E1645" i="14" s="1"/>
  <c r="D1646" i="14"/>
  <c r="E1646" i="14" s="1" a="1"/>
  <c r="E1646" i="14" s="1"/>
  <c r="D1647" i="14"/>
  <c r="E1647" i="14" s="1" a="1"/>
  <c r="E1647" i="14" s="1"/>
  <c r="D1648" i="14"/>
  <c r="E1648" i="14" s="1" a="1"/>
  <c r="E1648" i="14" s="1"/>
  <c r="D1649" i="14"/>
  <c r="E1649" i="14" s="1" a="1"/>
  <c r="E1649" i="14" s="1"/>
  <c r="D1650" i="14"/>
  <c r="E1650" i="14" s="1" a="1"/>
  <c r="E1650" i="14" s="1"/>
  <c r="D1651" i="14"/>
  <c r="E1651" i="14" s="1" a="1"/>
  <c r="E1651" i="14" s="1"/>
  <c r="D1652" i="14"/>
  <c r="E1652" i="14" s="1" a="1"/>
  <c r="E1652" i="14" s="1"/>
  <c r="D1653" i="14"/>
  <c r="E1653" i="14" s="1" a="1"/>
  <c r="E1653" i="14" s="1"/>
  <c r="D1654" i="14"/>
  <c r="E1654" i="14" s="1" a="1"/>
  <c r="E1654" i="14" s="1"/>
  <c r="D1655" i="14"/>
  <c r="E1655" i="14" s="1" a="1"/>
  <c r="E1655" i="14" s="1"/>
  <c r="D1656" i="14"/>
  <c r="E1656" i="14" s="1" a="1"/>
  <c r="E1656" i="14" s="1"/>
  <c r="D1657" i="14"/>
  <c r="E1657" i="14" s="1" a="1"/>
  <c r="E1657" i="14" s="1"/>
  <c r="D1658" i="14"/>
  <c r="E1658" i="14" s="1" a="1"/>
  <c r="E1658" i="14" s="1"/>
  <c r="D1659" i="14"/>
  <c r="E1659" i="14" s="1" a="1"/>
  <c r="E1659" i="14" s="1"/>
  <c r="D1660" i="14"/>
  <c r="E1660" i="14" s="1" a="1"/>
  <c r="E1660" i="14" s="1"/>
  <c r="D1661" i="14"/>
  <c r="E1661" i="14" s="1" a="1"/>
  <c r="E1661" i="14" s="1"/>
  <c r="D1662" i="14"/>
  <c r="E1662" i="14" s="1" a="1"/>
  <c r="E1662" i="14" s="1"/>
  <c r="D1663" i="14"/>
  <c r="E1663" i="14" s="1" a="1"/>
  <c r="E1663" i="14" s="1"/>
  <c r="D1665" i="14"/>
  <c r="E1665" i="14" s="1" a="1"/>
  <c r="E1665" i="14" s="1"/>
  <c r="D1666" i="14"/>
  <c r="E1666" i="14" s="1" a="1"/>
  <c r="E1666" i="14" s="1"/>
  <c r="D1667" i="14"/>
  <c r="E1667" i="14" s="1" a="1"/>
  <c r="E1667" i="14" s="1"/>
  <c r="D1668" i="14"/>
  <c r="E1668" i="14" s="1" a="1"/>
  <c r="E1668" i="14" s="1"/>
  <c r="D1669" i="14"/>
  <c r="E1669" i="14" s="1" a="1"/>
  <c r="E1669" i="14" s="1"/>
  <c r="D1670" i="14"/>
  <c r="E1670" i="14" s="1" a="1"/>
  <c r="E1670" i="14" s="1"/>
  <c r="D1671" i="14"/>
  <c r="E1671" i="14" s="1" a="1"/>
  <c r="E1671" i="14" s="1"/>
  <c r="D1672" i="14"/>
  <c r="E1672" i="14" s="1" a="1"/>
  <c r="E1672" i="14" s="1"/>
  <c r="D1673" i="14"/>
  <c r="E1673" i="14" s="1" a="1"/>
  <c r="E1673" i="14" s="1"/>
  <c r="D1674" i="14"/>
  <c r="E1674" i="14" s="1" a="1"/>
  <c r="E1674" i="14" s="1"/>
  <c r="D1675" i="14"/>
  <c r="E1675" i="14" s="1" a="1"/>
  <c r="E1675" i="14" s="1"/>
  <c r="D1676" i="14"/>
  <c r="E1676" i="14" s="1" a="1"/>
  <c r="E1676" i="14" s="1"/>
  <c r="D1677" i="14"/>
  <c r="E1677" i="14" s="1" a="1"/>
  <c r="E1677" i="14" s="1"/>
  <c r="D1678" i="14"/>
  <c r="E1678" i="14" s="1" a="1"/>
  <c r="E1678" i="14" s="1"/>
  <c r="D1679" i="14"/>
  <c r="E1679" i="14" s="1" a="1"/>
  <c r="E1679" i="14" s="1"/>
  <c r="D1681" i="14"/>
  <c r="E1681" i="14" s="1" a="1"/>
  <c r="E1681" i="14" s="1"/>
  <c r="D1682" i="14"/>
  <c r="E1682" i="14" s="1" a="1"/>
  <c r="E1682" i="14" s="1"/>
  <c r="D1684" i="14"/>
  <c r="E1684" i="14" s="1" a="1"/>
  <c r="E1684" i="14" s="1"/>
  <c r="D1685" i="14"/>
  <c r="E1685" i="14" s="1" a="1"/>
  <c r="E1685" i="14" s="1"/>
  <c r="D1686" i="14"/>
  <c r="E1686" i="14" s="1" a="1"/>
  <c r="E1686" i="14" s="1"/>
  <c r="D1687" i="14"/>
  <c r="E1687" i="14" s="1" a="1"/>
  <c r="E1687" i="14" s="1"/>
  <c r="D1688" i="14"/>
  <c r="E1688" i="14" s="1" a="1"/>
  <c r="E1688" i="14" s="1"/>
  <c r="D1689" i="14"/>
  <c r="E1689" i="14" s="1" a="1"/>
  <c r="E1689" i="14" s="1"/>
  <c r="D1690" i="14"/>
  <c r="E1690" i="14" s="1" a="1"/>
  <c r="E1690" i="14" s="1"/>
  <c r="D1691" i="14"/>
  <c r="E1691" i="14" s="1" a="1"/>
  <c r="E1691" i="14" s="1"/>
  <c r="D1692" i="14"/>
  <c r="E1692" i="14" s="1" a="1"/>
  <c r="E1692" i="14" s="1"/>
  <c r="D1693" i="14"/>
  <c r="E1693" i="14" s="1" a="1"/>
  <c r="E1693" i="14" s="1"/>
  <c r="D1694" i="14"/>
  <c r="E1694" i="14" s="1" a="1"/>
  <c r="E1694" i="14" s="1"/>
  <c r="D1695" i="14"/>
  <c r="E1695" i="14" s="1" a="1"/>
  <c r="E1695" i="14" s="1"/>
  <c r="D1696" i="14"/>
  <c r="E1696" i="14" s="1" a="1"/>
  <c r="E1696" i="14" s="1"/>
  <c r="D1697" i="14"/>
  <c r="E1697" i="14" s="1" a="1"/>
  <c r="E1697" i="14" s="1"/>
  <c r="D1698" i="14"/>
  <c r="E1698" i="14" s="1" a="1"/>
  <c r="E1698" i="14" s="1"/>
  <c r="D1699" i="14"/>
  <c r="E1699" i="14" s="1" a="1"/>
  <c r="E1699" i="14" s="1"/>
  <c r="D1700" i="14"/>
  <c r="E1700" i="14" s="1" a="1"/>
  <c r="E1700" i="14" s="1"/>
  <c r="D1701" i="14"/>
  <c r="E1701" i="14" s="1" a="1"/>
  <c r="E1701" i="14" s="1"/>
  <c r="D1702" i="14"/>
  <c r="E1702" i="14" s="1" a="1"/>
  <c r="E1702" i="14" s="1"/>
  <c r="D1703" i="14"/>
  <c r="E1703" i="14" s="1" a="1"/>
  <c r="E1703" i="14" s="1"/>
  <c r="D1704" i="14"/>
  <c r="E1704" i="14" s="1" a="1"/>
  <c r="E1704" i="14" s="1"/>
  <c r="D1705" i="14"/>
  <c r="E1705" i="14" s="1" a="1"/>
  <c r="E1705" i="14" s="1"/>
  <c r="D1706" i="14"/>
  <c r="E1706" i="14" s="1" a="1"/>
  <c r="E1706" i="14" s="1"/>
  <c r="D1708" i="14"/>
  <c r="E1708" i="14" s="1" a="1"/>
  <c r="E1708" i="14" s="1"/>
  <c r="D1709" i="14"/>
  <c r="E1709" i="14" s="1" a="1"/>
  <c r="E1709" i="14" s="1"/>
  <c r="D1710" i="14"/>
  <c r="E1710" i="14" s="1" a="1"/>
  <c r="E1710" i="14" s="1"/>
  <c r="D1711" i="14"/>
  <c r="E1711" i="14" s="1" a="1"/>
  <c r="E1711" i="14" s="1"/>
  <c r="D1712" i="14"/>
  <c r="E1712" i="14" s="1" a="1"/>
  <c r="E1712" i="14" s="1"/>
  <c r="D1714" i="14"/>
  <c r="E1714" i="14" s="1" a="1"/>
  <c r="E1714" i="14" s="1"/>
  <c r="D1715" i="14"/>
  <c r="E1715" i="14" s="1" a="1"/>
  <c r="E1715" i="14" s="1"/>
  <c r="D1716" i="14"/>
  <c r="E1716" i="14" s="1" a="1"/>
  <c r="E1716" i="14" s="1"/>
  <c r="D1717" i="14"/>
  <c r="E1717" i="14" s="1" a="1"/>
  <c r="E1717" i="14" s="1"/>
  <c r="D1718" i="14"/>
  <c r="E1718" i="14" s="1" a="1"/>
  <c r="E1718" i="14" s="1"/>
  <c r="D1719" i="14"/>
  <c r="E1719" i="14" s="1" a="1"/>
  <c r="E1719" i="14" s="1"/>
  <c r="D1720" i="14"/>
  <c r="E1720" i="14" s="1" a="1"/>
  <c r="E1720" i="14" s="1"/>
  <c r="D1721" i="14"/>
  <c r="E1721" i="14" s="1" a="1"/>
  <c r="E1721" i="14" s="1"/>
  <c r="D1722" i="14"/>
  <c r="E1722" i="14" s="1" a="1"/>
  <c r="E1722" i="14" s="1"/>
  <c r="D1723" i="14"/>
  <c r="E1723" i="14" s="1" a="1"/>
  <c r="E1723" i="14" s="1"/>
  <c r="D1724" i="14"/>
  <c r="E1724" i="14" s="1" a="1"/>
  <c r="E1724" i="14" s="1"/>
  <c r="D1725" i="14"/>
  <c r="E1725" i="14" s="1" a="1"/>
  <c r="E1725" i="14" s="1"/>
  <c r="D1726" i="14"/>
  <c r="E1726" i="14" s="1" a="1"/>
  <c r="E1726" i="14" s="1"/>
  <c r="D1727" i="14"/>
  <c r="E1727" i="14" s="1" a="1"/>
  <c r="E1727" i="14" s="1"/>
  <c r="D1728" i="14"/>
  <c r="E1728" i="14" s="1" a="1"/>
  <c r="E1728" i="14" s="1"/>
  <c r="D1729" i="14"/>
  <c r="E1729" i="14" s="1" a="1"/>
  <c r="E1729" i="14" s="1"/>
  <c r="D1730" i="14"/>
  <c r="E1730" i="14" s="1" a="1"/>
  <c r="E1730" i="14" s="1"/>
  <c r="D1731" i="14"/>
  <c r="E1731" i="14" s="1" a="1"/>
  <c r="E1731" i="14" s="1"/>
  <c r="D1732" i="14"/>
  <c r="E1732" i="14" s="1" a="1"/>
  <c r="E1732" i="14" s="1"/>
  <c r="D1733" i="14"/>
  <c r="E1733" i="14" s="1" a="1"/>
  <c r="E1733" i="14" s="1"/>
  <c r="D1734" i="14"/>
  <c r="E1734" i="14" s="1" a="1"/>
  <c r="E1734" i="14" s="1"/>
  <c r="D1735" i="14"/>
  <c r="E1735" i="14" s="1" a="1"/>
  <c r="E1735" i="14" s="1"/>
  <c r="D1736" i="14"/>
  <c r="E1736" i="14" s="1" a="1"/>
  <c r="E1736" i="14" s="1"/>
  <c r="D1737" i="14"/>
  <c r="E1737" i="14" s="1" a="1"/>
  <c r="E1737" i="14" s="1"/>
  <c r="D1738" i="14"/>
  <c r="E1738" i="14" s="1" a="1"/>
  <c r="E1738" i="14" s="1"/>
  <c r="D1739" i="14"/>
  <c r="E1739" i="14" s="1" a="1"/>
  <c r="E1739" i="14" s="1"/>
  <c r="D1740" i="14"/>
  <c r="E1740" i="14" s="1" a="1"/>
  <c r="E1740" i="14" s="1"/>
  <c r="D1741" i="14"/>
  <c r="E1741" i="14" s="1" a="1"/>
  <c r="E1741" i="14" s="1"/>
  <c r="D1742" i="14"/>
  <c r="E1742" i="14" s="1" a="1"/>
  <c r="E1742" i="14" s="1"/>
  <c r="D1743" i="14"/>
  <c r="E1743" i="14" s="1" a="1"/>
  <c r="E1743" i="14" s="1"/>
  <c r="D1744" i="14"/>
  <c r="E1744" i="14" s="1" a="1"/>
  <c r="E1744" i="14" s="1"/>
  <c r="D1745" i="14"/>
  <c r="E1745" i="14" s="1" a="1"/>
  <c r="E1745" i="14" s="1"/>
  <c r="D1746" i="14"/>
  <c r="E1746" i="14" s="1" a="1"/>
  <c r="E1746" i="14" s="1"/>
  <c r="D1747" i="14"/>
  <c r="E1747" i="14" s="1" a="1"/>
  <c r="E1747" i="14" s="1"/>
  <c r="D1748" i="14"/>
  <c r="E1748" i="14" s="1" a="1"/>
  <c r="E1748" i="14" s="1"/>
  <c r="D1749" i="14"/>
  <c r="E1749" i="14" s="1" a="1"/>
  <c r="E1749" i="14" s="1"/>
  <c r="D1750" i="14"/>
  <c r="E1750" i="14" s="1" a="1"/>
  <c r="E1750" i="14" s="1"/>
  <c r="D1751" i="14"/>
  <c r="E1751" i="14" s="1" a="1"/>
  <c r="E1751" i="14" s="1"/>
  <c r="D1752" i="14"/>
  <c r="E1752" i="14" s="1" a="1"/>
  <c r="E1752" i="14" s="1"/>
  <c r="D1753" i="14"/>
  <c r="E1753" i="14" s="1" a="1"/>
  <c r="E1753" i="14" s="1"/>
  <c r="D1754" i="14"/>
  <c r="E1754" i="14" s="1" a="1"/>
  <c r="E1754" i="14" s="1"/>
  <c r="D1755" i="14"/>
  <c r="E1755" i="14" s="1" a="1"/>
  <c r="E1755" i="14" s="1"/>
  <c r="D1756" i="14"/>
  <c r="E1756" i="14" s="1" a="1"/>
  <c r="E1756" i="14" s="1"/>
  <c r="D1757" i="14"/>
  <c r="E1757" i="14" s="1" a="1"/>
  <c r="E1757" i="14" s="1"/>
  <c r="D1758" i="14"/>
  <c r="E1758" i="14" s="1" a="1"/>
  <c r="E1758" i="14" s="1"/>
  <c r="D1759" i="14"/>
  <c r="E1759" i="14" s="1" a="1"/>
  <c r="E1759" i="14" s="1"/>
  <c r="D1760" i="14"/>
  <c r="E1760" i="14" s="1" a="1"/>
  <c r="E1760" i="14" s="1"/>
  <c r="D1761" i="14"/>
  <c r="E1761" i="14" s="1" a="1"/>
  <c r="E1761" i="14" s="1"/>
  <c r="D1762" i="14"/>
  <c r="E1762" i="14" s="1" a="1"/>
  <c r="E1762" i="14" s="1"/>
  <c r="D1763" i="14"/>
  <c r="E1763" i="14" s="1" a="1"/>
  <c r="E1763" i="14" s="1"/>
  <c r="D1764" i="14"/>
  <c r="E1764" i="14" s="1" a="1"/>
  <c r="E1764" i="14" s="1"/>
  <c r="D1765" i="14"/>
  <c r="E1765" i="14" s="1" a="1"/>
  <c r="E1765" i="14" s="1"/>
  <c r="D1766" i="14"/>
  <c r="E1766" i="14" s="1" a="1"/>
  <c r="E1766" i="14" s="1"/>
  <c r="D1767" i="14"/>
  <c r="E1767" i="14" s="1" a="1"/>
  <c r="E1767" i="14" s="1"/>
  <c r="D1768" i="14"/>
  <c r="E1768" i="14" s="1" a="1"/>
  <c r="E1768" i="14" s="1"/>
  <c r="D1769" i="14"/>
  <c r="E1769" i="14" s="1" a="1"/>
  <c r="E1769" i="14" s="1"/>
  <c r="D1770" i="14"/>
  <c r="E1770" i="14" s="1" a="1"/>
  <c r="E1770" i="14" s="1"/>
  <c r="D1771" i="14"/>
  <c r="E1771" i="14" s="1" a="1"/>
  <c r="E1771" i="14" s="1"/>
  <c r="D1772" i="14"/>
  <c r="E1772" i="14" s="1" a="1"/>
  <c r="E1772" i="14" s="1"/>
  <c r="D1773" i="14"/>
  <c r="E1773" i="14" s="1" a="1"/>
  <c r="E1773" i="14" s="1"/>
  <c r="D1774" i="14"/>
  <c r="E1774" i="14" s="1" a="1"/>
  <c r="E1774" i="14" s="1"/>
  <c r="D1775" i="14"/>
  <c r="E1775" i="14" s="1" a="1"/>
  <c r="E1775" i="14" s="1"/>
  <c r="D1776" i="14"/>
  <c r="E1776" i="14" s="1" a="1"/>
  <c r="E1776" i="14" s="1"/>
  <c r="D1777" i="14"/>
  <c r="E1777" i="14" s="1" a="1"/>
  <c r="E1777" i="14" s="1"/>
  <c r="D1778" i="14"/>
  <c r="E1778" i="14" s="1" a="1"/>
  <c r="E1778" i="14" s="1"/>
  <c r="D1779" i="14"/>
  <c r="E1779" i="14" s="1" a="1"/>
  <c r="E1779" i="14" s="1"/>
  <c r="D1780" i="14"/>
  <c r="E1780" i="14" s="1" a="1"/>
  <c r="E1780" i="14" s="1"/>
  <c r="D1781" i="14"/>
  <c r="E1781" i="14" s="1" a="1"/>
  <c r="E1781" i="14" s="1"/>
  <c r="D1782" i="14"/>
  <c r="E1782" i="14" s="1" a="1"/>
  <c r="E1782" i="14" s="1"/>
  <c r="D1783" i="14"/>
  <c r="E1783" i="14" s="1" a="1"/>
  <c r="E1783" i="14" s="1"/>
  <c r="D1784" i="14"/>
  <c r="E1784" i="14" s="1" a="1"/>
  <c r="E1784" i="14" s="1"/>
  <c r="D1785" i="14"/>
  <c r="E1785" i="14" s="1" a="1"/>
  <c r="E1785" i="14" s="1"/>
  <c r="D1786" i="14"/>
  <c r="E1786" i="14" s="1" a="1"/>
  <c r="E1786" i="14" s="1"/>
  <c r="D1787" i="14"/>
  <c r="E1787" i="14" s="1" a="1"/>
  <c r="E1787" i="14" s="1"/>
  <c r="D1788" i="14"/>
  <c r="E1788" i="14" s="1" a="1"/>
  <c r="E1788" i="14" s="1"/>
  <c r="D1789" i="14"/>
  <c r="E1789" i="14" s="1" a="1"/>
  <c r="E1789" i="14" s="1"/>
  <c r="D1790" i="14"/>
  <c r="E1790" i="14" s="1" a="1"/>
  <c r="E1790" i="14" s="1"/>
  <c r="D1791" i="14"/>
  <c r="E1791" i="14" s="1" a="1"/>
  <c r="E1791" i="14" s="1"/>
  <c r="D1792" i="14"/>
  <c r="E1792" i="14" s="1" a="1"/>
  <c r="E1792" i="14" s="1"/>
  <c r="D1793" i="14"/>
  <c r="E1793" i="14" s="1" a="1"/>
  <c r="E1793" i="14" s="1"/>
  <c r="D1794" i="14"/>
  <c r="E1794" i="14" s="1" a="1"/>
  <c r="E1794" i="14" s="1"/>
  <c r="D1795" i="14"/>
  <c r="E1795" i="14" s="1" a="1"/>
  <c r="E1795" i="14" s="1"/>
  <c r="D1796" i="14"/>
  <c r="E1796" i="14" s="1" a="1"/>
  <c r="E1796" i="14" s="1"/>
  <c r="D1797" i="14"/>
  <c r="E1797" i="14" s="1" a="1"/>
  <c r="E1797" i="14" s="1"/>
  <c r="D1798" i="14"/>
  <c r="E1798" i="14" s="1" a="1"/>
  <c r="E1798" i="14" s="1"/>
  <c r="D1799" i="14"/>
  <c r="E1799" i="14" s="1" a="1"/>
  <c r="E1799" i="14" s="1"/>
  <c r="D1800" i="14"/>
  <c r="E1800" i="14" s="1" a="1"/>
  <c r="E1800" i="14" s="1"/>
  <c r="D1801" i="14"/>
  <c r="E1801" i="14" s="1" a="1"/>
  <c r="E1801" i="14" s="1"/>
  <c r="D1802" i="14"/>
  <c r="E1802" i="14" s="1" a="1"/>
  <c r="E1802" i="14" s="1"/>
  <c r="D1803" i="14"/>
  <c r="E1803" i="14" s="1" a="1"/>
  <c r="E1803" i="14" s="1"/>
  <c r="D1804" i="14"/>
  <c r="E1804" i="14" s="1" a="1"/>
  <c r="E1804" i="14" s="1"/>
  <c r="D1805" i="14"/>
  <c r="E1805" i="14" s="1" a="1"/>
  <c r="E1805" i="14" s="1"/>
  <c r="D1806" i="14"/>
  <c r="E1806" i="14" s="1" a="1"/>
  <c r="E1806" i="14" s="1"/>
  <c r="D1807" i="14"/>
  <c r="E1807" i="14" s="1" a="1"/>
  <c r="E1807" i="14" s="1"/>
  <c r="D1808" i="14"/>
  <c r="E1808" i="14" s="1" a="1"/>
  <c r="E1808" i="14" s="1"/>
  <c r="D1809" i="14"/>
  <c r="E1809" i="14" s="1" a="1"/>
  <c r="E1809" i="14" s="1"/>
  <c r="D1810" i="14"/>
  <c r="E1810" i="14" s="1" a="1"/>
  <c r="E1810" i="14" s="1"/>
  <c r="D1811" i="14"/>
  <c r="E1811" i="14" s="1" a="1"/>
  <c r="E1811" i="14" s="1"/>
  <c r="D1812" i="14"/>
  <c r="E1812" i="14" s="1" a="1"/>
  <c r="E1812" i="14" s="1"/>
  <c r="D1813" i="14"/>
  <c r="E1813" i="14" s="1" a="1"/>
  <c r="E1813" i="14" s="1"/>
  <c r="D1814" i="14"/>
  <c r="E1814" i="14" s="1" a="1"/>
  <c r="E1814" i="14" s="1"/>
  <c r="D1815" i="14"/>
  <c r="E1815" i="14" s="1" a="1"/>
  <c r="E1815" i="14" s="1"/>
  <c r="D1816" i="14"/>
  <c r="E1816" i="14" s="1" a="1"/>
  <c r="E1816" i="14" s="1"/>
  <c r="D1817" i="14"/>
  <c r="E1817" i="14" s="1" a="1"/>
  <c r="E1817" i="14" s="1"/>
  <c r="D1818" i="14"/>
  <c r="E1818" i="14" s="1" a="1"/>
  <c r="E1818" i="14" s="1"/>
  <c r="D1819" i="14"/>
  <c r="E1819" i="14" s="1" a="1"/>
  <c r="E1819" i="14" s="1"/>
  <c r="D1820" i="14"/>
  <c r="E1820" i="14" s="1" a="1"/>
  <c r="E1820" i="14" s="1"/>
  <c r="D1821" i="14"/>
  <c r="E1821" i="14" s="1" a="1"/>
  <c r="E1821" i="14" s="1"/>
  <c r="D1822" i="14"/>
  <c r="E1822" i="14" s="1" a="1"/>
  <c r="E1822" i="14" s="1"/>
  <c r="D1823" i="14"/>
  <c r="E1823" i="14" s="1" a="1"/>
  <c r="E1823" i="14" s="1"/>
  <c r="D1824" i="14"/>
  <c r="E1824" i="14" s="1" a="1"/>
  <c r="E1824" i="14" s="1"/>
  <c r="D1825" i="14"/>
  <c r="E1825" i="14" s="1" a="1"/>
  <c r="E1825" i="14" s="1"/>
  <c r="D1826" i="14"/>
  <c r="E1826" i="14" s="1" a="1"/>
  <c r="E1826" i="14" s="1"/>
  <c r="D1827" i="14"/>
  <c r="E1827" i="14" s="1" a="1"/>
  <c r="E1827" i="14" s="1"/>
  <c r="D1828" i="14"/>
  <c r="E1828" i="14" s="1" a="1"/>
  <c r="E1828" i="14" s="1"/>
  <c r="D1829" i="14"/>
  <c r="E1829" i="14" s="1" a="1"/>
  <c r="E1829" i="14" s="1"/>
  <c r="D1830" i="14"/>
  <c r="E1830" i="14" s="1" a="1"/>
  <c r="E1830" i="14" s="1"/>
  <c r="D1831" i="14"/>
  <c r="E1831" i="14" s="1" a="1"/>
  <c r="E1831" i="14" s="1"/>
  <c r="D1832" i="14"/>
  <c r="E1832" i="14" s="1" a="1"/>
  <c r="E1832" i="14" s="1"/>
  <c r="D1833" i="14"/>
  <c r="E1833" i="14" s="1" a="1"/>
  <c r="E1833" i="14" s="1"/>
  <c r="D1834" i="14"/>
  <c r="E1834" i="14" s="1" a="1"/>
  <c r="E1834" i="14" s="1"/>
  <c r="D1835" i="14"/>
  <c r="E1835" i="14" s="1" a="1"/>
  <c r="E1835" i="14" s="1"/>
  <c r="D1836" i="14"/>
  <c r="E1836" i="14" s="1" a="1"/>
  <c r="E1836" i="14" s="1"/>
  <c r="D1837" i="14"/>
  <c r="E1837" i="14" s="1" a="1"/>
  <c r="E1837" i="14" s="1"/>
  <c r="D1839" i="14"/>
  <c r="E1839" i="14" s="1" a="1"/>
  <c r="E1839" i="14" s="1"/>
  <c r="D1841" i="14"/>
  <c r="E1841" i="14" s="1" a="1"/>
  <c r="E1841" i="14" s="1"/>
  <c r="D1842" i="14"/>
  <c r="E1842" i="14" s="1" a="1"/>
  <c r="E1842" i="14" s="1"/>
  <c r="D1843" i="14"/>
  <c r="E1843" i="14" s="1" a="1"/>
  <c r="E1843" i="14" s="1"/>
  <c r="D1844" i="14"/>
  <c r="E1844" i="14" s="1" a="1"/>
  <c r="E1844" i="14" s="1"/>
  <c r="D1845" i="14"/>
  <c r="E1845" i="14" s="1" a="1"/>
  <c r="E1845" i="14" s="1"/>
  <c r="D1846" i="14"/>
  <c r="E1846" i="14" s="1" a="1"/>
  <c r="E1846" i="14" s="1"/>
  <c r="D1847" i="14"/>
  <c r="E1847" i="14" s="1" a="1"/>
  <c r="E1847" i="14" s="1"/>
  <c r="D1848" i="14"/>
  <c r="E1848" i="14" s="1" a="1"/>
  <c r="E1848" i="14" s="1"/>
  <c r="D1849" i="14"/>
  <c r="E1849" i="14" s="1" a="1"/>
  <c r="E1849" i="14" s="1"/>
  <c r="D1850" i="14"/>
  <c r="E1850" i="14" s="1" a="1"/>
  <c r="E1850" i="14" s="1"/>
  <c r="D1851" i="14"/>
  <c r="E1851" i="14" s="1" a="1"/>
  <c r="E1851" i="14" s="1"/>
  <c r="D1852" i="14"/>
  <c r="E1852" i="14" s="1" a="1"/>
  <c r="E1852" i="14" s="1"/>
  <c r="D1853" i="14"/>
  <c r="E1853" i="14" s="1" a="1"/>
  <c r="E1853" i="14" s="1"/>
  <c r="D1854" i="14"/>
  <c r="E1854" i="14" s="1" a="1"/>
  <c r="E1854" i="14" s="1"/>
  <c r="D1855" i="14"/>
  <c r="E1855" i="14" s="1" a="1"/>
  <c r="E1855" i="14" s="1"/>
  <c r="D1856" i="14"/>
  <c r="E1856" i="14" s="1" a="1"/>
  <c r="E1856" i="14" s="1"/>
  <c r="D1857" i="14"/>
  <c r="E1857" i="14" s="1" a="1"/>
  <c r="E1857" i="14" s="1"/>
  <c r="D1858" i="14"/>
  <c r="E1858" i="14" s="1" a="1"/>
  <c r="E1858" i="14" s="1"/>
  <c r="D1859" i="14"/>
  <c r="E1859" i="14" s="1" a="1"/>
  <c r="E1859" i="14" s="1"/>
  <c r="D1860" i="14"/>
  <c r="E1860" i="14" s="1" a="1"/>
  <c r="E1860" i="14" s="1"/>
  <c r="D1861" i="14"/>
  <c r="E1861" i="14" s="1" a="1"/>
  <c r="E1861" i="14" s="1"/>
  <c r="D1862" i="14"/>
  <c r="E1862" i="14" s="1" a="1"/>
  <c r="E1862" i="14" s="1"/>
  <c r="D1863" i="14"/>
  <c r="E1863" i="14" s="1" a="1"/>
  <c r="E1863" i="14" s="1"/>
  <c r="D1864" i="14"/>
  <c r="E1864" i="14" s="1" a="1"/>
  <c r="E1864" i="14" s="1"/>
  <c r="D1865" i="14"/>
  <c r="E1865" i="14" s="1" a="1"/>
  <c r="E1865" i="14" s="1"/>
  <c r="D1866" i="14"/>
  <c r="E1866" i="14" s="1" a="1"/>
  <c r="E1866" i="14" s="1"/>
  <c r="D1867" i="14"/>
  <c r="E1867" i="14" s="1" a="1"/>
  <c r="E1867" i="14" s="1"/>
  <c r="D1868" i="14"/>
  <c r="E1868" i="14" s="1" a="1"/>
  <c r="E1868" i="14" s="1"/>
  <c r="D1869" i="14"/>
  <c r="E1869" i="14" s="1" a="1"/>
  <c r="E1869" i="14" s="1"/>
  <c r="D1870" i="14"/>
  <c r="E1870" i="14" s="1" a="1"/>
  <c r="E1870" i="14" s="1"/>
  <c r="D1871" i="14"/>
  <c r="E1871" i="14" s="1" a="1"/>
  <c r="E1871" i="14" s="1"/>
  <c r="D1872" i="14"/>
  <c r="E1872" i="14" s="1" a="1"/>
  <c r="E1872" i="14" s="1"/>
  <c r="D1873" i="14"/>
  <c r="E1873" i="14" s="1" a="1"/>
  <c r="E1873" i="14" s="1"/>
  <c r="D1874" i="14"/>
  <c r="E1874" i="14" s="1" a="1"/>
  <c r="E1874" i="14" s="1"/>
  <c r="D1875" i="14"/>
  <c r="E1875" i="14" s="1" a="1"/>
  <c r="E1875" i="14" s="1"/>
  <c r="D1876" i="14"/>
  <c r="E1876" i="14" s="1" a="1"/>
  <c r="E1876" i="14" s="1"/>
  <c r="D1877" i="14"/>
  <c r="E1877" i="14" s="1" a="1"/>
  <c r="E1877" i="14" s="1"/>
  <c r="D1878" i="14"/>
  <c r="E1878" i="14" s="1" a="1"/>
  <c r="E1878" i="14" s="1"/>
  <c r="D1879" i="14"/>
  <c r="E1879" i="14" s="1" a="1"/>
  <c r="E1879" i="14" s="1"/>
  <c r="D1880" i="14"/>
  <c r="E1880" i="14" s="1" a="1"/>
  <c r="E1880" i="14" s="1"/>
  <c r="D1881" i="14"/>
  <c r="E1881" i="14" s="1" a="1"/>
  <c r="E1881" i="14" s="1"/>
  <c r="D1882" i="14"/>
  <c r="E1882" i="14" s="1" a="1"/>
  <c r="E1882" i="14" s="1"/>
  <c r="D1883" i="14"/>
  <c r="E1883" i="14" s="1" a="1"/>
  <c r="E1883" i="14" s="1"/>
  <c r="D1884" i="14"/>
  <c r="E1884" i="14" s="1" a="1"/>
  <c r="E1884" i="14" s="1"/>
  <c r="D1885" i="14"/>
  <c r="E1885" i="14" s="1" a="1"/>
  <c r="E1885" i="14" s="1"/>
  <c r="D1886" i="14"/>
  <c r="E1886" i="14" s="1" a="1"/>
  <c r="E1886" i="14" s="1"/>
  <c r="D1887" i="14"/>
  <c r="E1887" i="14" s="1" a="1"/>
  <c r="E1887" i="14" s="1"/>
  <c r="D1888" i="14"/>
  <c r="E1888" i="14" s="1" a="1"/>
  <c r="E1888" i="14" s="1"/>
  <c r="D1889" i="14"/>
  <c r="E1889" i="14" s="1" a="1"/>
  <c r="E1889" i="14" s="1"/>
  <c r="D1890" i="14"/>
  <c r="E1890" i="14" s="1" a="1"/>
  <c r="E1890" i="14" s="1"/>
  <c r="D1891" i="14"/>
  <c r="E1891" i="14" s="1" a="1"/>
  <c r="E1891" i="14" s="1"/>
  <c r="D1892" i="14"/>
  <c r="E1892" i="14" s="1" a="1"/>
  <c r="E1892" i="14" s="1"/>
  <c r="D1893" i="14"/>
  <c r="E1893" i="14" s="1" a="1"/>
  <c r="E1893" i="14" s="1"/>
  <c r="D1894" i="14"/>
  <c r="E1894" i="14" s="1" a="1"/>
  <c r="E1894" i="14" s="1"/>
  <c r="D1895" i="14"/>
  <c r="E1895" i="14" s="1" a="1"/>
  <c r="E1895" i="14" s="1"/>
  <c r="D1896" i="14"/>
  <c r="E1896" i="14" s="1" a="1"/>
  <c r="E1896" i="14" s="1"/>
  <c r="D1897" i="14"/>
  <c r="E1897" i="14" s="1" a="1"/>
  <c r="E1897" i="14" s="1"/>
  <c r="D1898" i="14"/>
  <c r="E1898" i="14" s="1" a="1"/>
  <c r="E1898" i="14" s="1"/>
  <c r="D1899" i="14"/>
  <c r="E1899" i="14" s="1" a="1"/>
  <c r="E1899" i="14" s="1"/>
  <c r="D1900" i="14"/>
  <c r="E1900" i="14" s="1" a="1"/>
  <c r="E1900" i="14" s="1"/>
  <c r="D1901" i="14"/>
  <c r="E1901" i="14" s="1" a="1"/>
  <c r="E1901" i="14" s="1"/>
  <c r="D1902" i="14"/>
  <c r="E1902" i="14" s="1" a="1"/>
  <c r="E1902" i="14" s="1"/>
  <c r="D1903" i="14"/>
  <c r="E1903" i="14" s="1" a="1"/>
  <c r="E1903" i="14" s="1"/>
  <c r="D1904" i="14"/>
  <c r="E1904" i="14" s="1" a="1"/>
  <c r="E1904" i="14" s="1"/>
  <c r="D1905" i="14"/>
  <c r="E1905" i="14" s="1" a="1"/>
  <c r="E1905" i="14" s="1"/>
  <c r="D1906" i="14"/>
  <c r="E1906" i="14" s="1" a="1"/>
  <c r="E1906" i="14" s="1"/>
  <c r="D1907" i="14"/>
  <c r="E1907" i="14" s="1" a="1"/>
  <c r="E1907" i="14" s="1"/>
  <c r="D1908" i="14"/>
  <c r="E1908" i="14" s="1" a="1"/>
  <c r="E1908" i="14" s="1"/>
  <c r="D1909" i="14"/>
  <c r="E1909" i="14" s="1" a="1"/>
  <c r="E1909" i="14" s="1"/>
  <c r="D1910" i="14"/>
  <c r="E1910" i="14" s="1" a="1"/>
  <c r="E1910" i="14" s="1"/>
  <c r="D1911" i="14"/>
  <c r="E1911" i="14" s="1" a="1"/>
  <c r="E1911" i="14" s="1"/>
  <c r="D1912" i="14"/>
  <c r="E1912" i="14" s="1" a="1"/>
  <c r="E1912" i="14" s="1"/>
  <c r="D1913" i="14"/>
  <c r="E1913" i="14" s="1" a="1"/>
  <c r="E1913" i="14" s="1"/>
  <c r="D1914" i="14"/>
  <c r="E1914" i="14" s="1" a="1"/>
  <c r="E1914" i="14" s="1"/>
  <c r="D1915" i="14"/>
  <c r="E1915" i="14" s="1" a="1"/>
  <c r="E1915" i="14" s="1"/>
  <c r="D1916" i="14"/>
  <c r="E1916" i="14" s="1" a="1"/>
  <c r="E1916" i="14" s="1"/>
  <c r="D1917" i="14"/>
  <c r="E1917" i="14" s="1" a="1"/>
  <c r="E1917" i="14" s="1"/>
  <c r="D1918" i="14"/>
  <c r="E1918" i="14" s="1" a="1"/>
  <c r="E1918" i="14" s="1"/>
  <c r="D1920" i="14"/>
  <c r="E1920" i="14" s="1" a="1"/>
  <c r="E1920" i="14" s="1"/>
  <c r="D1922" i="14"/>
  <c r="E1922" i="14" s="1" a="1"/>
  <c r="E1922" i="14" s="1"/>
  <c r="D1923" i="14"/>
  <c r="E1923" i="14" s="1" a="1"/>
  <c r="E1923" i="14" s="1"/>
  <c r="D1924" i="14"/>
  <c r="E1924" i="14" s="1" a="1"/>
  <c r="E1924" i="14" s="1"/>
  <c r="D1925" i="14"/>
  <c r="E1925" i="14" s="1" a="1"/>
  <c r="E1925" i="14" s="1"/>
  <c r="D1926" i="14"/>
  <c r="E1926" i="14" s="1" a="1"/>
  <c r="E1926" i="14" s="1"/>
  <c r="D1927" i="14"/>
  <c r="E1927" i="14" s="1" a="1"/>
  <c r="E1927" i="14" s="1"/>
  <c r="D1928" i="14"/>
  <c r="E1928" i="14" s="1" a="1"/>
  <c r="E1928" i="14" s="1"/>
  <c r="D1929" i="14"/>
  <c r="E1929" i="14" s="1" a="1"/>
  <c r="E1929" i="14" s="1"/>
  <c r="D1930" i="14"/>
  <c r="E1930" i="14" s="1" a="1"/>
  <c r="E1930" i="14" s="1"/>
  <c r="D1931" i="14"/>
  <c r="E1931" i="14" s="1" a="1"/>
  <c r="E1931" i="14" s="1"/>
  <c r="D1932" i="14"/>
  <c r="E1932" i="14" s="1" a="1"/>
  <c r="E1932" i="14" s="1"/>
  <c r="D1933" i="14"/>
  <c r="E1933" i="14" s="1" a="1"/>
  <c r="E1933" i="14" s="1"/>
  <c r="D1934" i="14"/>
  <c r="E1934" i="14" s="1" a="1"/>
  <c r="E1934" i="14" s="1"/>
  <c r="D1935" i="14"/>
  <c r="E1935" i="14" s="1" a="1"/>
  <c r="E1935" i="14" s="1"/>
  <c r="D1936" i="14"/>
  <c r="E1936" i="14" s="1" a="1"/>
  <c r="E1936" i="14" s="1"/>
  <c r="D1937" i="14"/>
  <c r="E1937" i="14" s="1" a="1"/>
  <c r="E1937" i="14" s="1"/>
  <c r="D1938" i="14"/>
  <c r="E1938" i="14" s="1" a="1"/>
  <c r="E1938" i="14" s="1"/>
  <c r="D1939" i="14"/>
  <c r="E1939" i="14" s="1" a="1"/>
  <c r="E1939" i="14" s="1"/>
  <c r="D1940" i="14"/>
  <c r="E1940" i="14" s="1" a="1"/>
  <c r="E1940" i="14" s="1"/>
  <c r="D1941" i="14"/>
  <c r="E1941" i="14" s="1" a="1"/>
  <c r="E1941" i="14" s="1"/>
  <c r="D1942" i="14"/>
  <c r="E1942" i="14" s="1" a="1"/>
  <c r="E1942" i="14" s="1"/>
  <c r="D1943" i="14"/>
  <c r="E1943" i="14" s="1" a="1"/>
  <c r="E1943" i="14" s="1"/>
  <c r="D1944" i="14"/>
  <c r="E1944" i="14" s="1" a="1"/>
  <c r="E1944" i="14" s="1"/>
  <c r="D1945" i="14"/>
  <c r="E1945" i="14" s="1" a="1"/>
  <c r="E1945" i="14" s="1"/>
  <c r="D1946" i="14"/>
  <c r="E1946" i="14" s="1" a="1"/>
  <c r="E1946" i="14" s="1"/>
  <c r="D1947" i="14"/>
  <c r="E1947" i="14" s="1" a="1"/>
  <c r="E1947" i="14" s="1"/>
  <c r="D1948" i="14"/>
  <c r="E1948" i="14" s="1" a="1"/>
  <c r="E1948" i="14" s="1"/>
  <c r="D1950" i="14"/>
  <c r="E1950" i="14" s="1" a="1"/>
  <c r="E1950" i="14" s="1"/>
  <c r="D1951" i="14"/>
  <c r="E1951" i="14" s="1" a="1"/>
  <c r="E1951" i="14" s="1"/>
  <c r="D1952" i="14"/>
  <c r="E1952" i="14" s="1" a="1"/>
  <c r="E1952" i="14" s="1"/>
  <c r="D1953" i="14"/>
  <c r="E1953" i="14" s="1" a="1"/>
  <c r="E1953" i="14" s="1"/>
  <c r="D1954" i="14"/>
  <c r="E1954" i="14" s="1" a="1"/>
  <c r="E1954" i="14" s="1"/>
  <c r="D1955" i="14"/>
  <c r="E1955" i="14" s="1" a="1"/>
  <c r="E1955" i="14" s="1"/>
  <c r="D1956" i="14"/>
  <c r="E1956" i="14" s="1" a="1"/>
  <c r="E1956" i="14" s="1"/>
  <c r="D1957" i="14"/>
  <c r="E1957" i="14" s="1" a="1"/>
  <c r="E1957" i="14" s="1"/>
  <c r="D1958" i="14"/>
  <c r="E1958" i="14" s="1" a="1"/>
  <c r="E1958" i="14" s="1"/>
  <c r="D1959" i="14"/>
  <c r="E1959" i="14" s="1" a="1"/>
  <c r="E1959" i="14" s="1"/>
  <c r="D1960" i="14"/>
  <c r="E1960" i="14" s="1" a="1"/>
  <c r="E1960" i="14" s="1"/>
  <c r="D1961" i="14"/>
  <c r="E1961" i="14" s="1" a="1"/>
  <c r="E1961" i="14" s="1"/>
  <c r="D1962" i="14"/>
  <c r="E1962" i="14" s="1" a="1"/>
  <c r="E1962" i="14" s="1"/>
  <c r="D1963" i="14"/>
  <c r="E1963" i="14" s="1" a="1"/>
  <c r="E1963" i="14" s="1"/>
  <c r="D1964" i="14"/>
  <c r="E1964" i="14" s="1" a="1"/>
  <c r="E1964" i="14" s="1"/>
  <c r="D1965" i="14"/>
  <c r="E1965" i="14" s="1" a="1"/>
  <c r="E1965" i="14" s="1"/>
  <c r="D1966" i="14"/>
  <c r="E1966" i="14" s="1" a="1"/>
  <c r="E1966" i="14" s="1"/>
  <c r="D1968" i="14"/>
  <c r="E1968" i="14" s="1" a="1"/>
  <c r="E1968" i="14" s="1"/>
  <c r="D1969" i="14"/>
  <c r="E1969" i="14" s="1" a="1"/>
  <c r="E1969" i="14" s="1"/>
  <c r="D1970" i="14"/>
  <c r="E1970" i="14" s="1" a="1"/>
  <c r="E1970" i="14" s="1"/>
  <c r="D1971" i="14"/>
  <c r="E1971" i="14" s="1" a="1"/>
  <c r="E1971" i="14" s="1"/>
  <c r="D1972" i="14"/>
  <c r="E1972" i="14" s="1" a="1"/>
  <c r="E1972" i="14" s="1"/>
  <c r="D1973" i="14"/>
  <c r="E1973" i="14" s="1" a="1"/>
  <c r="E1973" i="14" s="1"/>
  <c r="D1974" i="14"/>
  <c r="E1974" i="14" s="1" a="1"/>
  <c r="E1974" i="14" s="1"/>
  <c r="D1975" i="14"/>
  <c r="E1975" i="14" s="1" a="1"/>
  <c r="E1975" i="14" s="1"/>
  <c r="D1976" i="14"/>
  <c r="E1976" i="14" s="1" a="1"/>
  <c r="E1976" i="14" s="1"/>
  <c r="D1977" i="14"/>
  <c r="E1977" i="14" s="1" a="1"/>
  <c r="E1977" i="14" s="1"/>
  <c r="D1978" i="14"/>
  <c r="E1978" i="14" s="1" a="1"/>
  <c r="E1978" i="14" s="1"/>
  <c r="D1979" i="14"/>
  <c r="E1979" i="14" s="1" a="1"/>
  <c r="E1979" i="14" s="1"/>
  <c r="D1980" i="14"/>
  <c r="E1980" i="14" s="1" a="1"/>
  <c r="E1980" i="14" s="1"/>
  <c r="D1981" i="14"/>
  <c r="E1981" i="14" s="1" a="1"/>
  <c r="E1981" i="14" s="1"/>
  <c r="D1982" i="14"/>
  <c r="E1982" i="14" s="1" a="1"/>
  <c r="E1982" i="14" s="1"/>
  <c r="D1983" i="14"/>
  <c r="E1983" i="14" s="1" a="1"/>
  <c r="E1983" i="14" s="1"/>
  <c r="D1984" i="14"/>
  <c r="E1984" i="14" s="1" a="1"/>
  <c r="E1984" i="14" s="1"/>
  <c r="D1985" i="14"/>
  <c r="E1985" i="14" s="1" a="1"/>
  <c r="E1985" i="14" s="1"/>
  <c r="D1987" i="14"/>
  <c r="E1987" i="14" s="1" a="1"/>
  <c r="E1987" i="14" s="1"/>
  <c r="D1988" i="14"/>
  <c r="E1988" i="14" s="1" a="1"/>
  <c r="E1988" i="14" s="1"/>
  <c r="D1989" i="14"/>
  <c r="E1989" i="14" s="1" a="1"/>
  <c r="E1989" i="14" s="1"/>
  <c r="D1990" i="14"/>
  <c r="E1990" i="14" s="1" a="1"/>
  <c r="E1990" i="14" s="1"/>
  <c r="D1991" i="14"/>
  <c r="E1991" i="14" s="1" a="1"/>
  <c r="E1991" i="14" s="1"/>
  <c r="D1992" i="14"/>
  <c r="E1992" i="14" s="1" a="1"/>
  <c r="E1992" i="14" s="1"/>
  <c r="D1993" i="14"/>
  <c r="E1993" i="14" s="1" a="1"/>
  <c r="E1993" i="14" s="1"/>
  <c r="D1996" i="14"/>
  <c r="E1996" i="14" s="1" a="1"/>
  <c r="E1996" i="14" s="1"/>
  <c r="D1997" i="14"/>
  <c r="E1997" i="14" s="1" a="1"/>
  <c r="E1997" i="14" s="1"/>
  <c r="D1998" i="14"/>
  <c r="E1998" i="14" s="1" a="1"/>
  <c r="E1998" i="14" s="1"/>
  <c r="D1999" i="14"/>
  <c r="E1999" i="14" s="1" a="1"/>
  <c r="E1999" i="14" s="1"/>
  <c r="D2001" i="14"/>
  <c r="E2001" i="14" s="1" a="1"/>
  <c r="E2001" i="14" s="1"/>
  <c r="D2002" i="14"/>
  <c r="E2002" i="14" s="1" a="1"/>
  <c r="E2002" i="14" s="1"/>
  <c r="D2003" i="14"/>
  <c r="E2003" i="14" s="1" a="1"/>
  <c r="E2003" i="14" s="1"/>
  <c r="D2004" i="14"/>
  <c r="E2004" i="14" s="1" a="1"/>
  <c r="E2004" i="14" s="1"/>
  <c r="D2005" i="14"/>
  <c r="E2005" i="14" s="1" a="1"/>
  <c r="E2005" i="14" s="1"/>
  <c r="D2006" i="14"/>
  <c r="E2006" i="14" s="1" a="1"/>
  <c r="E2006" i="14" s="1"/>
  <c r="D2007" i="14"/>
  <c r="E2007" i="14" s="1" a="1"/>
  <c r="E2007" i="14" s="1"/>
  <c r="D2008" i="14"/>
  <c r="E2008" i="14" s="1" a="1"/>
  <c r="E2008" i="14" s="1"/>
  <c r="D2009" i="14"/>
  <c r="E2009" i="14" s="1" a="1"/>
  <c r="E2009" i="14" s="1"/>
  <c r="D2010" i="14"/>
  <c r="E2010" i="14" s="1" a="1"/>
  <c r="E2010" i="14" s="1"/>
  <c r="D2011" i="14"/>
  <c r="E2011" i="14" s="1" a="1"/>
  <c r="E2011" i="14" s="1"/>
  <c r="D2012" i="14"/>
  <c r="E2012" i="14" s="1" a="1"/>
  <c r="E2012" i="14" s="1"/>
  <c r="D2013" i="14"/>
  <c r="E2013" i="14" s="1" a="1"/>
  <c r="E2013" i="14" s="1"/>
  <c r="D2015" i="14"/>
  <c r="E2015" i="14" s="1" a="1"/>
  <c r="E2015" i="14" s="1"/>
  <c r="D2016" i="14"/>
  <c r="E2016" i="14" s="1" a="1"/>
  <c r="E2016" i="14" s="1"/>
  <c r="D2017" i="14"/>
  <c r="E2017" i="14" s="1" a="1"/>
  <c r="E2017" i="14" s="1"/>
  <c r="D2018" i="14"/>
  <c r="E2018" i="14" s="1" a="1"/>
  <c r="E2018" i="14" s="1"/>
  <c r="D2019" i="14"/>
  <c r="E2019" i="14" s="1" a="1"/>
  <c r="E2019" i="14" s="1"/>
  <c r="D2020" i="14"/>
  <c r="E2020" i="14" s="1" a="1"/>
  <c r="E2020" i="14" s="1"/>
  <c r="D2021" i="14"/>
  <c r="E2021" i="14" s="1" a="1"/>
  <c r="E2021" i="14" s="1"/>
  <c r="D2022" i="14"/>
  <c r="E2022" i="14" s="1" a="1"/>
  <c r="E2022" i="14" s="1"/>
  <c r="D2023" i="14"/>
  <c r="E2023" i="14" s="1" a="1"/>
  <c r="E2023" i="14" s="1"/>
  <c r="D2024" i="14"/>
  <c r="E2024" i="14" s="1" a="1"/>
  <c r="E2024" i="14" s="1"/>
  <c r="D2025" i="14"/>
  <c r="E2025" i="14" s="1" a="1"/>
  <c r="E2025" i="14" s="1"/>
  <c r="D2026" i="14"/>
  <c r="E2026" i="14" s="1" a="1"/>
  <c r="E2026" i="14" s="1"/>
  <c r="D2027" i="14"/>
  <c r="E2027" i="14" s="1" a="1"/>
  <c r="E2027" i="14" s="1"/>
  <c r="D2028" i="14"/>
  <c r="E2028" i="14" s="1" a="1"/>
  <c r="E2028" i="14" s="1"/>
  <c r="D2029" i="14"/>
  <c r="E2029" i="14" s="1" a="1"/>
  <c r="E2029" i="14" s="1"/>
  <c r="D2030" i="14"/>
  <c r="E2030" i="14" s="1" a="1"/>
  <c r="E2030" i="14" s="1"/>
  <c r="D2031" i="14"/>
  <c r="E2031" i="14" s="1" a="1"/>
  <c r="E2031" i="14" s="1"/>
  <c r="D2032" i="14"/>
  <c r="E2032" i="14" s="1" a="1"/>
  <c r="E2032" i="14" s="1"/>
  <c r="D2033" i="14"/>
  <c r="E2033" i="14" s="1" a="1"/>
  <c r="E2033" i="14" s="1"/>
  <c r="D2034" i="14"/>
  <c r="E2034" i="14" s="1" a="1"/>
  <c r="E2034" i="14" s="1"/>
  <c r="D2035" i="14"/>
  <c r="E2035" i="14" s="1" a="1"/>
  <c r="E2035" i="14" s="1"/>
  <c r="D2036" i="14"/>
  <c r="E2036" i="14" s="1" a="1"/>
  <c r="E2036" i="14" s="1"/>
  <c r="D2037" i="14"/>
  <c r="E2037" i="14" s="1" a="1"/>
  <c r="E2037" i="14" s="1"/>
  <c r="D2038" i="14"/>
  <c r="E2038" i="14" s="1" a="1"/>
  <c r="E2038" i="14" s="1"/>
  <c r="D2039" i="14"/>
  <c r="E2039" i="14" s="1" a="1"/>
  <c r="E2039" i="14" s="1"/>
  <c r="D2040" i="14"/>
  <c r="E2040" i="14" s="1" a="1"/>
  <c r="E2040" i="14" s="1"/>
  <c r="D2041" i="14"/>
  <c r="E2041" i="14" s="1" a="1"/>
  <c r="E2041" i="14" s="1"/>
  <c r="D2042" i="14"/>
  <c r="E2042" i="14" s="1" a="1"/>
  <c r="E2042" i="14" s="1"/>
  <c r="D2043" i="14"/>
  <c r="E2043" i="14" s="1" a="1"/>
  <c r="E2043" i="14" s="1"/>
  <c r="D2044" i="14"/>
  <c r="E2044" i="14" s="1" a="1"/>
  <c r="E2044" i="14" s="1"/>
  <c r="D2045" i="14"/>
  <c r="E2045" i="14" s="1" a="1"/>
  <c r="E2045" i="14" s="1"/>
  <c r="D2046" i="14"/>
  <c r="E2046" i="14" s="1" a="1"/>
  <c r="E2046" i="14" s="1"/>
  <c r="D2047" i="14"/>
  <c r="E2047" i="14" s="1" a="1"/>
  <c r="E2047" i="14" s="1"/>
  <c r="D2048" i="14"/>
  <c r="E2048" i="14" s="1" a="1"/>
  <c r="E2048" i="14" s="1"/>
  <c r="D2049" i="14"/>
  <c r="E2049" i="14" s="1" a="1"/>
  <c r="E2049" i="14" s="1"/>
  <c r="D2050" i="14"/>
  <c r="E2050" i="14" s="1" a="1"/>
  <c r="E2050" i="14" s="1"/>
  <c r="D2051" i="14"/>
  <c r="E2051" i="14" s="1" a="1"/>
  <c r="E2051" i="14" s="1"/>
  <c r="D2052" i="14"/>
  <c r="E2052" i="14" s="1" a="1"/>
  <c r="E2052" i="14" s="1"/>
  <c r="D2053" i="14"/>
  <c r="E2053" i="14" s="1" a="1"/>
  <c r="E2053" i="14" s="1"/>
  <c r="D2054" i="14"/>
  <c r="E2054" i="14" s="1" a="1"/>
  <c r="E2054" i="14" s="1"/>
  <c r="D2055" i="14"/>
  <c r="E2055" i="14" s="1" a="1"/>
  <c r="E2055" i="14" s="1"/>
  <c r="D2056" i="14"/>
  <c r="E2056" i="14" s="1" a="1"/>
  <c r="E2056" i="14" s="1"/>
  <c r="D2057" i="14"/>
  <c r="E2057" i="14" s="1" a="1"/>
  <c r="E2057" i="14" s="1"/>
  <c r="D2058" i="14"/>
  <c r="E2058" i="14" s="1" a="1"/>
  <c r="E2058" i="14" s="1"/>
  <c r="D2059" i="14"/>
  <c r="E2059" i="14" s="1" a="1"/>
  <c r="E2059" i="14" s="1"/>
  <c r="D2061" i="14"/>
  <c r="E2061" i="14" s="1" a="1"/>
  <c r="E2061" i="14" s="1"/>
  <c r="D2062" i="14"/>
  <c r="E2062" i="14" s="1" a="1"/>
  <c r="E2062" i="14" s="1"/>
  <c r="D2063" i="14"/>
  <c r="E2063" i="14" s="1" a="1"/>
  <c r="E2063" i="14" s="1"/>
  <c r="D2064" i="14"/>
  <c r="E2064" i="14" s="1" a="1"/>
  <c r="E2064" i="14" s="1"/>
  <c r="D2065" i="14"/>
  <c r="E2065" i="14" s="1" a="1"/>
  <c r="E2065" i="14" s="1"/>
  <c r="D2066" i="14"/>
  <c r="E2066" i="14" s="1" a="1"/>
  <c r="E2066" i="14" s="1"/>
  <c r="D2067" i="14"/>
  <c r="E2067" i="14" s="1" a="1"/>
  <c r="E2067" i="14" s="1"/>
  <c r="D2068" i="14"/>
  <c r="E2068" i="14" s="1" a="1"/>
  <c r="E2068" i="14" s="1"/>
  <c r="D2069" i="14"/>
  <c r="E2069" i="14" s="1" a="1"/>
  <c r="E2069" i="14" s="1"/>
  <c r="D2070" i="14"/>
  <c r="E2070" i="14" s="1" a="1"/>
  <c r="E2070" i="14" s="1"/>
  <c r="D2071" i="14"/>
  <c r="E2071" i="14" s="1" a="1"/>
  <c r="E2071" i="14" s="1"/>
  <c r="D2072" i="14"/>
  <c r="E2072" i="14" s="1" a="1"/>
  <c r="E2072" i="14" s="1"/>
  <c r="D2073" i="14"/>
  <c r="E2073" i="14" s="1" a="1"/>
  <c r="E2073" i="14" s="1"/>
  <c r="D2074" i="14"/>
  <c r="E2074" i="14" s="1" a="1"/>
  <c r="E2074" i="14" s="1"/>
  <c r="D2075" i="14"/>
  <c r="E2075" i="14" s="1" a="1"/>
  <c r="E2075" i="14" s="1"/>
  <c r="D2076" i="14"/>
  <c r="E2076" i="14" s="1" a="1"/>
  <c r="E2076" i="14" s="1"/>
  <c r="D2077" i="14"/>
  <c r="E2077" i="14" s="1" a="1"/>
  <c r="E2077" i="14" s="1"/>
  <c r="D2079" i="14"/>
  <c r="E2079" i="14" s="1" a="1"/>
  <c r="E2079" i="14" s="1"/>
  <c r="D2080" i="14"/>
  <c r="E2080" i="14" s="1" a="1"/>
  <c r="E2080" i="14" s="1"/>
  <c r="D2081" i="14"/>
  <c r="E2081" i="14" s="1" a="1"/>
  <c r="E2081" i="14" s="1"/>
  <c r="D2082" i="14"/>
  <c r="E2082" i="14" s="1" a="1"/>
  <c r="E2082" i="14" s="1"/>
  <c r="D2083" i="14"/>
  <c r="E2083" i="14" s="1" a="1"/>
  <c r="E2083" i="14" s="1"/>
  <c r="D2084" i="14"/>
  <c r="E2084" i="14" s="1" a="1"/>
  <c r="E2084" i="14" s="1"/>
  <c r="D2085" i="14"/>
  <c r="E2085" i="14" s="1" a="1"/>
  <c r="E2085" i="14" s="1"/>
  <c r="D2086" i="14"/>
  <c r="E2086" i="14" s="1" a="1"/>
  <c r="E2086" i="14" s="1"/>
  <c r="D2087" i="14"/>
  <c r="E2087" i="14" s="1" a="1"/>
  <c r="E2087" i="14" s="1"/>
  <c r="D2088" i="14"/>
  <c r="E2088" i="14" s="1" a="1"/>
  <c r="E2088" i="14" s="1"/>
  <c r="D2089" i="14"/>
  <c r="E2089" i="14" s="1" a="1"/>
  <c r="E2089" i="14" s="1"/>
  <c r="D2090" i="14"/>
  <c r="E2090" i="14" s="1" a="1"/>
  <c r="E2090" i="14" s="1"/>
  <c r="D2091" i="14"/>
  <c r="E2091" i="14" s="1" a="1"/>
  <c r="E2091" i="14" s="1"/>
  <c r="D2092" i="14"/>
  <c r="E2092" i="14" s="1" a="1"/>
  <c r="E2092" i="14" s="1"/>
  <c r="D2093" i="14"/>
  <c r="E2093" i="14" s="1" a="1"/>
  <c r="E2093" i="14" s="1"/>
  <c r="D2094" i="14"/>
  <c r="E2094" i="14" s="1" a="1"/>
  <c r="E2094" i="14" s="1"/>
  <c r="D2095" i="14"/>
  <c r="E2095" i="14" s="1" a="1"/>
  <c r="E2095" i="14" s="1"/>
  <c r="D2096" i="14"/>
  <c r="E2096" i="14" s="1" a="1"/>
  <c r="E2096" i="14" s="1"/>
  <c r="D2097" i="14"/>
  <c r="E2097" i="14" s="1" a="1"/>
  <c r="E2097" i="14" s="1"/>
  <c r="D2098" i="14"/>
  <c r="E2098" i="14" s="1" a="1"/>
  <c r="E2098" i="14" s="1"/>
  <c r="D2099" i="14"/>
  <c r="E2099" i="14" s="1" a="1"/>
  <c r="E2099" i="14" s="1"/>
  <c r="D2100" i="14"/>
  <c r="E2100" i="14" s="1" a="1"/>
  <c r="E2100" i="14" s="1"/>
  <c r="D2101" i="14"/>
  <c r="E2101" i="14" s="1" a="1"/>
  <c r="E2101" i="14" s="1"/>
  <c r="D2102" i="14"/>
  <c r="E2102" i="14" s="1" a="1"/>
  <c r="E2102" i="14" s="1"/>
  <c r="D2103" i="14"/>
  <c r="E2103" i="14" s="1" a="1"/>
  <c r="E2103" i="14" s="1"/>
  <c r="D2104" i="14"/>
  <c r="E2104" i="14" s="1" a="1"/>
  <c r="E2104" i="14" s="1"/>
  <c r="D2105" i="14"/>
  <c r="E2105" i="14" s="1" a="1"/>
  <c r="E2105" i="14" s="1"/>
  <c r="D2106" i="14"/>
  <c r="E2106" i="14" s="1" a="1"/>
  <c r="E2106" i="14" s="1"/>
  <c r="D2107" i="14"/>
  <c r="E2107" i="14" s="1" a="1"/>
  <c r="E2107" i="14" s="1"/>
  <c r="D2109" i="14"/>
  <c r="E2109" i="14" s="1" a="1"/>
  <c r="E2109" i="14" s="1"/>
  <c r="D2110" i="14"/>
  <c r="E2110" i="14" s="1" a="1"/>
  <c r="E2110" i="14" s="1"/>
  <c r="D2111" i="14"/>
  <c r="E2111" i="14" s="1" a="1"/>
  <c r="E2111" i="14" s="1"/>
  <c r="D2112" i="14"/>
  <c r="E2112" i="14" s="1" a="1"/>
  <c r="E2112" i="14" s="1"/>
  <c r="D2113" i="14"/>
  <c r="E2113" i="14" s="1" a="1"/>
  <c r="E2113" i="14" s="1"/>
  <c r="D2114" i="14"/>
  <c r="E2114" i="14" s="1" a="1"/>
  <c r="E2114" i="14" s="1"/>
  <c r="D2115" i="14"/>
  <c r="E2115" i="14" s="1" a="1"/>
  <c r="E2115" i="14" s="1"/>
  <c r="D2116" i="14"/>
  <c r="E2116" i="14" s="1" a="1"/>
  <c r="E2116" i="14" s="1"/>
  <c r="D2117" i="14"/>
  <c r="E2117" i="14" s="1" a="1"/>
  <c r="E2117" i="14" s="1"/>
  <c r="D2118" i="14"/>
  <c r="E2118" i="14" s="1" a="1"/>
  <c r="E2118" i="14" s="1"/>
  <c r="D2119" i="14"/>
  <c r="E2119" i="14" s="1" a="1"/>
  <c r="E2119" i="14" s="1"/>
  <c r="D2120" i="14"/>
  <c r="E2120" i="14" s="1" a="1"/>
  <c r="E2120" i="14" s="1"/>
  <c r="D2121" i="14"/>
  <c r="E2121" i="14" s="1" a="1"/>
  <c r="E2121" i="14" s="1"/>
  <c r="D2122" i="14"/>
  <c r="E2122" i="14" s="1" a="1"/>
  <c r="E2122" i="14" s="1"/>
  <c r="D2123" i="14"/>
  <c r="E2123" i="14" s="1" a="1"/>
  <c r="E2123" i="14" s="1"/>
  <c r="D2124" i="14"/>
  <c r="E2124" i="14" s="1" a="1"/>
  <c r="E2124" i="14" s="1"/>
  <c r="D2125" i="14"/>
  <c r="E2125" i="14" s="1" a="1"/>
  <c r="E2125" i="14" s="1"/>
  <c r="D2126" i="14"/>
  <c r="E2126" i="14" s="1" a="1"/>
  <c r="E2126" i="14" s="1"/>
  <c r="D2127" i="14"/>
  <c r="E2127" i="14" s="1" a="1"/>
  <c r="E2127" i="14" s="1"/>
  <c r="D2128" i="14"/>
  <c r="E2128" i="14" s="1" a="1"/>
  <c r="E2128" i="14" s="1"/>
  <c r="D2129" i="14"/>
  <c r="E2129" i="14" s="1" a="1"/>
  <c r="E2129" i="14" s="1"/>
  <c r="D2130" i="14"/>
  <c r="E2130" i="14" s="1" a="1"/>
  <c r="E2130" i="14" s="1"/>
  <c r="D2131" i="14"/>
  <c r="E2131" i="14" s="1" a="1"/>
  <c r="E2131" i="14" s="1"/>
  <c r="D2132" i="14"/>
  <c r="E2132" i="14" s="1" a="1"/>
  <c r="E2132" i="14" s="1"/>
  <c r="D2134" i="14"/>
  <c r="E2134" i="14" s="1" a="1"/>
  <c r="E2134" i="14" s="1"/>
  <c r="D2135" i="14"/>
  <c r="E2135" i="14" s="1" a="1"/>
  <c r="E2135" i="14" s="1"/>
  <c r="D2136" i="14"/>
  <c r="E2136" i="14" s="1" a="1"/>
  <c r="E2136" i="14" s="1"/>
  <c r="D2137" i="14"/>
  <c r="E2137" i="14" s="1" a="1"/>
  <c r="E2137" i="14" s="1"/>
  <c r="D2138" i="14"/>
  <c r="E2138" i="14" s="1" a="1"/>
  <c r="E2138" i="14" s="1"/>
  <c r="D2139" i="14"/>
  <c r="E2139" i="14" s="1" a="1"/>
  <c r="E2139" i="14" s="1"/>
  <c r="D2140" i="14"/>
  <c r="E2140" i="14" s="1" a="1"/>
  <c r="E2140" i="14" s="1"/>
  <c r="D2141" i="14"/>
  <c r="E2141" i="14" s="1" a="1"/>
  <c r="E2141" i="14" s="1"/>
  <c r="D2142" i="14"/>
  <c r="E2142" i="14" s="1" a="1"/>
  <c r="E2142" i="14" s="1"/>
  <c r="D2144" i="14"/>
  <c r="E2144" i="14" s="1" a="1"/>
  <c r="E2144" i="14" s="1"/>
  <c r="D2145" i="14"/>
  <c r="E2145" i="14" s="1" a="1"/>
  <c r="E2145" i="14" s="1"/>
  <c r="D2146" i="14"/>
  <c r="E2146" i="14" s="1" a="1"/>
  <c r="E2146" i="14" s="1"/>
  <c r="D2147" i="14"/>
  <c r="E2147" i="14" s="1" a="1"/>
  <c r="E2147" i="14" s="1"/>
  <c r="D2148" i="14"/>
  <c r="E2148" i="14" s="1" a="1"/>
  <c r="E2148" i="14" s="1"/>
  <c r="D2149" i="14"/>
  <c r="E2149" i="14" s="1" a="1"/>
  <c r="E2149" i="14" s="1"/>
  <c r="D2150" i="14"/>
  <c r="E2150" i="14" s="1" a="1"/>
  <c r="E2150" i="14" s="1"/>
  <c r="D2151" i="14"/>
  <c r="E2151" i="14" s="1" a="1"/>
  <c r="E2151" i="14" s="1"/>
  <c r="D2152" i="14"/>
  <c r="E2152" i="14" s="1" a="1"/>
  <c r="E2152" i="14" s="1"/>
  <c r="D2153" i="14"/>
  <c r="E2153" i="14" s="1" a="1"/>
  <c r="E2153" i="14" s="1"/>
  <c r="D2154" i="14"/>
  <c r="E2154" i="14" s="1" a="1"/>
  <c r="E2154" i="14" s="1"/>
  <c r="D2155" i="14"/>
  <c r="E2155" i="14" s="1" a="1"/>
  <c r="E2155" i="14" s="1"/>
  <c r="D2156" i="14"/>
  <c r="E2156" i="14" s="1" a="1"/>
  <c r="E2156" i="14" s="1"/>
  <c r="D2157" i="14"/>
  <c r="E2157" i="14" s="1" a="1"/>
  <c r="E2157" i="14" s="1"/>
  <c r="D2158" i="14"/>
  <c r="E2158" i="14" s="1" a="1"/>
  <c r="E2158" i="14" s="1"/>
  <c r="D2159" i="14"/>
  <c r="E2159" i="14" s="1" a="1"/>
  <c r="E2159" i="14" s="1"/>
  <c r="D2160" i="14"/>
  <c r="E2160" i="14" s="1" a="1"/>
  <c r="E2160" i="14" s="1"/>
  <c r="D2161" i="14"/>
  <c r="E2161" i="14" s="1" a="1"/>
  <c r="E2161" i="14" s="1"/>
  <c r="D2162" i="14"/>
  <c r="E2162" i="14" s="1" a="1"/>
  <c r="E2162" i="14" s="1"/>
  <c r="D2163" i="14"/>
  <c r="E2163" i="14" s="1" a="1"/>
  <c r="E2163" i="14" s="1"/>
  <c r="D2164" i="14"/>
  <c r="E2164" i="14" s="1" a="1"/>
  <c r="E2164" i="14" s="1"/>
  <c r="D2165" i="14"/>
  <c r="E2165" i="14" s="1" a="1"/>
  <c r="E2165" i="14" s="1"/>
  <c r="D2166" i="14"/>
  <c r="E2166" i="14" s="1" a="1"/>
  <c r="E2166" i="14" s="1"/>
  <c r="D2167" i="14"/>
  <c r="E2167" i="14" s="1" a="1"/>
  <c r="E2167" i="14" s="1"/>
  <c r="D2168" i="14"/>
  <c r="E2168" i="14" s="1" a="1"/>
  <c r="E2168" i="14" s="1"/>
  <c r="D2169" i="14"/>
  <c r="E2169" i="14" s="1" a="1"/>
  <c r="E2169" i="14" s="1"/>
  <c r="D2170" i="14"/>
  <c r="E2170" i="14" s="1" a="1"/>
  <c r="E2170" i="14" s="1"/>
  <c r="D2171" i="14"/>
  <c r="E2171" i="14" s="1" a="1"/>
  <c r="E2171" i="14" s="1"/>
  <c r="D2172" i="14"/>
  <c r="E2172" i="14" s="1" a="1"/>
  <c r="E2172" i="14" s="1"/>
  <c r="D2173" i="14"/>
  <c r="E2173" i="14" s="1" a="1"/>
  <c r="E2173" i="14" s="1"/>
  <c r="D2174" i="14"/>
  <c r="E2174" i="14" s="1" a="1"/>
  <c r="E2174" i="14" s="1"/>
  <c r="D2175" i="14"/>
  <c r="E2175" i="14" s="1" a="1"/>
  <c r="E2175" i="14" s="1"/>
  <c r="D2176" i="14"/>
  <c r="E2176" i="14" s="1" a="1"/>
  <c r="E2176" i="14" s="1"/>
  <c r="D2177" i="14"/>
  <c r="E2177" i="14" s="1" a="1"/>
  <c r="E2177" i="14" s="1"/>
  <c r="D2178" i="14"/>
  <c r="E2178" i="14" s="1" a="1"/>
  <c r="E2178" i="14" s="1"/>
  <c r="D2179" i="14"/>
  <c r="E2179" i="14" s="1" a="1"/>
  <c r="E2179" i="14" s="1"/>
  <c r="D2180" i="14"/>
  <c r="E2180" i="14" s="1" a="1"/>
  <c r="E2180" i="14" s="1"/>
  <c r="D2182" i="14"/>
  <c r="E2182" i="14" s="1" a="1"/>
  <c r="E2182" i="14" s="1"/>
  <c r="D2183" i="14"/>
  <c r="E2183" i="14" s="1" a="1"/>
  <c r="E2183" i="14" s="1"/>
  <c r="D2184" i="14"/>
  <c r="E2184" i="14" s="1" a="1"/>
  <c r="E2184" i="14" s="1"/>
  <c r="D2185" i="14"/>
  <c r="E2185" i="14" s="1" a="1"/>
  <c r="E2185" i="14" s="1"/>
  <c r="D2186" i="14"/>
  <c r="E2186" i="14" s="1" a="1"/>
  <c r="E2186" i="14" s="1"/>
  <c r="D2187" i="14"/>
  <c r="E2187" i="14" s="1" a="1"/>
  <c r="E2187" i="14" s="1"/>
  <c r="D2188" i="14"/>
  <c r="E2188" i="14" s="1" a="1"/>
  <c r="E2188" i="14" s="1"/>
  <c r="D2189" i="14"/>
  <c r="E2189" i="14" s="1" a="1"/>
  <c r="E2189" i="14" s="1"/>
  <c r="D2190" i="14"/>
  <c r="E2190" i="14" s="1" a="1"/>
  <c r="E2190" i="14" s="1"/>
  <c r="D2191" i="14"/>
  <c r="E2191" i="14" s="1" a="1"/>
  <c r="E2191" i="14" s="1"/>
  <c r="D2192" i="14"/>
  <c r="E2192" i="14" s="1" a="1"/>
  <c r="E2192" i="14" s="1"/>
  <c r="D2193" i="14"/>
  <c r="E2193" i="14" s="1" a="1"/>
  <c r="E2193" i="14" s="1"/>
  <c r="D2194" i="14"/>
  <c r="E2194" i="14" s="1" a="1"/>
  <c r="E2194" i="14" s="1"/>
  <c r="D2195" i="14"/>
  <c r="E2195" i="14" s="1" a="1"/>
  <c r="E2195" i="14" s="1"/>
  <c r="D2196" i="14"/>
  <c r="E2196" i="14" s="1" a="1"/>
  <c r="E2196" i="14" s="1"/>
  <c r="D2197" i="14"/>
  <c r="E2197" i="14" s="1" a="1"/>
  <c r="E2197" i="14" s="1"/>
  <c r="D2198" i="14"/>
  <c r="E2198" i="14" s="1" a="1"/>
  <c r="E2198" i="14" s="1"/>
  <c r="D2199" i="14"/>
  <c r="E2199" i="14" s="1" a="1"/>
  <c r="E2199" i="14" s="1"/>
  <c r="D2200" i="14"/>
  <c r="E2200" i="14" s="1" a="1"/>
  <c r="E2200" i="14" s="1"/>
  <c r="D2202" i="14"/>
  <c r="E2202" i="14" s="1" a="1"/>
  <c r="E2202" i="14" s="1"/>
  <c r="D2203" i="14"/>
  <c r="E2203" i="14" s="1" a="1"/>
  <c r="E2203" i="14" s="1"/>
  <c r="D2204" i="14"/>
  <c r="E2204" i="14" s="1" a="1"/>
  <c r="E2204" i="14" s="1"/>
  <c r="D2205" i="14"/>
  <c r="E2205" i="14" s="1" a="1"/>
  <c r="E2205" i="14" s="1"/>
  <c r="D2206" i="14"/>
  <c r="E2206" i="14" s="1" a="1"/>
  <c r="E2206" i="14" s="1"/>
  <c r="D2207" i="14"/>
  <c r="E2207" i="14" s="1" a="1"/>
  <c r="E2207" i="14" s="1"/>
  <c r="D2208" i="14"/>
  <c r="E2208" i="14" s="1" a="1"/>
  <c r="E2208" i="14" s="1"/>
  <c r="D2209" i="14"/>
  <c r="E2209" i="14" s="1" a="1"/>
  <c r="E2209" i="14" s="1"/>
  <c r="D2210" i="14"/>
  <c r="E2210" i="14" s="1" a="1"/>
  <c r="E2210" i="14" s="1"/>
  <c r="D2211" i="14"/>
  <c r="E2211" i="14" s="1" a="1"/>
  <c r="E2211" i="14" s="1"/>
  <c r="D2212" i="14"/>
  <c r="E2212" i="14" s="1" a="1"/>
  <c r="E2212" i="14" s="1"/>
  <c r="D2213" i="14"/>
  <c r="E2213" i="14" s="1" a="1"/>
  <c r="E2213" i="14" s="1"/>
  <c r="D2214" i="14"/>
  <c r="E2214" i="14" s="1" a="1"/>
  <c r="E2214" i="14" s="1"/>
  <c r="D2215" i="14"/>
  <c r="E2215" i="14" s="1" a="1"/>
  <c r="E2215" i="14" s="1"/>
  <c r="D2216" i="14"/>
  <c r="E2216" i="14" s="1" a="1"/>
  <c r="E2216" i="14" s="1"/>
  <c r="D2217" i="14"/>
  <c r="E2217" i="14" s="1" a="1"/>
  <c r="E2217" i="14" s="1"/>
  <c r="D2218" i="14"/>
  <c r="E2218" i="14" s="1" a="1"/>
  <c r="E2218" i="14" s="1"/>
  <c r="D2219" i="14"/>
  <c r="E2219" i="14" s="1" a="1"/>
  <c r="E2219" i="14" s="1"/>
  <c r="D2220" i="14"/>
  <c r="E2220" i="14" s="1" a="1"/>
  <c r="E2220" i="14" s="1"/>
  <c r="D2222" i="14"/>
  <c r="E2222" i="14" s="1" a="1"/>
  <c r="E2222" i="14" s="1"/>
  <c r="D2223" i="14"/>
  <c r="E2223" i="14" s="1" a="1"/>
  <c r="E2223" i="14" s="1"/>
  <c r="D2224" i="14"/>
  <c r="E2224" i="14" s="1" a="1"/>
  <c r="E2224" i="14" s="1"/>
  <c r="D2225" i="14"/>
  <c r="E2225" i="14" s="1" a="1"/>
  <c r="E2225" i="14" s="1"/>
  <c r="D2226" i="14"/>
  <c r="E2226" i="14" s="1" a="1"/>
  <c r="E2226" i="14" s="1"/>
  <c r="D2227" i="14"/>
  <c r="E2227" i="14" s="1" a="1"/>
  <c r="E2227" i="14" s="1"/>
  <c r="D2228" i="14"/>
  <c r="E2228" i="14" s="1" a="1"/>
  <c r="E2228" i="14" s="1"/>
  <c r="D2229" i="14"/>
  <c r="E2229" i="14" s="1" a="1"/>
  <c r="E2229" i="14" s="1"/>
  <c r="D2230" i="14"/>
  <c r="E2230" i="14" s="1" a="1"/>
  <c r="E2230" i="14" s="1"/>
  <c r="D2231" i="14"/>
  <c r="E2231" i="14" s="1" a="1"/>
  <c r="E2231" i="14" s="1"/>
  <c r="D2232" i="14"/>
  <c r="E2232" i="14" s="1" a="1"/>
  <c r="E2232" i="14" s="1"/>
  <c r="D2233" i="14"/>
  <c r="E2233" i="14" s="1" a="1"/>
  <c r="E2233" i="14" s="1"/>
  <c r="D2234" i="14"/>
  <c r="E2234" i="14" s="1" a="1"/>
  <c r="E2234" i="14" s="1"/>
  <c r="D2235" i="14"/>
  <c r="E2235" i="14" s="1" a="1"/>
  <c r="E2235" i="14" s="1"/>
  <c r="D2237" i="14"/>
  <c r="E2237" i="14" s="1" a="1"/>
  <c r="E2237" i="14" s="1"/>
  <c r="D2238" i="14"/>
  <c r="E2238" i="14" s="1" a="1"/>
  <c r="E2238" i="14" s="1"/>
  <c r="D2239" i="14"/>
  <c r="E2239" i="14" s="1" a="1"/>
  <c r="E2239" i="14" s="1"/>
  <c r="D2240" i="14"/>
  <c r="E2240" i="14" s="1" a="1"/>
  <c r="E2240" i="14" s="1"/>
  <c r="D2241" i="14"/>
  <c r="E2241" i="14" s="1" a="1"/>
  <c r="E2241" i="14" s="1"/>
  <c r="D2242" i="14"/>
  <c r="E2242" i="14" s="1" a="1"/>
  <c r="E2242" i="14" s="1"/>
  <c r="D2243" i="14"/>
  <c r="E2243" i="14" s="1" a="1"/>
  <c r="E2243" i="14" s="1"/>
  <c r="D2244" i="14"/>
  <c r="E2244" i="14" s="1" a="1"/>
  <c r="E2244" i="14" s="1"/>
  <c r="D2245" i="14"/>
  <c r="E2245" i="14" s="1" a="1"/>
  <c r="E2245" i="14" s="1"/>
  <c r="D2246" i="14"/>
  <c r="E2246" i="14" s="1" a="1"/>
  <c r="E2246" i="14" s="1"/>
  <c r="D2247" i="14"/>
  <c r="E2247" i="14" s="1" a="1"/>
  <c r="E2247" i="14" s="1"/>
  <c r="D2248" i="14"/>
  <c r="E2248" i="14" s="1" a="1"/>
  <c r="E2248" i="14" s="1"/>
  <c r="D2249" i="14"/>
  <c r="E2249" i="14" s="1" a="1"/>
  <c r="E2249" i="14" s="1"/>
  <c r="D2250" i="14"/>
  <c r="E2250" i="14" s="1" a="1"/>
  <c r="E2250" i="14" s="1"/>
  <c r="D2252" i="14"/>
  <c r="E2252" i="14" s="1" a="1"/>
  <c r="E2252" i="14" s="1"/>
  <c r="D2253" i="14"/>
  <c r="E2253" i="14" s="1" a="1"/>
  <c r="E2253" i="14" s="1"/>
  <c r="D2254" i="14"/>
  <c r="E2254" i="14" s="1" a="1"/>
  <c r="E2254" i="14" s="1"/>
  <c r="D2255" i="14"/>
  <c r="E2255" i="14" s="1" a="1"/>
  <c r="E2255" i="14" s="1"/>
  <c r="D2256" i="14"/>
  <c r="E2256" i="14" s="1" a="1"/>
  <c r="E2256" i="14" s="1"/>
  <c r="D2257" i="14"/>
  <c r="E2257" i="14" s="1" a="1"/>
  <c r="E2257" i="14" s="1"/>
  <c r="D2258" i="14"/>
  <c r="E2258" i="14" s="1" a="1"/>
  <c r="E2258" i="14" s="1"/>
  <c r="D2259" i="14"/>
  <c r="E2259" i="14" s="1" a="1"/>
  <c r="E2259" i="14" s="1"/>
  <c r="D2260" i="14"/>
  <c r="E2260" i="14" s="1" a="1"/>
  <c r="E2260" i="14" s="1"/>
  <c r="D2261" i="14"/>
  <c r="E2261" i="14" s="1" a="1"/>
  <c r="E2261" i="14" s="1"/>
  <c r="D2262" i="14"/>
  <c r="E2262" i="14" s="1" a="1"/>
  <c r="E2262" i="14" s="1"/>
  <c r="D2263" i="14"/>
  <c r="E2263" i="14" s="1" a="1"/>
  <c r="E2263" i="14" s="1"/>
  <c r="D2264" i="14"/>
  <c r="E2264" i="14" s="1" a="1"/>
  <c r="E2264" i="14" s="1"/>
  <c r="D2265" i="14"/>
  <c r="E2265" i="14" s="1" a="1"/>
  <c r="E2265" i="14" s="1"/>
  <c r="D2266" i="14"/>
  <c r="E2266" i="14" s="1" a="1"/>
  <c r="E2266" i="14" s="1"/>
  <c r="D2267" i="14"/>
  <c r="E2267" i="14" s="1" a="1"/>
  <c r="E2267" i="14" s="1"/>
  <c r="D2268" i="14"/>
  <c r="E2268" i="14" s="1" a="1"/>
  <c r="E2268" i="14" s="1"/>
  <c r="D2269" i="14"/>
  <c r="E2269" i="14" s="1" a="1"/>
  <c r="E2269" i="14" s="1"/>
  <c r="D2270" i="14"/>
  <c r="E2270" i="14" s="1" a="1"/>
  <c r="E2270" i="14" s="1"/>
  <c r="D2271" i="14"/>
  <c r="E2271" i="14" s="1" a="1"/>
  <c r="E2271" i="14" s="1"/>
  <c r="D2272" i="14"/>
  <c r="E2272" i="14" s="1" a="1"/>
  <c r="E2272" i="14" s="1"/>
  <c r="D2273" i="14"/>
  <c r="E2273" i="14" s="1" a="1"/>
  <c r="E2273" i="14" s="1"/>
  <c r="D2274" i="14"/>
  <c r="E2274" i="14" s="1" a="1"/>
  <c r="E2274" i="14" s="1"/>
  <c r="D2275" i="14"/>
  <c r="E2275" i="14" s="1" a="1"/>
  <c r="E2275" i="14" s="1"/>
  <c r="D2276" i="14"/>
  <c r="E2276" i="14" s="1" a="1"/>
  <c r="E2276" i="14" s="1"/>
  <c r="D2277" i="14"/>
  <c r="E2277" i="14" s="1" a="1"/>
  <c r="E2277" i="14" s="1"/>
  <c r="D2278" i="14"/>
  <c r="E2278" i="14" s="1" a="1"/>
  <c r="E2278" i="14" s="1"/>
  <c r="D2279" i="14"/>
  <c r="E2279" i="14" s="1" a="1"/>
  <c r="E2279" i="14" s="1"/>
  <c r="D2280" i="14"/>
  <c r="E2280" i="14" s="1" a="1"/>
  <c r="E2280" i="14" s="1"/>
  <c r="D2281" i="14"/>
  <c r="E2281" i="14" s="1" a="1"/>
  <c r="E2281" i="14" s="1"/>
  <c r="D2282" i="14"/>
  <c r="E2282" i="14" s="1" a="1"/>
  <c r="E2282" i="14" s="1"/>
  <c r="D2283" i="14"/>
  <c r="E2283" i="14" s="1" a="1"/>
  <c r="E2283" i="14" s="1"/>
  <c r="D2284" i="14"/>
  <c r="E2284" i="14" s="1" a="1"/>
  <c r="E2284" i="14" s="1"/>
  <c r="D2285" i="14"/>
  <c r="E2285" i="14" s="1" a="1"/>
  <c r="E2285" i="14" s="1"/>
  <c r="D2286" i="14"/>
  <c r="E2286" i="14" s="1" a="1"/>
  <c r="E2286" i="14" s="1"/>
  <c r="D2287" i="14"/>
  <c r="E2287" i="14" s="1" a="1"/>
  <c r="E2287" i="14" s="1"/>
  <c r="D2288" i="14"/>
  <c r="E2288" i="14" s="1" a="1"/>
  <c r="E2288" i="14" s="1"/>
  <c r="D2289" i="14"/>
  <c r="E2289" i="14" s="1" a="1"/>
  <c r="E2289" i="14" s="1"/>
  <c r="D2290" i="14"/>
  <c r="E2290" i="14" s="1" a="1"/>
  <c r="E2290" i="14" s="1"/>
  <c r="D2291" i="14"/>
  <c r="E2291" i="14" s="1" a="1"/>
  <c r="E2291" i="14" s="1"/>
  <c r="D2292" i="14"/>
  <c r="E2292" i="14" s="1" a="1"/>
  <c r="E2292" i="14" s="1"/>
  <c r="D2293" i="14"/>
  <c r="E2293" i="14" s="1" a="1"/>
  <c r="E2293" i="14" s="1"/>
  <c r="D2294" i="14"/>
  <c r="E2294" i="14" s="1" a="1"/>
  <c r="E2294" i="14" s="1"/>
  <c r="D2295" i="14"/>
  <c r="E2295" i="14" s="1" a="1"/>
  <c r="E2295" i="14" s="1"/>
  <c r="D2297" i="14"/>
  <c r="E2297" i="14" s="1" a="1"/>
  <c r="E2297" i="14" s="1"/>
  <c r="D2298" i="14"/>
  <c r="E2298" i="14" s="1" a="1"/>
  <c r="E2298" i="14" s="1"/>
  <c r="D2299" i="14"/>
  <c r="E2299" i="14" s="1" a="1"/>
  <c r="E2299" i="14" s="1"/>
  <c r="D2300" i="14"/>
  <c r="E2300" i="14" s="1" a="1"/>
  <c r="E2300" i="14" s="1"/>
  <c r="D2301" i="14"/>
  <c r="E2301" i="14" s="1" a="1"/>
  <c r="E2301" i="14" s="1"/>
  <c r="D2302" i="14"/>
  <c r="E2302" i="14" s="1" a="1"/>
  <c r="E2302" i="14" s="1"/>
  <c r="D2303" i="14"/>
  <c r="E2303" i="14" s="1" a="1"/>
  <c r="E2303" i="14" s="1"/>
  <c r="D2304" i="14"/>
  <c r="E2304" i="14" s="1" a="1"/>
  <c r="E2304" i="14" s="1"/>
  <c r="D2305" i="14"/>
  <c r="E2305" i="14" s="1" a="1"/>
  <c r="E2305" i="14" s="1"/>
  <c r="D2306" i="14"/>
  <c r="E2306" i="14" s="1" a="1"/>
  <c r="E2306" i="14" s="1"/>
  <c r="D2307" i="14"/>
  <c r="E2307" i="14" s="1" a="1"/>
  <c r="E2307" i="14" s="1"/>
  <c r="D2308" i="14"/>
  <c r="E2308" i="14" s="1" a="1"/>
  <c r="E2308" i="14" s="1"/>
  <c r="D2309" i="14"/>
  <c r="E2309" i="14" s="1" a="1"/>
  <c r="E2309" i="14" s="1"/>
  <c r="D2310" i="14"/>
  <c r="E2310" i="14" s="1" a="1"/>
  <c r="E2310" i="14" s="1"/>
  <c r="D2311" i="14"/>
  <c r="E2311" i="14" s="1" a="1"/>
  <c r="E2311" i="14" s="1"/>
  <c r="D2312" i="14"/>
  <c r="E2312" i="14" s="1" a="1"/>
  <c r="E2312" i="14" s="1"/>
  <c r="D2313" i="14"/>
  <c r="E2313" i="14" s="1" a="1"/>
  <c r="E2313" i="14" s="1"/>
  <c r="D2314" i="14"/>
  <c r="E2314" i="14" s="1" a="1"/>
  <c r="E2314" i="14" s="1"/>
  <c r="D2315" i="14"/>
  <c r="E2315" i="14" s="1" a="1"/>
  <c r="E2315" i="14" s="1"/>
  <c r="D2316" i="14"/>
  <c r="E2316" i="14" s="1" a="1"/>
  <c r="E2316" i="14" s="1"/>
  <c r="D2317" i="14"/>
  <c r="E2317" i="14" s="1" a="1"/>
  <c r="E2317" i="14" s="1"/>
  <c r="D2318" i="14"/>
  <c r="E2318" i="14" s="1" a="1"/>
  <c r="E2318" i="14" s="1"/>
  <c r="D2319" i="14"/>
  <c r="E2319" i="14" s="1" a="1"/>
  <c r="E2319" i="14" s="1"/>
  <c r="D2320" i="14"/>
  <c r="E2320" i="14" s="1" a="1"/>
  <c r="E2320" i="14" s="1"/>
  <c r="D2321" i="14"/>
  <c r="E2321" i="14" s="1" a="1"/>
  <c r="E2321" i="14" s="1"/>
  <c r="D2322" i="14"/>
  <c r="E2322" i="14" s="1" a="1"/>
  <c r="E2322" i="14" s="1"/>
  <c r="D2323" i="14"/>
  <c r="E2323" i="14" s="1" a="1"/>
  <c r="E2323" i="14" s="1"/>
  <c r="D2324" i="14"/>
  <c r="E2324" i="14" s="1" a="1"/>
  <c r="E2324" i="14" s="1"/>
  <c r="D2325" i="14"/>
  <c r="E2325" i="14" s="1" a="1"/>
  <c r="E2325" i="14" s="1"/>
  <c r="D2326" i="14"/>
  <c r="E2326" i="14" s="1" a="1"/>
  <c r="E2326" i="14" s="1"/>
  <c r="D2327" i="14"/>
  <c r="E2327" i="14" s="1" a="1"/>
  <c r="E2327" i="14" s="1"/>
  <c r="D2328" i="14"/>
  <c r="E2328" i="14" s="1" a="1"/>
  <c r="E2328" i="14" s="1"/>
  <c r="D2329" i="14"/>
  <c r="E2329" i="14" s="1" a="1"/>
  <c r="E2329" i="14" s="1"/>
  <c r="D2330" i="14"/>
  <c r="E2330" i="14" s="1" a="1"/>
  <c r="E2330" i="14" s="1"/>
  <c r="D2331" i="14"/>
  <c r="E2331" i="14" s="1" a="1"/>
  <c r="E2331" i="14" s="1"/>
  <c r="D2332" i="14"/>
  <c r="E2332" i="14" s="1" a="1"/>
  <c r="E2332" i="14" s="1"/>
  <c r="D2333" i="14"/>
  <c r="E2333" i="14" s="1" a="1"/>
  <c r="E2333" i="14" s="1"/>
  <c r="D2334" i="14"/>
  <c r="E2334" i="14" s="1" a="1"/>
  <c r="E2334" i="14" s="1"/>
  <c r="D2335" i="14"/>
  <c r="E2335" i="14" s="1" a="1"/>
  <c r="E2335" i="14" s="1"/>
  <c r="D2336" i="14"/>
  <c r="E2336" i="14" s="1" a="1"/>
  <c r="E2336" i="14" s="1"/>
  <c r="D2337" i="14"/>
  <c r="E2337" i="14" s="1" a="1"/>
  <c r="E2337" i="14" s="1"/>
  <c r="D2338" i="14"/>
  <c r="E2338" i="14" s="1" a="1"/>
  <c r="E2338" i="14" s="1"/>
  <c r="D2339" i="14"/>
  <c r="E2339" i="14" s="1" a="1"/>
  <c r="E2339" i="14" s="1"/>
  <c r="D2340" i="14"/>
  <c r="E2340" i="14" s="1" a="1"/>
  <c r="E2340" i="14" s="1"/>
  <c r="D2341" i="14"/>
  <c r="E2341" i="14" s="1" a="1"/>
  <c r="E2341" i="14" s="1"/>
  <c r="D2342" i="14"/>
  <c r="E2342" i="14" s="1" a="1"/>
  <c r="E2342" i="14" s="1"/>
  <c r="D2343" i="14"/>
  <c r="E2343" i="14" s="1" a="1"/>
  <c r="E2343" i="14" s="1"/>
  <c r="D2344" i="14"/>
  <c r="E2344" i="14" s="1" a="1"/>
  <c r="E2344" i="14" s="1"/>
  <c r="D2345" i="14"/>
  <c r="E2345" i="14" s="1" a="1"/>
  <c r="E2345" i="14" s="1"/>
  <c r="D2346" i="14"/>
  <c r="E2346" i="14" s="1" a="1"/>
  <c r="E2346" i="14" s="1"/>
  <c r="D2347" i="14"/>
  <c r="E2347" i="14" s="1" a="1"/>
  <c r="E2347" i="14" s="1"/>
  <c r="D2348" i="14"/>
  <c r="E2348" i="14" s="1" a="1"/>
  <c r="E2348" i="14" s="1"/>
  <c r="D2349" i="14"/>
  <c r="E2349" i="14" s="1" a="1"/>
  <c r="E2349" i="14" s="1"/>
  <c r="D2350" i="14"/>
  <c r="E2350" i="14" s="1" a="1"/>
  <c r="E2350" i="14" s="1"/>
  <c r="D2351" i="14"/>
  <c r="E2351" i="14" s="1" a="1"/>
  <c r="E2351" i="14" s="1"/>
  <c r="D2352" i="14"/>
  <c r="E2352" i="14" s="1" a="1"/>
  <c r="E2352" i="14" s="1"/>
  <c r="D2353" i="14"/>
  <c r="E2353" i="14" s="1" a="1"/>
  <c r="E2353" i="14" s="1"/>
  <c r="D2354" i="14"/>
  <c r="E2354" i="14" s="1" a="1"/>
  <c r="E2354" i="14" s="1"/>
  <c r="D2355" i="14"/>
  <c r="E2355" i="14" s="1" a="1"/>
  <c r="E2355" i="14" s="1"/>
  <c r="D2356" i="14"/>
  <c r="E2356" i="14" s="1" a="1"/>
  <c r="E2356" i="14" s="1"/>
  <c r="D2357" i="14"/>
  <c r="E2357" i="14" s="1" a="1"/>
  <c r="E2357" i="14" s="1"/>
  <c r="D2358" i="14"/>
  <c r="E2358" i="14" s="1" a="1"/>
  <c r="E2358" i="14" s="1"/>
  <c r="D2359" i="14"/>
  <c r="E2359" i="14" s="1" a="1"/>
  <c r="E2359" i="14" s="1"/>
  <c r="D2360" i="14"/>
  <c r="E2360" i="14" s="1" a="1"/>
  <c r="E2360" i="14" s="1"/>
  <c r="D2361" i="14"/>
  <c r="E2361" i="14" s="1" a="1"/>
  <c r="E2361" i="14" s="1"/>
  <c r="D2363" i="14"/>
  <c r="E2363" i="14" s="1" a="1"/>
  <c r="E2363" i="14" s="1"/>
  <c r="D2364" i="14"/>
  <c r="E2364" i="14" s="1" a="1"/>
  <c r="E2364" i="14" s="1"/>
  <c r="D2365" i="14"/>
  <c r="E2365" i="14" s="1" a="1"/>
  <c r="E2365" i="14" s="1"/>
  <c r="D2366" i="14"/>
  <c r="E2366" i="14" s="1" a="1"/>
  <c r="E2366" i="14" s="1"/>
  <c r="D2367" i="14"/>
  <c r="E2367" i="14" s="1" a="1"/>
  <c r="E2367" i="14" s="1"/>
  <c r="D2368" i="14"/>
  <c r="E2368" i="14" s="1" a="1"/>
  <c r="E2368" i="14" s="1"/>
  <c r="D2370" i="14"/>
  <c r="E2370" i="14" s="1" a="1"/>
  <c r="E2370" i="14" s="1"/>
  <c r="D2371" i="14"/>
  <c r="E2371" i="14" s="1" a="1"/>
  <c r="E2371" i="14" s="1"/>
  <c r="D2372" i="14"/>
  <c r="E2372" i="14" s="1" a="1"/>
  <c r="E2372" i="14" s="1"/>
  <c r="D2373" i="14"/>
  <c r="E2373" i="14" s="1" a="1"/>
  <c r="E2373" i="14" s="1"/>
  <c r="D2374" i="14"/>
  <c r="E2374" i="14" s="1" a="1"/>
  <c r="E2374" i="14" s="1"/>
  <c r="D2375" i="14"/>
  <c r="E2375" i="14" s="1" a="1"/>
  <c r="E2375" i="14" s="1"/>
  <c r="D2376" i="14"/>
  <c r="E2376" i="14" s="1" a="1"/>
  <c r="E2376" i="14" s="1"/>
  <c r="D2377" i="14"/>
  <c r="E2377" i="14" s="1" a="1"/>
  <c r="E2377" i="14" s="1"/>
  <c r="D2378" i="14"/>
  <c r="E2378" i="14" s="1" a="1"/>
  <c r="E2378" i="14" s="1"/>
  <c r="D2379" i="14"/>
  <c r="E2379" i="14" s="1" a="1"/>
  <c r="E2379" i="14" s="1"/>
  <c r="D2380" i="14"/>
  <c r="E2380" i="14" s="1" a="1"/>
  <c r="E2380" i="14" s="1"/>
  <c r="D2381" i="14"/>
  <c r="E2381" i="14" s="1" a="1"/>
  <c r="E2381" i="14" s="1"/>
  <c r="D2382" i="14"/>
  <c r="E2382" i="14" s="1" a="1"/>
  <c r="E2382" i="14" s="1"/>
  <c r="D2383" i="14"/>
  <c r="E2383" i="14" s="1" a="1"/>
  <c r="E2383" i="14" s="1"/>
  <c r="D2384" i="14"/>
  <c r="E2384" i="14" s="1" a="1"/>
  <c r="E2384" i="14" s="1"/>
  <c r="D2385" i="14"/>
  <c r="E2385" i="14" s="1" a="1"/>
  <c r="E2385" i="14" s="1"/>
  <c r="D2386" i="14"/>
  <c r="E2386" i="14" s="1" a="1"/>
  <c r="E2386" i="14" s="1"/>
  <c r="D2387" i="14"/>
  <c r="E2387" i="14" s="1" a="1"/>
  <c r="E2387" i="14" s="1"/>
  <c r="D2388" i="14"/>
  <c r="E2388" i="14" s="1" a="1"/>
  <c r="E2388" i="14" s="1"/>
  <c r="D2389" i="14"/>
  <c r="E2389" i="14" s="1" a="1"/>
  <c r="E2389" i="14" s="1"/>
  <c r="D2390" i="14"/>
  <c r="E2390" i="14" s="1" a="1"/>
  <c r="E2390" i="14" s="1"/>
  <c r="D2391" i="14"/>
  <c r="E2391" i="14" s="1" a="1"/>
  <c r="E2391" i="14" s="1"/>
  <c r="D2392" i="14"/>
  <c r="E2392" i="14" s="1" a="1"/>
  <c r="E2392" i="14" s="1"/>
  <c r="D2393" i="14"/>
  <c r="E2393" i="14" s="1" a="1"/>
  <c r="E2393" i="14" s="1"/>
  <c r="D2395" i="14"/>
  <c r="E2395" i="14" s="1" a="1"/>
  <c r="E2395" i="14" s="1"/>
  <c r="D2396" i="14"/>
  <c r="E2396" i="14" s="1" a="1"/>
  <c r="E2396" i="14" s="1"/>
  <c r="D2397" i="14"/>
  <c r="E2397" i="14" s="1" a="1"/>
  <c r="E2397" i="14" s="1"/>
  <c r="D2398" i="14"/>
  <c r="E2398" i="14" s="1" a="1"/>
  <c r="E2398" i="14" s="1"/>
  <c r="D2399" i="14"/>
  <c r="E2399" i="14" s="1" a="1"/>
  <c r="E2399" i="14" s="1"/>
  <c r="D2400" i="14"/>
  <c r="E2400" i="14" s="1" a="1"/>
  <c r="E2400" i="14" s="1"/>
  <c r="D2401" i="14"/>
  <c r="E2401" i="14" s="1" a="1"/>
  <c r="E2401" i="14" s="1"/>
  <c r="D2402" i="14"/>
  <c r="E2402" i="14" s="1" a="1"/>
  <c r="E2402" i="14" s="1"/>
  <c r="D2403" i="14"/>
  <c r="E2403" i="14" s="1" a="1"/>
  <c r="E2403" i="14" s="1"/>
  <c r="D2404" i="14"/>
  <c r="E2404" i="14" s="1" a="1"/>
  <c r="E2404" i="14" s="1"/>
  <c r="D2405" i="14"/>
  <c r="E2405" i="14" s="1" a="1"/>
  <c r="E2405" i="14" s="1"/>
  <c r="D2406" i="14"/>
  <c r="E2406" i="14" s="1" a="1"/>
  <c r="E2406" i="14" s="1"/>
  <c r="D2407" i="14"/>
  <c r="E2407" i="14" s="1" a="1"/>
  <c r="E2407" i="14" s="1"/>
  <c r="D2408" i="14"/>
  <c r="E2408" i="14" s="1" a="1"/>
  <c r="E2408" i="14" s="1"/>
  <c r="D2409" i="14"/>
  <c r="E2409" i="14" s="1" a="1"/>
  <c r="E2409" i="14" s="1"/>
  <c r="D2410" i="14"/>
  <c r="E2410" i="14" s="1" a="1"/>
  <c r="E2410" i="14" s="1"/>
  <c r="D2411" i="14"/>
  <c r="E2411" i="14" s="1" a="1"/>
  <c r="E2411" i="14" s="1"/>
  <c r="D2412" i="14"/>
  <c r="E2412" i="14" s="1" a="1"/>
  <c r="E2412" i="14" s="1"/>
  <c r="D2413" i="14"/>
  <c r="E2413" i="14" s="1" a="1"/>
  <c r="E2413" i="14" s="1"/>
  <c r="D2414" i="14"/>
  <c r="E2414" i="14" s="1" a="1"/>
  <c r="E2414" i="14" s="1"/>
  <c r="D2415" i="14"/>
  <c r="E2415" i="14" s="1" a="1"/>
  <c r="E2415" i="14" s="1"/>
  <c r="D2416" i="14"/>
  <c r="E2416" i="14" s="1" a="1"/>
  <c r="E2416" i="14" s="1"/>
  <c r="D2417" i="14"/>
  <c r="E2417" i="14" s="1" a="1"/>
  <c r="E2417" i="14" s="1"/>
  <c r="D2418" i="14"/>
  <c r="E2418" i="14" s="1" a="1"/>
  <c r="E2418" i="14" s="1"/>
  <c r="D2419" i="14"/>
  <c r="E2419" i="14" s="1" a="1"/>
  <c r="E2419" i="14" s="1"/>
  <c r="D2420" i="14"/>
  <c r="E2420" i="14" s="1" a="1"/>
  <c r="E2420" i="14" s="1"/>
  <c r="D2421" i="14"/>
  <c r="E2421" i="14" s="1" a="1"/>
  <c r="E2421" i="14" s="1"/>
  <c r="D2422" i="14"/>
  <c r="E2422" i="14" s="1" a="1"/>
  <c r="E2422" i="14" s="1"/>
  <c r="D2423" i="14"/>
  <c r="E2423" i="14" s="1" a="1"/>
  <c r="E2423" i="14" s="1"/>
  <c r="D2424" i="14"/>
  <c r="E2424" i="14" s="1" a="1"/>
  <c r="E2424" i="14" s="1"/>
  <c r="D2425" i="14"/>
  <c r="E2425" i="14" s="1" a="1"/>
  <c r="E2425" i="14" s="1"/>
  <c r="D2426" i="14"/>
  <c r="E2426" i="14" s="1" a="1"/>
  <c r="E2426" i="14" s="1"/>
  <c r="D2427" i="14"/>
  <c r="E2427" i="14" s="1" a="1"/>
  <c r="E2427" i="14" s="1"/>
  <c r="D2429" i="14"/>
  <c r="E2429" i="14" s="1" a="1"/>
  <c r="E2429" i="14" s="1"/>
  <c r="D2430" i="14"/>
  <c r="E2430" i="14" s="1" a="1"/>
  <c r="E2430" i="14" s="1"/>
  <c r="D2431" i="14"/>
  <c r="E2431" i="14" s="1" a="1"/>
  <c r="E2431" i="14" s="1"/>
  <c r="D2432" i="14"/>
  <c r="E2432" i="14" s="1" a="1"/>
  <c r="E2432" i="14" s="1"/>
  <c r="D2433" i="14"/>
  <c r="E2433" i="14" s="1" a="1"/>
  <c r="E2433" i="14" s="1"/>
  <c r="D2434" i="14"/>
  <c r="E2434" i="14" s="1" a="1"/>
  <c r="E2434" i="14" s="1"/>
  <c r="D2435" i="14"/>
  <c r="E2435" i="14" s="1" a="1"/>
  <c r="E2435" i="14" s="1"/>
  <c r="D2436" i="14"/>
  <c r="E2436" i="14" s="1" a="1"/>
  <c r="E2436" i="14" s="1"/>
  <c r="D2437" i="14"/>
  <c r="E2437" i="14" s="1" a="1"/>
  <c r="E2437" i="14" s="1"/>
  <c r="D2438" i="14"/>
  <c r="E2438" i="14" s="1" a="1"/>
  <c r="E2438" i="14" s="1"/>
  <c r="D2439" i="14"/>
  <c r="E2439" i="14" s="1" a="1"/>
  <c r="E2439" i="14" s="1"/>
  <c r="D2440" i="14"/>
  <c r="E2440" i="14" s="1" a="1"/>
  <c r="E2440" i="14" s="1"/>
  <c r="D2441" i="14"/>
  <c r="E2441" i="14" s="1" a="1"/>
  <c r="E2441" i="14" s="1"/>
  <c r="D2442" i="14"/>
  <c r="E2442" i="14" s="1" a="1"/>
  <c r="E2442" i="14" s="1"/>
  <c r="D2444" i="14"/>
  <c r="E2444" i="14" s="1" a="1"/>
  <c r="E2444" i="14" s="1"/>
  <c r="D2445" i="14"/>
  <c r="E2445" i="14" s="1" a="1"/>
  <c r="E2445" i="14" s="1"/>
  <c r="D2446" i="14"/>
  <c r="E2446" i="14" s="1" a="1"/>
  <c r="E2446" i="14" s="1"/>
  <c r="D2447" i="14"/>
  <c r="E2447" i="14" s="1" a="1"/>
  <c r="E2447" i="14" s="1"/>
  <c r="D2448" i="14"/>
  <c r="E2448" i="14" s="1" a="1"/>
  <c r="E2448" i="14" s="1"/>
  <c r="D2449" i="14"/>
  <c r="E2449" i="14" s="1" a="1"/>
  <c r="E2449" i="14" s="1"/>
  <c r="D2450" i="14"/>
  <c r="E2450" i="14" s="1" a="1"/>
  <c r="E2450" i="14" s="1"/>
  <c r="D2451" i="14"/>
  <c r="E2451" i="14" s="1" a="1"/>
  <c r="E2451" i="14" s="1"/>
  <c r="D2452" i="14"/>
  <c r="E2452" i="14" s="1" a="1"/>
  <c r="E2452" i="14" s="1"/>
  <c r="D2453" i="14"/>
  <c r="E2453" i="14" s="1" a="1"/>
  <c r="E2453" i="14" s="1"/>
  <c r="D2455" i="14"/>
  <c r="E2455" i="14" s="1" a="1"/>
  <c r="E2455" i="14" s="1"/>
  <c r="D2457" i="14"/>
  <c r="E2457" i="14" s="1" a="1"/>
  <c r="E2457" i="14" s="1"/>
  <c r="D2458" i="14"/>
  <c r="E2458" i="14" s="1" a="1"/>
  <c r="E2458" i="14" s="1"/>
  <c r="D2459" i="14"/>
  <c r="E2459" i="14" s="1" a="1"/>
  <c r="E2459" i="14" s="1"/>
  <c r="D2460" i="14"/>
  <c r="E2460" i="14" s="1" a="1"/>
  <c r="E2460" i="14" s="1"/>
  <c r="D2461" i="14"/>
  <c r="E2461" i="14" s="1" a="1"/>
  <c r="E2461" i="14" s="1"/>
  <c r="D2462" i="14"/>
  <c r="E2462" i="14" s="1" a="1"/>
  <c r="E2462" i="14" s="1"/>
  <c r="D2463" i="14"/>
  <c r="E2463" i="14" s="1" a="1"/>
  <c r="E2463" i="14" s="1"/>
  <c r="D2464" i="14"/>
  <c r="E2464" i="14" s="1" a="1"/>
  <c r="E2464" i="14" s="1"/>
  <c r="D2465" i="14"/>
  <c r="E2465" i="14" s="1" a="1"/>
  <c r="E2465" i="14" s="1"/>
  <c r="D2466" i="14"/>
  <c r="E2466" i="14" s="1" a="1"/>
  <c r="E2466" i="14" s="1"/>
  <c r="D2467" i="14"/>
  <c r="E2467" i="14" s="1" a="1"/>
  <c r="E2467" i="14" s="1"/>
  <c r="D2468" i="14"/>
  <c r="E2468" i="14" s="1" a="1"/>
  <c r="E2468" i="14" s="1"/>
  <c r="D2469" i="14"/>
  <c r="E2469" i="14" s="1" a="1"/>
  <c r="E2469" i="14" s="1"/>
  <c r="D2470" i="14"/>
  <c r="E2470" i="14" s="1" a="1"/>
  <c r="E2470" i="14" s="1"/>
  <c r="D2471" i="14"/>
  <c r="E2471" i="14" s="1" a="1"/>
  <c r="E2471" i="14" s="1"/>
  <c r="D2472" i="14"/>
  <c r="E2472" i="14" s="1" a="1"/>
  <c r="E2472" i="14" s="1"/>
  <c r="D2473" i="14"/>
  <c r="E2473" i="14" s="1" a="1"/>
  <c r="E2473" i="14" s="1"/>
  <c r="D2474" i="14"/>
  <c r="E2474" i="14" s="1" a="1"/>
  <c r="E2474" i="14" s="1"/>
  <c r="D2475" i="14"/>
  <c r="E2475" i="14" s="1" a="1"/>
  <c r="E2475" i="14" s="1"/>
  <c r="D2476" i="14"/>
  <c r="E2476" i="14" s="1" a="1"/>
  <c r="E2476" i="14" s="1"/>
  <c r="D2477" i="14"/>
  <c r="E2477" i="14" s="1" a="1"/>
  <c r="E2477" i="14" s="1"/>
  <c r="D2478" i="14"/>
  <c r="E2478" i="14" s="1" a="1"/>
  <c r="E2478" i="14" s="1"/>
  <c r="D2479" i="14"/>
  <c r="E2479" i="14" s="1" a="1"/>
  <c r="E2479" i="14" s="1"/>
  <c r="D2480" i="14"/>
  <c r="E2480" i="14" s="1" a="1"/>
  <c r="E2480" i="14" s="1"/>
  <c r="D2481" i="14"/>
  <c r="E2481" i="14" s="1" a="1"/>
  <c r="E2481" i="14" s="1"/>
  <c r="D2482" i="14"/>
  <c r="E2482" i="14" s="1" a="1"/>
  <c r="E2482" i="14" s="1"/>
  <c r="D2483" i="14"/>
  <c r="E2483" i="14" s="1" a="1"/>
  <c r="E2483" i="14" s="1"/>
  <c r="D2484" i="14"/>
  <c r="E2484" i="14" s="1" a="1"/>
  <c r="E2484" i="14" s="1"/>
  <c r="D2485" i="14"/>
  <c r="E2485" i="14" s="1" a="1"/>
  <c r="E2485" i="14" s="1"/>
  <c r="D2486" i="14"/>
  <c r="E2486" i="14" s="1" a="1"/>
  <c r="E2486" i="14" s="1"/>
  <c r="D2487" i="14"/>
  <c r="E2487" i="14" s="1" a="1"/>
  <c r="E2487" i="14" s="1"/>
  <c r="D2488" i="14"/>
  <c r="E2488" i="14" s="1" a="1"/>
  <c r="E2488" i="14" s="1"/>
  <c r="D2489" i="14"/>
  <c r="E2489" i="14" s="1" a="1"/>
  <c r="E2489" i="14" s="1"/>
  <c r="D2491" i="14"/>
  <c r="E2491" i="14" s="1" a="1"/>
  <c r="E2491" i="14" s="1"/>
  <c r="D2492" i="14"/>
  <c r="E2492" i="14" s="1" a="1"/>
  <c r="E2492" i="14" s="1"/>
  <c r="D2493" i="14"/>
  <c r="E2493" i="14" s="1" a="1"/>
  <c r="E2493" i="14" s="1"/>
  <c r="D2494" i="14"/>
  <c r="E2494" i="14" s="1" a="1"/>
  <c r="E2494" i="14" s="1"/>
  <c r="D2495" i="14"/>
  <c r="E2495" i="14" s="1" a="1"/>
  <c r="E2495" i="14" s="1"/>
  <c r="D2496" i="14"/>
  <c r="E2496" i="14" s="1" a="1"/>
  <c r="E2496" i="14" s="1"/>
  <c r="D2497" i="14"/>
  <c r="E2497" i="14" s="1" a="1"/>
  <c r="E2497" i="14" s="1"/>
  <c r="D2498" i="14"/>
  <c r="E2498" i="14" s="1" a="1"/>
  <c r="E2498" i="14" s="1"/>
  <c r="D2499" i="14"/>
  <c r="E2499" i="14" s="1" a="1"/>
  <c r="E2499" i="14" s="1"/>
  <c r="D2500" i="14"/>
  <c r="E2500" i="14" s="1" a="1"/>
  <c r="E2500" i="14" s="1"/>
  <c r="D2501" i="14"/>
  <c r="E2501" i="14" s="1" a="1"/>
  <c r="E2501" i="14" s="1"/>
  <c r="D2502" i="14"/>
  <c r="E2502" i="14" s="1" a="1"/>
  <c r="E2502" i="14" s="1"/>
  <c r="D2503" i="14"/>
  <c r="E2503" i="14" s="1" a="1"/>
  <c r="E2503" i="14" s="1"/>
  <c r="D2504" i="14"/>
  <c r="E2504" i="14" s="1" a="1"/>
  <c r="E2504" i="14" s="1"/>
  <c r="D2505" i="14"/>
  <c r="E2505" i="14" s="1" a="1"/>
  <c r="E2505" i="14" s="1"/>
  <c r="D2506" i="14"/>
  <c r="E2506" i="14" s="1" a="1"/>
  <c r="E2506" i="14" s="1"/>
  <c r="D2507" i="14"/>
  <c r="E2507" i="14" s="1" a="1"/>
  <c r="E2507" i="14" s="1"/>
  <c r="D2508" i="14"/>
  <c r="E2508" i="14" s="1" a="1"/>
  <c r="E2508" i="14" s="1"/>
  <c r="D2509" i="14"/>
  <c r="E2509" i="14" s="1" a="1"/>
  <c r="E2509" i="14" s="1"/>
  <c r="D2510" i="14"/>
  <c r="E2510" i="14" s="1" a="1"/>
  <c r="E2510" i="14" s="1"/>
  <c r="D2511" i="14"/>
  <c r="E2511" i="14" s="1" a="1"/>
  <c r="E2511" i="14" s="1"/>
  <c r="D2512" i="14"/>
  <c r="E2512" i="14" s="1" a="1"/>
  <c r="E2512" i="14" s="1"/>
  <c r="D2513" i="14"/>
  <c r="E2513" i="14" s="1" a="1"/>
  <c r="E2513" i="14" s="1"/>
  <c r="D2523" i="14"/>
  <c r="E2523" i="14" s="1" a="1"/>
  <c r="E2523" i="14" s="1"/>
  <c r="D2525" i="14"/>
  <c r="E2525" i="14" s="1" a="1"/>
  <c r="E2525" i="14" s="1"/>
  <c r="D2526" i="14"/>
  <c r="E2526" i="14" s="1" a="1"/>
  <c r="E2526" i="14" s="1"/>
  <c r="D2527" i="14"/>
  <c r="E2527" i="14" s="1" a="1"/>
  <c r="E2527" i="14" s="1"/>
  <c r="D2529" i="14"/>
  <c r="E2529" i="14" s="1" a="1"/>
  <c r="E2529" i="14" s="1"/>
  <c r="D2531" i="14"/>
  <c r="E2531" i="14" s="1" a="1"/>
  <c r="E2531" i="14" s="1"/>
  <c r="D2532" i="14"/>
  <c r="E2532" i="14" s="1" a="1"/>
  <c r="E2532" i="14" s="1"/>
  <c r="D2533" i="14"/>
  <c r="E2533" i="14" s="1" a="1"/>
  <c r="E2533" i="14" s="1"/>
  <c r="D2534" i="14"/>
  <c r="E2534" i="14" s="1" a="1"/>
  <c r="E2534" i="14" s="1"/>
  <c r="D2535" i="14"/>
  <c r="E2535" i="14" s="1" a="1"/>
  <c r="E2535" i="14" s="1"/>
  <c r="D2536" i="14"/>
  <c r="E2536" i="14" s="1" a="1"/>
  <c r="E2536" i="14" s="1"/>
  <c r="D2537" i="14"/>
  <c r="E2537" i="14" s="1" a="1"/>
  <c r="E2537" i="14" s="1"/>
  <c r="D2538" i="14"/>
  <c r="E2538" i="14" s="1" a="1"/>
  <c r="E2538" i="14" s="1"/>
  <c r="D2539" i="14"/>
  <c r="E2539" i="14" s="1" a="1"/>
  <c r="E2539" i="14" s="1"/>
  <c r="D2540" i="14"/>
  <c r="E2540" i="14" s="1" a="1"/>
  <c r="E2540" i="14" s="1"/>
  <c r="D2541" i="14"/>
  <c r="E2541" i="14" s="1" a="1"/>
  <c r="E2541" i="14" s="1"/>
  <c r="D2542" i="14"/>
  <c r="E2542" i="14" s="1" a="1"/>
  <c r="E2542" i="14" s="1"/>
  <c r="D2543" i="14"/>
  <c r="E2543" i="14" s="1" a="1"/>
  <c r="E2543" i="14" s="1"/>
  <c r="D2544" i="14"/>
  <c r="E2544" i="14" s="1" a="1"/>
  <c r="E2544" i="14" s="1"/>
  <c r="D2545" i="14"/>
  <c r="E2545" i="14" s="1" a="1"/>
  <c r="E2545" i="14" s="1"/>
  <c r="D2546" i="14"/>
  <c r="E2546" i="14" s="1" a="1"/>
  <c r="E2546" i="14" s="1"/>
  <c r="D2547" i="14"/>
  <c r="E2547" i="14" s="1" a="1"/>
  <c r="E2547" i="14" s="1"/>
  <c r="D2548" i="14"/>
  <c r="E2548" i="14" s="1" a="1"/>
  <c r="E2548" i="14" s="1"/>
  <c r="D2549" i="14"/>
  <c r="E2549" i="14" s="1" a="1"/>
  <c r="E2549" i="14" s="1"/>
  <c r="D2550" i="14"/>
  <c r="E2550" i="14" s="1" a="1"/>
  <c r="E2550" i="14" s="1"/>
  <c r="D2551" i="14"/>
  <c r="E2551" i="14" s="1" a="1"/>
  <c r="E2551" i="14" s="1"/>
  <c r="D2552" i="14"/>
  <c r="E2552" i="14" s="1" a="1"/>
  <c r="E2552" i="14" s="1"/>
  <c r="D2553" i="14"/>
  <c r="E2553" i="14" s="1" a="1"/>
  <c r="E2553" i="14" s="1"/>
  <c r="D2554" i="14"/>
  <c r="E2554" i="14" s="1" a="1"/>
  <c r="E2554" i="14" s="1"/>
  <c r="D2555" i="14"/>
  <c r="E2555" i="14" s="1" a="1"/>
  <c r="E2555" i="14" s="1"/>
  <c r="D2556" i="14"/>
  <c r="E2556" i="14" s="1" a="1"/>
  <c r="E2556" i="14" s="1"/>
  <c r="D2557" i="14"/>
  <c r="E2557" i="14" s="1" a="1"/>
  <c r="E2557" i="14" s="1"/>
  <c r="D2558" i="14"/>
  <c r="E2558" i="14" s="1" a="1"/>
  <c r="E2558" i="14" s="1"/>
  <c r="D2559" i="14"/>
  <c r="E2559" i="14" s="1" a="1"/>
  <c r="E2559" i="14" s="1"/>
  <c r="D2560" i="14"/>
  <c r="E2560" i="14" s="1" a="1"/>
  <c r="E2560" i="14" s="1"/>
  <c r="D2561" i="14"/>
  <c r="E2561" i="14" s="1" a="1"/>
  <c r="E2561" i="14" s="1"/>
  <c r="D2562" i="14"/>
  <c r="E2562" i="14" s="1" a="1"/>
  <c r="E2562" i="14" s="1"/>
  <c r="D2563" i="14"/>
  <c r="E2563" i="14" s="1" a="1"/>
  <c r="E2563" i="14" s="1"/>
  <c r="D2564" i="14"/>
  <c r="E2564" i="14" s="1" a="1"/>
  <c r="E2564" i="14" s="1"/>
  <c r="D2565" i="14"/>
  <c r="E2565" i="14" s="1" a="1"/>
  <c r="E2565" i="14" s="1"/>
  <c r="D2566" i="14"/>
  <c r="E2566" i="14" s="1" a="1"/>
  <c r="E2566" i="14" s="1"/>
  <c r="D2567" i="14"/>
  <c r="E2567" i="14" s="1" a="1"/>
  <c r="E2567" i="14" s="1"/>
  <c r="D2568" i="14"/>
  <c r="E2568" i="14" s="1" a="1"/>
  <c r="E2568" i="14" s="1"/>
  <c r="D2569" i="14"/>
  <c r="E2569" i="14" s="1" a="1"/>
  <c r="E2569" i="14" s="1"/>
  <c r="D2570" i="14"/>
  <c r="E2570" i="14" s="1" a="1"/>
  <c r="E2570" i="14" s="1"/>
  <c r="D2571" i="14"/>
  <c r="E2571" i="14" s="1" a="1"/>
  <c r="E2571" i="14" s="1"/>
  <c r="D2573" i="14"/>
  <c r="E2573" i="14" s="1" a="1"/>
  <c r="E2573" i="14" s="1"/>
  <c r="D2574" i="14"/>
  <c r="E2574" i="14" s="1" a="1"/>
  <c r="E2574" i="14" s="1"/>
  <c r="D2575" i="14"/>
  <c r="E2575" i="14" s="1" a="1"/>
  <c r="E2575" i="14" s="1"/>
  <c r="D2576" i="14"/>
  <c r="E2576" i="14" s="1" a="1"/>
  <c r="E2576" i="14" s="1"/>
  <c r="D2578" i="14"/>
  <c r="E2578" i="14" s="1" a="1"/>
  <c r="E2578" i="14" s="1"/>
  <c r="D2579" i="14"/>
  <c r="E2579" i="14" s="1" a="1"/>
  <c r="E2579" i="14" s="1"/>
  <c r="D2580" i="14"/>
  <c r="E2580" i="14" s="1" a="1"/>
  <c r="E2580" i="14" s="1"/>
  <c r="D2581" i="14"/>
  <c r="E2581" i="14" s="1" a="1"/>
  <c r="E2581" i="14" s="1"/>
  <c r="D2582" i="14"/>
  <c r="E2582" i="14" s="1" a="1"/>
  <c r="E2582" i="14" s="1"/>
  <c r="D2583" i="14"/>
  <c r="E2583" i="14" s="1" a="1"/>
  <c r="E2583" i="14" s="1"/>
  <c r="D2584" i="14"/>
  <c r="E2584" i="14" s="1" a="1"/>
  <c r="E2584" i="14" s="1"/>
  <c r="D2585" i="14"/>
  <c r="E2585" i="14" s="1" a="1"/>
  <c r="E2585" i="14" s="1"/>
  <c r="D2586" i="14"/>
  <c r="E2586" i="14" s="1" a="1"/>
  <c r="E2586" i="14" s="1"/>
  <c r="D2587" i="14"/>
  <c r="E2587" i="14" s="1" a="1"/>
  <c r="E2587" i="14" s="1"/>
  <c r="D2588" i="14"/>
  <c r="E2588" i="14" s="1" a="1"/>
  <c r="E2588" i="14" s="1"/>
  <c r="D2589" i="14"/>
  <c r="E2589" i="14" s="1" a="1"/>
  <c r="E2589" i="14" s="1"/>
  <c r="D2590" i="14"/>
  <c r="E2590" i="14" s="1" a="1"/>
  <c r="E2590" i="14" s="1"/>
  <c r="D2591" i="14"/>
  <c r="E2591" i="14" s="1" a="1"/>
  <c r="E2591" i="14" s="1"/>
  <c r="D2592" i="14"/>
  <c r="E2592" i="14" s="1" a="1"/>
  <c r="E2592" i="14" s="1"/>
  <c r="D2593" i="14"/>
  <c r="E2593" i="14" s="1" a="1"/>
  <c r="E2593" i="14" s="1"/>
  <c r="D2594" i="14"/>
  <c r="E2594" i="14" s="1" a="1"/>
  <c r="E2594" i="14" s="1"/>
  <c r="D2595" i="14"/>
  <c r="E2595" i="14" s="1" a="1"/>
  <c r="E2595" i="14" s="1"/>
  <c r="D2596" i="14"/>
  <c r="E2596" i="14" s="1" a="1"/>
  <c r="E2596" i="14" s="1"/>
  <c r="D2597" i="14"/>
  <c r="E2597" i="14" s="1" a="1"/>
  <c r="E2597" i="14" s="1"/>
  <c r="D2598" i="14"/>
  <c r="E2598" i="14" s="1" a="1"/>
  <c r="E2598" i="14" s="1"/>
  <c r="D2599" i="14"/>
  <c r="E2599" i="14" s="1" a="1"/>
  <c r="E2599" i="14" s="1"/>
  <c r="D2600" i="14"/>
  <c r="E2600" i="14" s="1" a="1"/>
  <c r="E2600" i="14" s="1"/>
  <c r="D2601" i="14"/>
  <c r="E2601" i="14" s="1" a="1"/>
  <c r="E2601" i="14" s="1"/>
  <c r="D2603" i="14"/>
  <c r="E2603" i="14" s="1" a="1"/>
  <c r="E2603" i="14" s="1"/>
  <c r="D2604" i="14"/>
  <c r="E2604" i="14" s="1" a="1"/>
  <c r="E2604" i="14" s="1"/>
  <c r="D2605" i="14"/>
  <c r="E2605" i="14" s="1" a="1"/>
  <c r="E2605" i="14" s="1"/>
  <c r="D2606" i="14"/>
  <c r="E2606" i="14" s="1" a="1"/>
  <c r="E2606" i="14" s="1"/>
  <c r="D2607" i="14"/>
  <c r="E2607" i="14" s="1" a="1"/>
  <c r="E2607" i="14" s="1"/>
  <c r="D2608" i="14"/>
  <c r="E2608" i="14" s="1" a="1"/>
  <c r="E2608" i="14" s="1"/>
  <c r="D2609" i="14"/>
  <c r="E2609" i="14" s="1" a="1"/>
  <c r="E2609" i="14" s="1"/>
  <c r="D2610" i="14"/>
  <c r="E2610" i="14" s="1" a="1"/>
  <c r="E2610" i="14" s="1"/>
  <c r="D2611" i="14"/>
  <c r="E2611" i="14" s="1" a="1"/>
  <c r="E2611" i="14" s="1"/>
  <c r="D2612" i="14"/>
  <c r="E2612" i="14" s="1" a="1"/>
  <c r="E2612" i="14" s="1"/>
  <c r="D2613" i="14"/>
  <c r="E2613" i="14" s="1" a="1"/>
  <c r="E2613" i="14" s="1"/>
  <c r="D2614" i="14"/>
  <c r="E2614" i="14" s="1" a="1"/>
  <c r="E2614" i="14" s="1"/>
  <c r="D2615" i="14"/>
  <c r="E2615" i="14" s="1" a="1"/>
  <c r="E2615" i="14" s="1"/>
  <c r="D2616" i="14"/>
  <c r="E2616" i="14" s="1" a="1"/>
  <c r="E2616" i="14" s="1"/>
  <c r="D2617" i="14"/>
  <c r="E2617" i="14" s="1" a="1"/>
  <c r="E2617" i="14" s="1"/>
  <c r="D2618" i="14"/>
  <c r="E2618" i="14" s="1" a="1"/>
  <c r="E2618" i="14" s="1"/>
  <c r="D2619" i="14"/>
  <c r="E2619" i="14" s="1" a="1"/>
  <c r="E2619" i="14" s="1"/>
  <c r="D2620" i="14"/>
  <c r="E2620" i="14" s="1" a="1"/>
  <c r="E2620" i="14" s="1"/>
  <c r="D2621" i="14"/>
  <c r="E2621" i="14" s="1" a="1"/>
  <c r="E2621" i="14" s="1"/>
  <c r="D2622" i="14"/>
  <c r="E2622" i="14" s="1" a="1"/>
  <c r="E2622" i="14" s="1"/>
  <c r="D2623" i="14"/>
  <c r="E2623" i="14" s="1" a="1"/>
  <c r="E2623" i="14" s="1"/>
  <c r="D2624" i="14"/>
  <c r="E2624" i="14" s="1" a="1"/>
  <c r="E2624" i="14" s="1"/>
  <c r="D2625" i="14"/>
  <c r="E2625" i="14" s="1" a="1"/>
  <c r="E2625" i="14" s="1"/>
  <c r="D2626" i="14"/>
  <c r="E2626" i="14" s="1" a="1"/>
  <c r="E2626" i="14" s="1"/>
  <c r="D2627" i="14"/>
  <c r="E2627" i="14" s="1" a="1"/>
  <c r="E2627" i="14" s="1"/>
  <c r="D2628" i="14"/>
  <c r="E2628" i="14" s="1" a="1"/>
  <c r="E2628" i="14" s="1"/>
  <c r="D2630" i="14"/>
  <c r="E2630" i="14" s="1" a="1"/>
  <c r="E2630" i="14" s="1"/>
  <c r="D2631" i="14"/>
  <c r="E2631" i="14" s="1" a="1"/>
  <c r="E2631" i="14" s="1"/>
  <c r="D2632" i="14"/>
  <c r="E2632" i="14" s="1" a="1"/>
  <c r="E2632" i="14" s="1"/>
  <c r="D2633" i="14"/>
  <c r="E2633" i="14" s="1" a="1"/>
  <c r="E2633" i="14" s="1"/>
  <c r="D2634" i="14"/>
  <c r="E2634" i="14" s="1" a="1"/>
  <c r="E2634" i="14" s="1"/>
  <c r="D2635" i="14"/>
  <c r="E2635" i="14" s="1" a="1"/>
  <c r="E2635" i="14" s="1"/>
  <c r="D2636" i="14"/>
  <c r="E2636" i="14" s="1" a="1"/>
  <c r="E2636" i="14" s="1"/>
  <c r="D2637" i="14"/>
  <c r="E2637" i="14" s="1" a="1"/>
  <c r="E2637" i="14" s="1"/>
  <c r="D2638" i="14"/>
  <c r="E2638" i="14" s="1" a="1"/>
  <c r="E2638" i="14" s="1"/>
  <c r="D2639" i="14"/>
  <c r="E2639" i="14" s="1" a="1"/>
  <c r="E2639" i="14" s="1"/>
  <c r="D2640" i="14"/>
  <c r="E2640" i="14" s="1" a="1"/>
  <c r="E2640" i="14" s="1"/>
  <c r="D2641" i="14"/>
  <c r="E2641" i="14" s="1" a="1"/>
  <c r="E2641" i="14" s="1"/>
  <c r="D2642" i="14"/>
  <c r="E2642" i="14" s="1" a="1"/>
  <c r="E2642" i="14" s="1"/>
  <c r="D2643" i="14"/>
  <c r="E2643" i="14" s="1" a="1"/>
  <c r="E2643" i="14" s="1"/>
  <c r="D2644" i="14"/>
  <c r="E2644" i="14" s="1" a="1"/>
  <c r="E2644" i="14" s="1"/>
  <c r="D2645" i="14"/>
  <c r="E2645" i="14" s="1" a="1"/>
  <c r="E2645" i="14" s="1"/>
  <c r="D2646" i="14"/>
  <c r="E2646" i="14" s="1" a="1"/>
  <c r="E2646" i="14" s="1"/>
  <c r="D2647" i="14"/>
  <c r="E2647" i="14" s="1" a="1"/>
  <c r="E2647" i="14" s="1"/>
  <c r="D2648" i="14"/>
  <c r="E2648" i="14" s="1" a="1"/>
  <c r="E2648" i="14" s="1"/>
  <c r="D2649" i="14"/>
  <c r="E2649" i="14" s="1" a="1"/>
  <c r="E2649" i="14" s="1"/>
  <c r="D2650" i="14"/>
  <c r="E2650" i="14" s="1" a="1"/>
  <c r="E2650" i="14" s="1"/>
  <c r="D2651" i="14"/>
  <c r="E2651" i="14" s="1" a="1"/>
  <c r="E2651" i="14" s="1"/>
  <c r="D2652" i="14"/>
  <c r="E2652" i="14" s="1" a="1"/>
  <c r="E2652" i="14" s="1"/>
  <c r="D2653" i="14"/>
  <c r="E2653" i="14" s="1" a="1"/>
  <c r="E2653" i="14" s="1"/>
  <c r="D2654" i="14"/>
  <c r="E2654" i="14" s="1" a="1"/>
  <c r="E2654" i="14" s="1"/>
  <c r="D2655" i="14"/>
  <c r="E2655" i="14" s="1" a="1"/>
  <c r="E2655" i="14" s="1"/>
  <c r="D2656" i="14"/>
  <c r="E2656" i="14" s="1" a="1"/>
  <c r="E2656" i="14" s="1"/>
  <c r="D2657" i="14"/>
  <c r="E2657" i="14" s="1" a="1"/>
  <c r="E2657" i="14" s="1"/>
  <c r="D2658" i="14"/>
  <c r="E2658" i="14" s="1" a="1"/>
  <c r="E2658" i="14" s="1"/>
  <c r="D2659" i="14"/>
  <c r="E2659" i="14" s="1" a="1"/>
  <c r="E2659" i="14" s="1"/>
  <c r="D2660" i="14"/>
  <c r="E2660" i="14" s="1" a="1"/>
  <c r="E2660" i="14" s="1"/>
  <c r="D2661" i="14"/>
  <c r="E2661" i="14" s="1" a="1"/>
  <c r="E2661" i="14" s="1"/>
  <c r="D2662" i="14"/>
  <c r="E2662" i="14" s="1" a="1"/>
  <c r="E2662" i="14" s="1"/>
  <c r="D2663" i="14"/>
  <c r="E2663" i="14" s="1" a="1"/>
  <c r="E2663" i="14" s="1"/>
  <c r="D2664" i="14"/>
  <c r="E2664" i="14" s="1" a="1"/>
  <c r="E2664" i="14" s="1"/>
  <c r="D2666" i="14"/>
  <c r="E2666" i="14" s="1" a="1"/>
  <c r="E2666" i="14" s="1"/>
  <c r="D2667" i="14"/>
  <c r="E2667" i="14" s="1" a="1"/>
  <c r="E2667" i="14" s="1"/>
  <c r="D2669" i="14"/>
  <c r="E2669" i="14" s="1" a="1"/>
  <c r="E2669" i="14" s="1"/>
  <c r="D2670" i="14"/>
  <c r="E2670" i="14" s="1" a="1"/>
  <c r="E2670" i="14" s="1"/>
  <c r="D2671" i="14"/>
  <c r="E2671" i="14" s="1" a="1"/>
  <c r="E2671" i="14" s="1"/>
  <c r="D2672" i="14"/>
  <c r="E2672" i="14" s="1" a="1"/>
  <c r="E2672" i="14" s="1"/>
  <c r="D2673" i="14"/>
  <c r="E2673" i="14" s="1" a="1"/>
  <c r="E2673" i="14" s="1"/>
  <c r="D2674" i="14"/>
  <c r="E2674" i="14" s="1" a="1"/>
  <c r="E2674" i="14" s="1"/>
  <c r="D2675" i="14"/>
  <c r="E2675" i="14" s="1" a="1"/>
  <c r="E2675" i="14" s="1"/>
  <c r="D2676" i="14"/>
  <c r="E2676" i="14" s="1" a="1"/>
  <c r="E2676" i="14" s="1"/>
  <c r="D2678" i="14"/>
  <c r="E2678" i="14" s="1" a="1"/>
  <c r="E2678" i="14" s="1"/>
  <c r="D2679" i="14"/>
  <c r="E2679" i="14" s="1" a="1"/>
  <c r="E2679" i="14" s="1"/>
  <c r="D2680" i="14"/>
  <c r="E2680" i="14" s="1" a="1"/>
  <c r="E2680" i="14" s="1"/>
  <c r="D2681" i="14"/>
  <c r="E2681" i="14" s="1" a="1"/>
  <c r="E2681" i="14" s="1"/>
  <c r="D2682" i="14"/>
  <c r="E2682" i="14" s="1" a="1"/>
  <c r="E2682" i="14" s="1"/>
  <c r="D2683" i="14"/>
  <c r="E2683" i="14" s="1" a="1"/>
  <c r="E2683" i="14" s="1"/>
  <c r="D2684" i="14"/>
  <c r="E2684" i="14" s="1" a="1"/>
  <c r="E2684" i="14" s="1"/>
  <c r="D2685" i="14"/>
  <c r="E2685" i="14" s="1" a="1"/>
  <c r="E2685" i="14" s="1"/>
  <c r="D2686" i="14"/>
  <c r="E2686" i="14" s="1" a="1"/>
  <c r="E2686" i="14" s="1"/>
  <c r="D2687" i="14"/>
  <c r="E2687" i="14" s="1" a="1"/>
  <c r="E2687" i="14" s="1"/>
  <c r="D2688" i="14"/>
  <c r="E2688" i="14" s="1" a="1"/>
  <c r="E2688" i="14" s="1"/>
  <c r="D2689" i="14"/>
  <c r="E2689" i="14" s="1" a="1"/>
  <c r="E2689" i="14" s="1"/>
  <c r="D2690" i="14"/>
  <c r="E2690" i="14" s="1" a="1"/>
  <c r="E2690" i="14" s="1"/>
  <c r="D2691" i="14"/>
  <c r="E2691" i="14" s="1" a="1"/>
  <c r="E2691" i="14" s="1"/>
  <c r="D2692" i="14"/>
  <c r="E2692" i="14" s="1" a="1"/>
  <c r="E2692" i="14" s="1"/>
  <c r="D2693" i="14"/>
  <c r="E2693" i="14" s="1" a="1"/>
  <c r="E2693" i="14" s="1"/>
  <c r="D2694" i="14"/>
  <c r="E2694" i="14" s="1" a="1"/>
  <c r="E2694" i="14" s="1"/>
  <c r="D2695" i="14"/>
  <c r="E2695" i="14" s="1" a="1"/>
  <c r="E2695" i="14" s="1"/>
  <c r="D2696" i="14"/>
  <c r="E2696" i="14" s="1" a="1"/>
  <c r="E2696" i="14" s="1"/>
  <c r="D2697" i="14"/>
  <c r="E2697" i="14" s="1" a="1"/>
  <c r="E2697" i="14" s="1"/>
  <c r="D2698" i="14"/>
  <c r="E2698" i="14" s="1" a="1"/>
  <c r="E2698" i="14" s="1"/>
  <c r="D2699" i="14"/>
  <c r="E2699" i="14" s="1" a="1"/>
  <c r="E2699" i="14" s="1"/>
  <c r="D2700" i="14"/>
  <c r="E2700" i="14" s="1" a="1"/>
  <c r="E2700" i="14" s="1"/>
  <c r="D2701" i="14"/>
  <c r="E2701" i="14" s="1" a="1"/>
  <c r="E2701" i="14" s="1"/>
  <c r="D2702" i="14"/>
  <c r="E2702" i="14" s="1" a="1"/>
  <c r="E2702" i="14" s="1"/>
  <c r="D2703" i="14"/>
  <c r="E2703" i="14" s="1" a="1"/>
  <c r="E2703" i="14" s="1"/>
  <c r="D2704" i="14"/>
  <c r="E2704" i="14" s="1" a="1"/>
  <c r="E2704" i="14" s="1"/>
  <c r="D2705" i="14"/>
  <c r="E2705" i="14" s="1" a="1"/>
  <c r="E2705" i="14" s="1"/>
  <c r="D2706" i="14"/>
  <c r="E2706" i="14" s="1" a="1"/>
  <c r="E2706" i="14" s="1"/>
  <c r="D2707" i="14"/>
  <c r="E2707" i="14" s="1" a="1"/>
  <c r="E2707" i="14" s="1"/>
  <c r="D2708" i="14"/>
  <c r="E2708" i="14" s="1" a="1"/>
  <c r="E2708" i="14" s="1"/>
  <c r="D2709" i="14"/>
  <c r="E2709" i="14" s="1" a="1"/>
  <c r="E2709" i="14" s="1"/>
  <c r="D2710" i="14"/>
  <c r="E2710" i="14" s="1" a="1"/>
  <c r="E2710" i="14" s="1"/>
  <c r="D2711" i="14"/>
  <c r="E2711" i="14" s="1" a="1"/>
  <c r="E2711" i="14" s="1"/>
  <c r="D2712" i="14"/>
  <c r="E2712" i="14" s="1" a="1"/>
  <c r="E2712" i="14" s="1"/>
  <c r="D2713" i="14"/>
  <c r="E2713" i="14" s="1" a="1"/>
  <c r="E2713" i="14" s="1"/>
  <c r="D2714" i="14"/>
  <c r="E2714" i="14" s="1" a="1"/>
  <c r="E2714" i="14" s="1"/>
  <c r="D2715" i="14"/>
  <c r="E2715" i="14" s="1" a="1"/>
  <c r="E2715" i="14" s="1"/>
  <c r="D2716" i="14"/>
  <c r="E2716" i="14" s="1" a="1"/>
  <c r="E2716" i="14" s="1"/>
  <c r="D2717" i="14"/>
  <c r="E2717" i="14" s="1" a="1"/>
  <c r="E2717" i="14" s="1"/>
  <c r="D2718" i="14"/>
  <c r="E2718" i="14" s="1" a="1"/>
  <c r="E2718" i="14" s="1"/>
  <c r="D2719" i="14"/>
  <c r="E2719" i="14" s="1" a="1"/>
  <c r="E2719" i="14" s="1"/>
  <c r="D2720" i="14"/>
  <c r="E2720" i="14" s="1" a="1"/>
  <c r="E2720" i="14" s="1"/>
  <c r="D2721" i="14"/>
  <c r="E2721" i="14" s="1" a="1"/>
  <c r="E2721" i="14" s="1"/>
  <c r="D2722" i="14"/>
  <c r="E2722" i="14" s="1" a="1"/>
  <c r="E2722" i="14" s="1"/>
  <c r="D2723" i="14"/>
  <c r="E2723" i="14" s="1" a="1"/>
  <c r="E2723" i="14" s="1"/>
  <c r="D2724" i="14"/>
  <c r="E2724" i="14" s="1" a="1"/>
  <c r="E2724" i="14" s="1"/>
  <c r="D2725" i="14"/>
  <c r="E2725" i="14" s="1" a="1"/>
  <c r="E2725" i="14" s="1"/>
  <c r="D2726" i="14"/>
  <c r="E2726" i="14" s="1" a="1"/>
  <c r="E2726" i="14" s="1"/>
  <c r="D2728" i="14"/>
  <c r="E2728" i="14" s="1" a="1"/>
  <c r="E2728" i="14" s="1"/>
  <c r="D2729" i="14"/>
  <c r="E2729" i="14" s="1" a="1"/>
  <c r="E2729" i="14" s="1"/>
  <c r="D2730" i="14"/>
  <c r="E2730" i="14" s="1" a="1"/>
  <c r="E2730" i="14" s="1"/>
  <c r="D2731" i="14"/>
  <c r="E2731" i="14" s="1" a="1"/>
  <c r="E2731" i="14" s="1"/>
  <c r="D2732" i="14"/>
  <c r="E2732" i="14" s="1" a="1"/>
  <c r="E2732" i="14" s="1"/>
  <c r="D2733" i="14"/>
  <c r="E2733" i="14" s="1" a="1"/>
  <c r="E2733" i="14" s="1"/>
  <c r="D2734" i="14"/>
  <c r="E2734" i="14" s="1" a="1"/>
  <c r="E2734" i="14" s="1"/>
  <c r="D2735" i="14"/>
  <c r="E2735" i="14" s="1" a="1"/>
  <c r="E2735" i="14" s="1"/>
  <c r="D2736" i="14"/>
  <c r="E2736" i="14" s="1" a="1"/>
  <c r="E2736" i="14" s="1"/>
  <c r="D2737" i="14"/>
  <c r="E2737" i="14" s="1" a="1"/>
  <c r="E2737" i="14" s="1"/>
  <c r="D2738" i="14"/>
  <c r="E2738" i="14" s="1" a="1"/>
  <c r="E2738" i="14" s="1"/>
  <c r="D2739" i="14"/>
  <c r="E2739" i="14" s="1" a="1"/>
  <c r="E2739" i="14" s="1"/>
  <c r="D2740" i="14"/>
  <c r="E2740" i="14" s="1" a="1"/>
  <c r="E2740" i="14" s="1"/>
  <c r="D2741" i="14"/>
  <c r="E2741" i="14" s="1" a="1"/>
  <c r="E2741" i="14" s="1"/>
  <c r="D2742" i="14"/>
  <c r="E2742" i="14" s="1" a="1"/>
  <c r="E2742" i="14" s="1"/>
  <c r="D2743" i="14"/>
  <c r="E2743" i="14" s="1" a="1"/>
  <c r="E2743" i="14" s="1"/>
  <c r="D2744" i="14"/>
  <c r="E2744" i="14" s="1" a="1"/>
  <c r="E2744" i="14" s="1"/>
  <c r="D2745" i="14"/>
  <c r="E2745" i="14" s="1" a="1"/>
  <c r="E2745" i="14" s="1"/>
  <c r="D2746" i="14"/>
  <c r="E2746" i="14" s="1" a="1"/>
  <c r="E2746" i="14" s="1"/>
  <c r="D2747" i="14"/>
  <c r="E2747" i="14" s="1" a="1"/>
  <c r="E2747" i="14" s="1"/>
  <c r="D2748" i="14"/>
  <c r="E2748" i="14" s="1" a="1"/>
  <c r="E2748" i="14" s="1"/>
  <c r="D2749" i="14"/>
  <c r="E2749" i="14" s="1" a="1"/>
  <c r="E2749" i="14" s="1"/>
  <c r="D2750" i="14"/>
  <c r="E2750" i="14" s="1" a="1"/>
  <c r="E2750" i="14" s="1"/>
  <c r="D2751" i="14"/>
  <c r="E2751" i="14" s="1" a="1"/>
  <c r="E2751" i="14" s="1"/>
  <c r="D2752" i="14"/>
  <c r="E2752" i="14" s="1" a="1"/>
  <c r="E2752" i="14" s="1"/>
  <c r="D2753" i="14"/>
  <c r="E2753" i="14" s="1" a="1"/>
  <c r="E2753" i="14" s="1"/>
  <c r="D2754" i="14"/>
  <c r="E2754" i="14" s="1" a="1"/>
  <c r="E2754" i="14" s="1"/>
  <c r="D2755" i="14"/>
  <c r="E2755" i="14" s="1" a="1"/>
  <c r="E2755" i="14" s="1"/>
  <c r="D2756" i="14"/>
  <c r="E2756" i="14" s="1" a="1"/>
  <c r="E2756" i="14" s="1"/>
  <c r="D2757" i="14"/>
  <c r="E2757" i="14" s="1" a="1"/>
  <c r="E2757" i="14" s="1"/>
  <c r="D2758" i="14"/>
  <c r="E2758" i="14" s="1" a="1"/>
  <c r="E2758" i="14" s="1"/>
  <c r="D2759" i="14"/>
  <c r="E2759" i="14" s="1" a="1"/>
  <c r="E2759" i="14" s="1"/>
  <c r="D2760" i="14"/>
  <c r="E2760" i="14" s="1" a="1"/>
  <c r="E2760" i="14" s="1"/>
  <c r="D2761" i="14"/>
  <c r="E2761" i="14" s="1" a="1"/>
  <c r="E2761" i="14" s="1"/>
  <c r="D2762" i="14"/>
  <c r="E2762" i="14" s="1" a="1"/>
  <c r="E2762" i="14" s="1"/>
  <c r="D2763" i="14"/>
  <c r="E2763" i="14" s="1" a="1"/>
  <c r="E2763" i="14" s="1"/>
  <c r="D2764" i="14"/>
  <c r="E2764" i="14" s="1" a="1"/>
  <c r="E2764" i="14" s="1"/>
  <c r="D2765" i="14"/>
  <c r="E2765" i="14" s="1" a="1"/>
  <c r="E2765" i="14" s="1"/>
  <c r="D2766" i="14"/>
  <c r="E2766" i="14" s="1" a="1"/>
  <c r="E2766" i="14" s="1"/>
  <c r="D2767" i="14"/>
  <c r="E2767" i="14" s="1" a="1"/>
  <c r="E2767" i="14" s="1"/>
  <c r="D2768" i="14"/>
  <c r="E2768" i="14" s="1" a="1"/>
  <c r="E2768" i="14" s="1"/>
  <c r="D2769" i="14"/>
  <c r="E2769" i="14" s="1" a="1"/>
  <c r="E2769" i="14" s="1"/>
  <c r="D2770" i="14"/>
  <c r="E2770" i="14" s="1" a="1"/>
  <c r="E2770" i="14" s="1"/>
  <c r="D2771" i="14"/>
  <c r="E2771" i="14" s="1" a="1"/>
  <c r="E2771" i="14" s="1"/>
  <c r="D2773" i="14"/>
  <c r="E2773" i="14" s="1" a="1"/>
  <c r="E2773" i="14" s="1"/>
  <c r="D2774" i="14"/>
  <c r="E2774" i="14" s="1" a="1"/>
  <c r="E2774" i="14" s="1"/>
  <c r="D2777" i="14"/>
  <c r="E2777" i="14" s="1" a="1"/>
  <c r="E2777" i="14" s="1"/>
  <c r="D2778" i="14"/>
  <c r="E2778" i="14" s="1" a="1"/>
  <c r="E2778" i="14" s="1"/>
  <c r="D2779" i="14"/>
  <c r="E2779" i="14" s="1" a="1"/>
  <c r="E2779" i="14" s="1"/>
  <c r="D2780" i="14"/>
  <c r="E2780" i="14" s="1" a="1"/>
  <c r="E2780" i="14" s="1"/>
  <c r="D2781" i="14"/>
  <c r="E2781" i="14" s="1" a="1"/>
  <c r="E2781" i="14" s="1"/>
  <c r="D2782" i="14"/>
  <c r="E2782" i="14" s="1" a="1"/>
  <c r="E2782" i="14" s="1"/>
  <c r="D2783" i="14"/>
  <c r="E2783" i="14" s="1" a="1"/>
  <c r="E2783" i="14" s="1"/>
  <c r="D2784" i="14"/>
  <c r="E2784" i="14" s="1" a="1"/>
  <c r="E2784" i="14" s="1"/>
  <c r="D2785" i="14"/>
  <c r="E2785" i="14" s="1" a="1"/>
  <c r="E2785" i="14" s="1"/>
  <c r="D2786" i="14"/>
  <c r="E2786" i="14" s="1" a="1"/>
  <c r="E2786" i="14" s="1"/>
  <c r="D2787" i="14"/>
  <c r="E2787" i="14" s="1" a="1"/>
  <c r="E2787" i="14" s="1"/>
  <c r="D2788" i="14"/>
  <c r="E2788" i="14" s="1" a="1"/>
  <c r="E2788" i="14" s="1"/>
  <c r="D2789" i="14"/>
  <c r="E2789" i="14" s="1" a="1"/>
  <c r="E2789" i="14" s="1"/>
  <c r="D2790" i="14"/>
  <c r="E2790" i="14" s="1" a="1"/>
  <c r="E2790" i="14" s="1"/>
  <c r="D2791" i="14"/>
  <c r="E2791" i="14" s="1" a="1"/>
  <c r="E2791" i="14" s="1"/>
  <c r="D2792" i="14"/>
  <c r="E2792" i="14" s="1" a="1"/>
  <c r="E2792" i="14" s="1"/>
  <c r="D2793" i="14"/>
  <c r="E2793" i="14" s="1" a="1"/>
  <c r="E2793" i="14" s="1"/>
  <c r="D2794" i="14"/>
  <c r="E2794" i="14" s="1" a="1"/>
  <c r="E2794" i="14" s="1"/>
  <c r="D2795" i="14"/>
  <c r="E2795" i="14" s="1" a="1"/>
  <c r="E2795" i="14" s="1"/>
  <c r="D2796" i="14"/>
  <c r="E2796" i="14" s="1" a="1"/>
  <c r="E2796" i="14" s="1"/>
  <c r="D2797" i="14"/>
  <c r="E2797" i="14" s="1" a="1"/>
  <c r="E2797" i="14" s="1"/>
  <c r="D2798" i="14"/>
  <c r="E2798" i="14" s="1" a="1"/>
  <c r="E2798" i="14" s="1"/>
  <c r="D2799" i="14"/>
  <c r="E2799" i="14" s="1" a="1"/>
  <c r="E2799" i="14" s="1"/>
  <c r="D2800" i="14"/>
  <c r="E2800" i="14" s="1" a="1"/>
  <c r="E2800" i="14" s="1"/>
  <c r="D2801" i="14"/>
  <c r="E2801" i="14" s="1" a="1"/>
  <c r="E2801" i="14" s="1"/>
  <c r="D2802" i="14"/>
  <c r="E2802" i="14" s="1" a="1"/>
  <c r="E2802" i="14" s="1"/>
  <c r="D2803" i="14"/>
  <c r="E2803" i="14" s="1" a="1"/>
  <c r="E2803" i="14" s="1"/>
  <c r="D2804" i="14"/>
  <c r="E2804" i="14" s="1" a="1"/>
  <c r="E2804" i="14" s="1"/>
  <c r="D2805" i="14"/>
  <c r="E2805" i="14" s="1" a="1"/>
  <c r="E2805" i="14" s="1"/>
  <c r="D2806" i="14"/>
  <c r="E2806" i="14" s="1" a="1"/>
  <c r="E2806" i="14" s="1"/>
  <c r="D2807" i="14"/>
  <c r="E2807" i="14" s="1" a="1"/>
  <c r="E2807" i="14" s="1"/>
  <c r="D2808" i="14"/>
  <c r="E2808" i="14" s="1" a="1"/>
  <c r="E2808" i="14" s="1"/>
  <c r="D2810" i="14"/>
  <c r="E2810" i="14" s="1" a="1"/>
  <c r="E2810" i="14" s="1"/>
  <c r="D2811" i="14"/>
  <c r="E2811" i="14" s="1" a="1"/>
  <c r="E2811" i="14" s="1"/>
  <c r="D2812" i="14"/>
  <c r="E2812" i="14" s="1" a="1"/>
  <c r="E2812" i="14" s="1"/>
  <c r="D2813" i="14"/>
  <c r="E2813" i="14" s="1" a="1"/>
  <c r="E2813" i="14" s="1"/>
  <c r="D2815" i="14"/>
  <c r="E2815" i="14" s="1" a="1"/>
  <c r="E2815" i="14" s="1"/>
  <c r="D2816" i="14"/>
  <c r="E2816" i="14" s="1" a="1"/>
  <c r="E2816" i="14" s="1"/>
  <c r="D2817" i="14"/>
  <c r="E2817" i="14" s="1" a="1"/>
  <c r="E2817" i="14" s="1"/>
  <c r="D2818" i="14"/>
  <c r="E2818" i="14" s="1" a="1"/>
  <c r="E2818" i="14" s="1"/>
  <c r="D2819" i="14"/>
  <c r="E2819" i="14" s="1" a="1"/>
  <c r="E2819" i="14" s="1"/>
  <c r="D2820" i="14"/>
  <c r="E2820" i="14" s="1" a="1"/>
  <c r="E2820" i="14" s="1"/>
  <c r="D2821" i="14"/>
  <c r="E2821" i="14" s="1" a="1"/>
  <c r="E2821" i="14" s="1"/>
  <c r="D2822" i="14"/>
  <c r="E2822" i="14" s="1" a="1"/>
  <c r="E2822" i="14" s="1"/>
  <c r="D2823" i="14"/>
  <c r="E2823" i="14" s="1" a="1"/>
  <c r="E2823" i="14" s="1"/>
  <c r="D2824" i="14"/>
  <c r="E2824" i="14" s="1" a="1"/>
  <c r="E2824" i="14" s="1"/>
  <c r="D2825" i="14"/>
  <c r="E2825" i="14" s="1" a="1"/>
  <c r="E2825" i="14" s="1"/>
  <c r="D2826" i="14"/>
  <c r="E2826" i="14" s="1" a="1"/>
  <c r="E2826" i="14" s="1"/>
  <c r="D2827" i="14"/>
  <c r="E2827" i="14" s="1" a="1"/>
  <c r="E2827" i="14" s="1"/>
  <c r="D2828" i="14"/>
  <c r="E2828" i="14" s="1" a="1"/>
  <c r="E2828" i="14" s="1"/>
  <c r="D2829" i="14"/>
  <c r="E2829" i="14" s="1" a="1"/>
  <c r="E2829" i="14" s="1"/>
  <c r="D2830" i="14"/>
  <c r="E2830" i="14" s="1" a="1"/>
  <c r="E2830" i="14" s="1"/>
  <c r="D2831" i="14"/>
  <c r="E2831" i="14" s="1" a="1"/>
  <c r="E2831" i="14" s="1"/>
  <c r="D2832" i="14"/>
  <c r="E2832" i="14" s="1" a="1"/>
  <c r="E2832" i="14" s="1"/>
  <c r="D2833" i="14"/>
  <c r="E2833" i="14" s="1" a="1"/>
  <c r="E2833" i="14" s="1"/>
  <c r="D2834" i="14"/>
  <c r="E2834" i="14" s="1" a="1"/>
  <c r="E2834" i="14" s="1"/>
  <c r="D2835" i="14"/>
  <c r="E2835" i="14" s="1" a="1"/>
  <c r="E2835" i="14" s="1"/>
  <c r="D2836" i="14"/>
  <c r="E2836" i="14" s="1" a="1"/>
  <c r="E2836" i="14" s="1"/>
  <c r="D2837" i="14"/>
  <c r="E2837" i="14" s="1" a="1"/>
  <c r="E2837" i="14" s="1"/>
  <c r="D2838" i="14"/>
  <c r="E2838" i="14" s="1" a="1"/>
  <c r="E2838" i="14" s="1"/>
  <c r="D2839" i="14"/>
  <c r="E2839" i="14" s="1" a="1"/>
  <c r="E2839" i="14" s="1"/>
  <c r="D2840" i="14"/>
  <c r="E2840" i="14" s="1" a="1"/>
  <c r="E2840" i="14" s="1"/>
  <c r="D2841" i="14"/>
  <c r="E2841" i="14" s="1" a="1"/>
  <c r="E2841" i="14" s="1"/>
  <c r="D2842" i="14"/>
  <c r="E2842" i="14" s="1" a="1"/>
  <c r="E2842" i="14" s="1"/>
  <c r="D2843" i="14"/>
  <c r="E2843" i="14" s="1" a="1"/>
  <c r="E2843" i="14" s="1"/>
  <c r="D2844" i="14"/>
  <c r="E2844" i="14" s="1" a="1"/>
  <c r="E2844" i="14" s="1"/>
  <c r="D2845" i="14"/>
  <c r="E2845" i="14" s="1" a="1"/>
  <c r="E2845" i="14" s="1"/>
  <c r="D2846" i="14"/>
  <c r="E2846" i="14" s="1" a="1"/>
  <c r="E2846" i="14" s="1"/>
  <c r="D2847" i="14"/>
  <c r="E2847" i="14" s="1" a="1"/>
  <c r="E2847" i="14" s="1"/>
  <c r="D2849" i="14"/>
  <c r="E2849" i="14" s="1" a="1"/>
  <c r="E2849" i="14" s="1"/>
  <c r="D2850" i="14"/>
  <c r="E2850" i="14" s="1" a="1"/>
  <c r="E2850" i="14" s="1"/>
  <c r="D2851" i="14"/>
  <c r="E2851" i="14" s="1" a="1"/>
  <c r="E2851" i="14" s="1"/>
  <c r="D2853" i="14"/>
  <c r="E2853" i="14" s="1" a="1"/>
  <c r="E2853" i="14" s="1"/>
  <c r="D2854" i="14"/>
  <c r="E2854" i="14" s="1" a="1"/>
  <c r="E2854" i="14" s="1"/>
  <c r="D2855" i="14"/>
  <c r="E2855" i="14" s="1" a="1"/>
  <c r="E2855" i="14" s="1"/>
  <c r="D2856" i="14"/>
  <c r="E2856" i="14" s="1" a="1"/>
  <c r="E2856" i="14" s="1"/>
  <c r="D2857" i="14"/>
  <c r="E2857" i="14" s="1" a="1"/>
  <c r="E2857" i="14" s="1"/>
  <c r="D2858" i="14"/>
  <c r="E2858" i="14" s="1" a="1"/>
  <c r="E2858" i="14" s="1"/>
  <c r="D2859" i="14"/>
  <c r="E2859" i="14" s="1" a="1"/>
  <c r="E2859" i="14" s="1"/>
  <c r="D2860" i="14"/>
  <c r="E2860" i="14" s="1" a="1"/>
  <c r="E2860" i="14" s="1"/>
  <c r="D2861" i="14"/>
  <c r="E2861" i="14" s="1" a="1"/>
  <c r="E2861" i="14" s="1"/>
  <c r="D2862" i="14"/>
  <c r="E2862" i="14" s="1" a="1"/>
  <c r="E2862" i="14" s="1"/>
  <c r="D2863" i="14"/>
  <c r="E2863" i="14" s="1" a="1"/>
  <c r="E2863" i="14" s="1"/>
  <c r="D2864" i="14"/>
  <c r="E2864" i="14" s="1" a="1"/>
  <c r="E2864" i="14" s="1"/>
  <c r="D2865" i="14"/>
  <c r="E2865" i="14" s="1" a="1"/>
  <c r="E2865" i="14" s="1"/>
  <c r="D2866" i="14"/>
  <c r="E2866" i="14" s="1" a="1"/>
  <c r="E2866" i="14" s="1"/>
  <c r="D2867" i="14"/>
  <c r="E2867" i="14" s="1" a="1"/>
  <c r="E2867" i="14" s="1"/>
  <c r="D2868" i="14"/>
  <c r="E2868" i="14" s="1" a="1"/>
  <c r="E2868" i="14" s="1"/>
  <c r="D2869" i="14"/>
  <c r="E2869" i="14" s="1" a="1"/>
  <c r="E2869" i="14" s="1"/>
  <c r="D2870" i="14"/>
  <c r="E2870" i="14" s="1" a="1"/>
  <c r="E2870" i="14" s="1"/>
  <c r="D2871" i="14"/>
  <c r="E2871" i="14" s="1" a="1"/>
  <c r="E2871" i="14" s="1"/>
  <c r="D2872" i="14"/>
  <c r="E2872" i="14" s="1" a="1"/>
  <c r="E2872" i="14" s="1"/>
  <c r="D2873" i="14"/>
  <c r="E2873" i="14" s="1" a="1"/>
  <c r="E2873" i="14" s="1"/>
  <c r="D2874" i="14"/>
  <c r="E2874" i="14" s="1" a="1"/>
  <c r="E2874" i="14" s="1"/>
  <c r="D2875" i="14"/>
  <c r="E2875" i="14" s="1" a="1"/>
  <c r="E2875" i="14" s="1"/>
  <c r="D2876" i="14"/>
  <c r="E2876" i="14" s="1" a="1"/>
  <c r="E2876" i="14" s="1"/>
  <c r="D2877" i="14"/>
  <c r="E2877" i="14" s="1" a="1"/>
  <c r="E2877" i="14" s="1"/>
  <c r="D2878" i="14"/>
  <c r="E2878" i="14" s="1" a="1"/>
  <c r="E2878" i="14" s="1"/>
  <c r="D2879" i="14"/>
  <c r="E2879" i="14" s="1" a="1"/>
  <c r="E2879" i="14" s="1"/>
  <c r="D2880" i="14"/>
  <c r="E2880" i="14" s="1" a="1"/>
  <c r="E2880" i="14" s="1"/>
  <c r="D2881" i="14"/>
  <c r="E2881" i="14" s="1" a="1"/>
  <c r="E2881" i="14" s="1"/>
  <c r="D2882" i="14"/>
  <c r="E2882" i="14" s="1" a="1"/>
  <c r="E2882" i="14" s="1"/>
  <c r="D2883" i="14"/>
  <c r="E2883" i="14" s="1" a="1"/>
  <c r="E2883" i="14" s="1"/>
  <c r="D2884" i="14"/>
  <c r="E2884" i="14" s="1" a="1"/>
  <c r="E2884" i="14" s="1"/>
  <c r="D2885" i="14"/>
  <c r="E2885" i="14" s="1" a="1"/>
  <c r="E2885" i="14" s="1"/>
  <c r="D2886" i="14"/>
  <c r="E2886" i="14" s="1" a="1"/>
  <c r="E2886" i="14" s="1"/>
  <c r="D2888" i="14"/>
  <c r="E2888" i="14" s="1" a="1"/>
  <c r="E2888" i="14" s="1"/>
  <c r="D2889" i="14"/>
  <c r="E2889" i="14" s="1" a="1"/>
  <c r="E2889" i="14" s="1"/>
  <c r="D2890" i="14"/>
  <c r="E2890" i="14" s="1" a="1"/>
  <c r="E2890" i="14" s="1"/>
  <c r="D2892" i="14"/>
  <c r="E2892" i="14" s="1" a="1"/>
  <c r="E2892" i="14" s="1"/>
  <c r="D2893" i="14"/>
  <c r="E2893" i="14" s="1" a="1"/>
  <c r="E2893" i="14" s="1"/>
  <c r="D2895" i="14"/>
  <c r="E2895" i="14" s="1" a="1"/>
  <c r="E2895" i="14" s="1"/>
  <c r="D2896" i="14"/>
  <c r="E2896" i="14" s="1" a="1"/>
  <c r="E2896" i="14" s="1"/>
  <c r="D2897" i="14"/>
  <c r="E2897" i="14" s="1" a="1"/>
  <c r="E2897" i="14" s="1"/>
  <c r="D2898" i="14"/>
  <c r="E2898" i="14" s="1" a="1"/>
  <c r="E2898" i="14" s="1"/>
  <c r="D2899" i="14"/>
  <c r="E2899" i="14" s="1" a="1"/>
  <c r="E2899" i="14" s="1"/>
  <c r="D2900" i="14"/>
  <c r="E2900" i="14" s="1" a="1"/>
  <c r="E2900" i="14" s="1"/>
  <c r="D2901" i="14"/>
  <c r="E2901" i="14" s="1" a="1"/>
  <c r="E2901" i="14" s="1"/>
  <c r="D2902" i="14"/>
  <c r="E2902" i="14" s="1" a="1"/>
  <c r="E2902" i="14" s="1"/>
  <c r="D2903" i="14"/>
  <c r="E2903" i="14" s="1" a="1"/>
  <c r="E2903" i="14" s="1"/>
  <c r="D2904" i="14"/>
  <c r="E2904" i="14" s="1" a="1"/>
  <c r="E2904" i="14" s="1"/>
  <c r="D2905" i="14"/>
  <c r="E2905" i="14" s="1" a="1"/>
  <c r="E2905" i="14" s="1"/>
  <c r="D2906" i="14"/>
  <c r="E2906" i="14" s="1" a="1"/>
  <c r="E2906" i="14" s="1"/>
  <c r="D2907" i="14"/>
  <c r="E2907" i="14" s="1" a="1"/>
  <c r="E2907" i="14" s="1"/>
  <c r="D2908" i="14"/>
  <c r="E2908" i="14" s="1" a="1"/>
  <c r="E2908" i="14" s="1"/>
  <c r="D2909" i="14"/>
  <c r="E2909" i="14" s="1" a="1"/>
  <c r="E2909" i="14" s="1"/>
  <c r="D2913" i="14"/>
  <c r="E2913" i="14" s="1" a="1"/>
  <c r="E2913" i="14" s="1"/>
  <c r="D2914" i="14"/>
  <c r="E2914" i="14" s="1" a="1"/>
  <c r="E2914" i="14" s="1"/>
  <c r="D2915" i="14"/>
  <c r="E2915" i="14" s="1" a="1"/>
  <c r="E2915" i="14" s="1"/>
  <c r="D2918" i="14"/>
  <c r="E2918" i="14" s="1" a="1"/>
  <c r="E2918" i="14" s="1"/>
  <c r="D2920" i="14"/>
  <c r="E2920" i="14" s="1" a="1"/>
  <c r="E2920" i="14" s="1"/>
  <c r="D2921" i="14"/>
  <c r="E2921" i="14" s="1" a="1"/>
  <c r="E2921" i="14" s="1"/>
  <c r="D2922" i="14"/>
  <c r="E2922" i="14" s="1" a="1"/>
  <c r="E2922" i="14" s="1"/>
  <c r="D2923" i="14"/>
  <c r="E2923" i="14" s="1" a="1"/>
  <c r="E2923" i="14" s="1"/>
  <c r="D2924" i="14"/>
  <c r="E2924" i="14" s="1" a="1"/>
  <c r="E2924" i="14" s="1"/>
  <c r="D2928" i="14"/>
  <c r="E2928" i="14" s="1" a="1"/>
  <c r="E2928" i="14" s="1"/>
  <c r="D2933" i="14"/>
  <c r="E2933" i="14" s="1" a="1"/>
  <c r="E2933" i="14" s="1"/>
  <c r="B2936" i="14"/>
  <c r="B2935" i="14" s="1"/>
  <c r="I18" i="14" l="1"/>
  <c r="M17" i="14" s="1"/>
  <c r="M18" i="14" s="1"/>
  <c r="M19" i="14"/>
  <c r="M20" i="14" s="1"/>
  <c r="D2894" i="14" s="1"/>
  <c r="E2894" i="14" s="1" a="1"/>
  <c r="E2894" i="14" s="1"/>
  <c r="J18" i="14"/>
  <c r="N17" i="14" s="1"/>
  <c r="N18" i="14" s="1"/>
  <c r="D43" i="14" l="1"/>
  <c r="E43" i="14" s="1" a="1"/>
  <c r="E43" i="14" s="1"/>
  <c r="D80" i="14"/>
  <c r="E80" i="14" s="1" a="1"/>
  <c r="E80" i="14" s="1"/>
  <c r="D177" i="14"/>
  <c r="E177" i="14" s="1" a="1"/>
  <c r="E177" i="14" s="1"/>
  <c r="D264" i="14"/>
  <c r="E264" i="14" s="1" a="1"/>
  <c r="E264" i="14" s="1"/>
  <c r="D367" i="14"/>
  <c r="E367" i="14" s="1" a="1"/>
  <c r="E367" i="14" s="1"/>
  <c r="D566" i="14"/>
  <c r="E566" i="14" s="1" a="1"/>
  <c r="E566" i="14" s="1"/>
  <c r="D561" i="14"/>
  <c r="E561" i="14" s="1" a="1"/>
  <c r="E561" i="14" s="1"/>
  <c r="D409" i="14"/>
  <c r="E409" i="14" s="1" a="1"/>
  <c r="E409" i="14" s="1"/>
  <c r="D537" i="14"/>
  <c r="E537" i="14" s="1" a="1"/>
  <c r="E537" i="14" s="1"/>
  <c r="D666" i="14"/>
  <c r="E666" i="14" s="1" a="1"/>
  <c r="E666" i="14" s="1"/>
  <c r="D764" i="14"/>
  <c r="E764" i="14" s="1" a="1"/>
  <c r="E764" i="14" s="1"/>
  <c r="D852" i="14"/>
  <c r="E852" i="14" s="1" a="1"/>
  <c r="E852" i="14" s="1"/>
  <c r="D839" i="14"/>
  <c r="E839" i="14" s="1" a="1"/>
  <c r="E839" i="14" s="1"/>
  <c r="D730" i="14"/>
  <c r="E730" i="14" s="1" a="1"/>
  <c r="E730" i="14" s="1"/>
  <c r="D886" i="14"/>
  <c r="E886" i="14" s="1" a="1"/>
  <c r="E886" i="14" s="1"/>
  <c r="D1054" i="14"/>
  <c r="E1054" i="14" s="1" a="1"/>
  <c r="E1054" i="14" s="1"/>
  <c r="D728" i="14"/>
  <c r="E728" i="14" s="1" a="1"/>
  <c r="E728" i="14" s="1"/>
  <c r="D1076" i="14"/>
  <c r="E1076" i="14" s="1" a="1"/>
  <c r="E1076" i="14" s="1"/>
  <c r="D1214" i="14"/>
  <c r="E1214" i="14" s="1" a="1"/>
  <c r="E1214" i="14" s="1"/>
  <c r="D1454" i="14"/>
  <c r="E1454" i="14" s="1" a="1"/>
  <c r="E1454" i="14" s="1"/>
  <c r="D1153" i="14"/>
  <c r="E1153" i="14" s="1" a="1"/>
  <c r="E1153" i="14" s="1"/>
  <c r="D1248" i="14"/>
  <c r="E1248" i="14" s="1" a="1"/>
  <c r="E1248" i="14" s="1"/>
  <c r="D1596" i="14"/>
  <c r="E1596" i="14" s="1" a="1"/>
  <c r="E1596" i="14" s="1"/>
  <c r="D1637" i="14"/>
  <c r="E1637" i="14" s="1" a="1"/>
  <c r="E1637" i="14" s="1"/>
  <c r="D1840" i="14"/>
  <c r="E1840" i="14" s="1" a="1"/>
  <c r="E1840" i="14" s="1"/>
  <c r="D1994" i="14"/>
  <c r="E1994" i="14" s="1" a="1"/>
  <c r="E1994" i="14" s="1"/>
  <c r="D2602" i="14"/>
  <c r="E2602" i="14" s="1" a="1"/>
  <c r="E2602" i="14" s="1"/>
  <c r="D2078" i="14"/>
  <c r="E2078" i="14" s="1" a="1"/>
  <c r="E2078" i="14" s="1"/>
  <c r="D2577" i="14"/>
  <c r="E2577" i="14" s="1" a="1"/>
  <c r="E2577" i="14" s="1"/>
  <c r="D2060" i="14"/>
  <c r="E2060" i="14" s="1" a="1"/>
  <c r="E2060" i="14" s="1"/>
  <c r="D2490" i="14"/>
  <c r="E2490" i="14" s="1" a="1"/>
  <c r="E2490" i="14" s="1"/>
  <c r="D2776" i="14"/>
  <c r="E2776" i="14" s="1" a="1"/>
  <c r="E2776" i="14" s="1"/>
  <c r="D2428" i="14"/>
  <c r="E2428" i="14" s="1" a="1"/>
  <c r="E2428" i="14" s="1"/>
  <c r="D83" i="14"/>
  <c r="E83" i="14" s="1" a="1"/>
  <c r="E83" i="14" s="1"/>
  <c r="D103" i="14"/>
  <c r="E103" i="14" s="1" a="1"/>
  <c r="E103" i="14" s="1"/>
  <c r="D457" i="14"/>
  <c r="E457" i="14" s="1" a="1"/>
  <c r="E457" i="14" s="1"/>
  <c r="D401" i="14"/>
  <c r="E401" i="14" s="1" a="1"/>
  <c r="E401" i="14" s="1"/>
  <c r="D349" i="14"/>
  <c r="E349" i="14" s="1" a="1"/>
  <c r="E349" i="14" s="1"/>
  <c r="D589" i="14"/>
  <c r="E589" i="14" s="1" a="1"/>
  <c r="E589" i="14" s="1"/>
  <c r="D499" i="14"/>
  <c r="E499" i="14" s="1" a="1"/>
  <c r="E499" i="14" s="1"/>
  <c r="D541" i="14"/>
  <c r="E541" i="14" s="1" a="1"/>
  <c r="E541" i="14" s="1"/>
  <c r="D670" i="14"/>
  <c r="E670" i="14" s="1" a="1"/>
  <c r="E670" i="14" s="1"/>
  <c r="D778" i="14"/>
  <c r="E778" i="14" s="1" a="1"/>
  <c r="E778" i="14" s="1"/>
  <c r="D908" i="14"/>
  <c r="E908" i="14" s="1" a="1"/>
  <c r="E908" i="14" s="1"/>
  <c r="D927" i="14"/>
  <c r="E927" i="14" s="1" a="1"/>
  <c r="E927" i="14" s="1"/>
  <c r="D755" i="14"/>
  <c r="E755" i="14" s="1" a="1"/>
  <c r="E755" i="14" s="1"/>
  <c r="D926" i="14"/>
  <c r="E926" i="14" s="1" a="1"/>
  <c r="E926" i="14" s="1"/>
  <c r="D1062" i="14"/>
  <c r="E1062" i="14" s="1" a="1"/>
  <c r="E1062" i="14" s="1"/>
  <c r="D805" i="14"/>
  <c r="E805" i="14" s="1" a="1"/>
  <c r="E805" i="14" s="1"/>
  <c r="D1083" i="14"/>
  <c r="E1083" i="14" s="1" a="1"/>
  <c r="E1083" i="14" s="1"/>
  <c r="D1498" i="14"/>
  <c r="E1498" i="14" s="1" a="1"/>
  <c r="E1498" i="14" s="1"/>
  <c r="D1470" i="14"/>
  <c r="E1470" i="14" s="1" a="1"/>
  <c r="E1470" i="14" s="1"/>
  <c r="D1319" i="14"/>
  <c r="E1319" i="14" s="1" a="1"/>
  <c r="E1319" i="14" s="1"/>
  <c r="D1480" i="14"/>
  <c r="E1480" i="14" s="1" a="1"/>
  <c r="E1480" i="14" s="1"/>
  <c r="D1562" i="14"/>
  <c r="E1562" i="14" s="1" a="1"/>
  <c r="E1562" i="14" s="1"/>
  <c r="D1664" i="14"/>
  <c r="E1664" i="14" s="1" a="1"/>
  <c r="E1664" i="14" s="1"/>
  <c r="D2727" i="14"/>
  <c r="E2727" i="14" s="1" a="1"/>
  <c r="E2727" i="14" s="1"/>
  <c r="D2000" i="14"/>
  <c r="E2000" i="14" s="1" a="1"/>
  <c r="E2000" i="14" s="1"/>
  <c r="D2814" i="14"/>
  <c r="E2814" i="14" s="1" a="1"/>
  <c r="E2814" i="14" s="1"/>
  <c r="D2236" i="14"/>
  <c r="E2236" i="14" s="1" a="1"/>
  <c r="E2236" i="14" s="1"/>
  <c r="D2629" i="14"/>
  <c r="E2629" i="14" s="1" a="1"/>
  <c r="E2629" i="14" s="1"/>
  <c r="D2108" i="14"/>
  <c r="E2108" i="14" s="1" a="1"/>
  <c r="E2108" i="14" s="1"/>
  <c r="D2572" i="14"/>
  <c r="E2572" i="14" s="1" a="1"/>
  <c r="E2572" i="14" s="1"/>
  <c r="D2848" i="14"/>
  <c r="E2848" i="14" s="1" a="1"/>
  <c r="E2848" i="14" s="1"/>
  <c r="D14" i="14"/>
  <c r="D15" i="14"/>
  <c r="E15" i="14" s="1" a="1"/>
  <c r="E15" i="14" s="1"/>
  <c r="D100" i="14"/>
  <c r="E100" i="14" s="1" a="1"/>
  <c r="E100" i="14" s="1"/>
  <c r="D124" i="14"/>
  <c r="E124" i="14" s="1" a="1"/>
  <c r="E124" i="14" s="1"/>
  <c r="D132" i="14"/>
  <c r="E132" i="14" s="1" a="1"/>
  <c r="E132" i="14" s="1"/>
  <c r="D215" i="14"/>
  <c r="E215" i="14" s="1" a="1"/>
  <c r="E215" i="14" s="1"/>
  <c r="D231" i="14"/>
  <c r="E231" i="14" s="1" a="1"/>
  <c r="E231" i="14" s="1"/>
  <c r="D239" i="14"/>
  <c r="E239" i="14" s="1" a="1"/>
  <c r="E239" i="14" s="1"/>
  <c r="D247" i="14"/>
  <c r="E247" i="14" s="1" a="1"/>
  <c r="E247" i="14" s="1"/>
  <c r="D259" i="14"/>
  <c r="E259" i="14" s="1" a="1"/>
  <c r="E259" i="14" s="1"/>
  <c r="D245" i="14"/>
  <c r="E245" i="14" s="1" a="1"/>
  <c r="E245" i="14" s="1"/>
  <c r="D265" i="14"/>
  <c r="E265" i="14" s="1" a="1"/>
  <c r="E265" i="14" s="1"/>
  <c r="D311" i="14"/>
  <c r="E311" i="14" s="1" a="1"/>
  <c r="E311" i="14" s="1"/>
  <c r="D317" i="14"/>
  <c r="E317" i="14" s="1" a="1"/>
  <c r="E317" i="14" s="1"/>
  <c r="D372" i="14"/>
  <c r="E372" i="14" s="1" a="1"/>
  <c r="E372" i="14" s="1"/>
  <c r="D460" i="14"/>
  <c r="E460" i="14" s="1" a="1"/>
  <c r="E460" i="14" s="1"/>
  <c r="D382" i="14"/>
  <c r="E382" i="14" s="1" a="1"/>
  <c r="E382" i="14" s="1"/>
  <c r="D418" i="14"/>
  <c r="E418" i="14" s="1" a="1"/>
  <c r="E418" i="14" s="1"/>
  <c r="D1378" i="14"/>
  <c r="E1378" i="14" s="1" a="1"/>
  <c r="E1378" i="14" s="1"/>
  <c r="D1414" i="14"/>
  <c r="E1414" i="14" s="1" a="1"/>
  <c r="E1414" i="14" s="1"/>
  <c r="D1121" i="14"/>
  <c r="E1121" i="14" s="1" a="1"/>
  <c r="E1121" i="14" s="1"/>
  <c r="D1145" i="14"/>
  <c r="E1145" i="14" s="1" a="1"/>
  <c r="E1145" i="14" s="1"/>
  <c r="D1189" i="14"/>
  <c r="E1189" i="14" s="1" a="1"/>
  <c r="E1189" i="14" s="1"/>
  <c r="D1349" i="14"/>
  <c r="E1349" i="14" s="1" a="1"/>
  <c r="E1349" i="14" s="1"/>
  <c r="D1353" i="14"/>
  <c r="E1353" i="14" s="1" a="1"/>
  <c r="E1353" i="14" s="1"/>
  <c r="D1413" i="14"/>
  <c r="E1413" i="14" s="1" a="1"/>
  <c r="E1413" i="14" s="1"/>
  <c r="D1120" i="14"/>
  <c r="E1120" i="14" s="1" a="1"/>
  <c r="E1120" i="14" s="1"/>
  <c r="D1132" i="14"/>
  <c r="E1132" i="14" s="1" a="1"/>
  <c r="E1132" i="14" s="1"/>
  <c r="D1160" i="14"/>
  <c r="E1160" i="14" s="1" a="1"/>
  <c r="E1160" i="14" s="1"/>
  <c r="D1267" i="14"/>
  <c r="E1267" i="14" s="1" a="1"/>
  <c r="E1267" i="14" s="1"/>
  <c r="D1411" i="14"/>
  <c r="E1411" i="14" s="1" a="1"/>
  <c r="E1411" i="14" s="1"/>
  <c r="D1447" i="14"/>
  <c r="E1447" i="14" s="1" a="1"/>
  <c r="E1447" i="14" s="1"/>
  <c r="D1463" i="14"/>
  <c r="E1463" i="14" s="1" a="1"/>
  <c r="E1463" i="14" s="1"/>
  <c r="D1553" i="14"/>
  <c r="E1553" i="14" s="1" a="1"/>
  <c r="E1553" i="14" s="1"/>
  <c r="D1491" i="14"/>
  <c r="E1491" i="14" s="1" a="1"/>
  <c r="E1491" i="14" s="1"/>
  <c r="D1683" i="14"/>
  <c r="E1683" i="14" s="1" a="1"/>
  <c r="E1683" i="14" s="1"/>
  <c r="D1707" i="14"/>
  <c r="E1707" i="14" s="1" a="1"/>
  <c r="E1707" i="14" s="1"/>
  <c r="D1838" i="14"/>
  <c r="E1838" i="14" s="1" a="1"/>
  <c r="E1838" i="14" s="1"/>
  <c r="D1919" i="14"/>
  <c r="E1919" i="14" s="1" a="1"/>
  <c r="E1919" i="14" s="1"/>
  <c r="D1967" i="14"/>
  <c r="E1967" i="14" s="1" a="1"/>
  <c r="E1967" i="14" s="1"/>
  <c r="D1995" i="14"/>
  <c r="E1995" i="14" s="1" a="1"/>
  <c r="E1995" i="14" s="1"/>
  <c r="D2143" i="14"/>
  <c r="E2143" i="14" s="1" a="1"/>
  <c r="E2143" i="14" s="1"/>
  <c r="D2251" i="14"/>
  <c r="E2251" i="14" s="1" a="1"/>
  <c r="E2251" i="14" s="1"/>
  <c r="D2443" i="14"/>
  <c r="E2443" i="14" s="1" a="1"/>
  <c r="E2443" i="14" s="1"/>
  <c r="D2517" i="14"/>
  <c r="E2517" i="14" s="1" a="1"/>
  <c r="E2517" i="14" s="1"/>
  <c r="D2521" i="14"/>
  <c r="E2521" i="14" s="1" a="1"/>
  <c r="E2521" i="14" s="1"/>
  <c r="D1921" i="14"/>
  <c r="E1921" i="14" s="1" a="1"/>
  <c r="E1921" i="14" s="1"/>
  <c r="D1949" i="14"/>
  <c r="E1949" i="14" s="1" a="1"/>
  <c r="E1949" i="14" s="1"/>
  <c r="D2133" i="14"/>
  <c r="E2133" i="14" s="1" a="1"/>
  <c r="E2133" i="14" s="1"/>
  <c r="D2181" i="14"/>
  <c r="E2181" i="14" s="1" a="1"/>
  <c r="E2181" i="14" s="1"/>
  <c r="D2201" i="14"/>
  <c r="E2201" i="14" s="1" a="1"/>
  <c r="E2201" i="14" s="1"/>
  <c r="D2221" i="14"/>
  <c r="E2221" i="14" s="1" a="1"/>
  <c r="E2221" i="14" s="1"/>
  <c r="D2518" i="14"/>
  <c r="E2518" i="14" s="1" a="1"/>
  <c r="E2518" i="14" s="1"/>
  <c r="D2520" i="14"/>
  <c r="E2520" i="14" s="1" a="1"/>
  <c r="E2520" i="14" s="1"/>
  <c r="D2515" i="14"/>
  <c r="E2515" i="14" s="1" a="1"/>
  <c r="E2515" i="14" s="1"/>
  <c r="D2522" i="14"/>
  <c r="E2522" i="14" s="1" a="1"/>
  <c r="E2522" i="14" s="1"/>
  <c r="D2524" i="14"/>
  <c r="E2524" i="14" s="1" a="1"/>
  <c r="E2524" i="14" s="1"/>
  <c r="D2911" i="14"/>
  <c r="E2911" i="14" s="1" a="1"/>
  <c r="E2911" i="14" s="1"/>
  <c r="D2919" i="14"/>
  <c r="E2919" i="14" s="1" a="1"/>
  <c r="E2919" i="14" s="1"/>
  <c r="D2926" i="14"/>
  <c r="E2926" i="14" s="1" a="1"/>
  <c r="E2926" i="14" s="1"/>
  <c r="D2930" i="14"/>
  <c r="E2930" i="14" s="1" a="1"/>
  <c r="E2930" i="14" s="1"/>
  <c r="D2519" i="14"/>
  <c r="E2519" i="14" s="1" a="1"/>
  <c r="E2519" i="14" s="1"/>
  <c r="D2910" i="14"/>
  <c r="E2910" i="14" s="1" a="1"/>
  <c r="E2910" i="14" s="1"/>
  <c r="D2925" i="14"/>
  <c r="E2925" i="14" s="1" a="1"/>
  <c r="E2925" i="14" s="1"/>
  <c r="D2929" i="14"/>
  <c r="E2929" i="14" s="1" a="1"/>
  <c r="E2929" i="14" s="1"/>
  <c r="D2369" i="14"/>
  <c r="E2369" i="14" s="1" a="1"/>
  <c r="E2369" i="14" s="1"/>
  <c r="D2514" i="14"/>
  <c r="E2514" i="14" s="1" a="1"/>
  <c r="E2514" i="14" s="1"/>
  <c r="D2516" i="14"/>
  <c r="E2516" i="14" s="1" a="1"/>
  <c r="E2516" i="14" s="1"/>
  <c r="D2528" i="14"/>
  <c r="E2528" i="14" s="1" a="1"/>
  <c r="E2528" i="14" s="1"/>
  <c r="D2917" i="14"/>
  <c r="E2917" i="14" s="1" a="1"/>
  <c r="E2917" i="14" s="1"/>
  <c r="D2932" i="14"/>
  <c r="E2932" i="14" s="1" a="1"/>
  <c r="E2932" i="14" s="1"/>
  <c r="D2912" i="14"/>
  <c r="E2912" i="14" s="1" a="1"/>
  <c r="E2912" i="14" s="1"/>
  <c r="D2916" i="14"/>
  <c r="E2916" i="14" s="1" a="1"/>
  <c r="E2916" i="14" s="1"/>
  <c r="D2927" i="14"/>
  <c r="E2927" i="14" s="1" a="1"/>
  <c r="E2927" i="14" s="1"/>
  <c r="D2931" i="14"/>
  <c r="E2931" i="14" s="1" a="1"/>
  <c r="E2931" i="14" s="1"/>
  <c r="D88" i="14"/>
  <c r="E88" i="14" s="1" a="1"/>
  <c r="E88" i="14" s="1"/>
  <c r="D262" i="14"/>
  <c r="E262" i="14" s="1" a="1"/>
  <c r="E262" i="14" s="1"/>
  <c r="D551" i="14"/>
  <c r="E551" i="14" s="1" a="1"/>
  <c r="E551" i="14" s="1"/>
  <c r="D421" i="14"/>
  <c r="E421" i="14" s="1" a="1"/>
  <c r="E421" i="14" s="1"/>
  <c r="D553" i="14"/>
  <c r="E553" i="14" s="1" a="1"/>
  <c r="E553" i="14" s="1"/>
  <c r="D617" i="14"/>
  <c r="E617" i="14" s="1" a="1"/>
  <c r="E617" i="14" s="1"/>
  <c r="D519" i="14"/>
  <c r="E519" i="14" s="1" a="1"/>
  <c r="E519" i="14" s="1"/>
  <c r="D766" i="14"/>
  <c r="E766" i="14" s="1" a="1"/>
  <c r="E766" i="14" s="1"/>
  <c r="D674" i="14"/>
  <c r="E674" i="14" s="1" a="1"/>
  <c r="E674" i="14" s="1"/>
  <c r="D816" i="14"/>
  <c r="E816" i="14" s="1" a="1"/>
  <c r="E816" i="14" s="1"/>
  <c r="D791" i="14"/>
  <c r="E791" i="14" s="1" a="1"/>
  <c r="E791" i="14" s="1"/>
  <c r="D995" i="14"/>
  <c r="E995" i="14" s="1" a="1"/>
  <c r="E995" i="14" s="1"/>
  <c r="D787" i="14"/>
  <c r="E787" i="14" s="1" a="1"/>
  <c r="E787" i="14" s="1"/>
  <c r="D934" i="14"/>
  <c r="E934" i="14" s="1" a="1"/>
  <c r="E934" i="14" s="1"/>
  <c r="D1090" i="14"/>
  <c r="E1090" i="14" s="1" a="1"/>
  <c r="E1090" i="14" s="1"/>
  <c r="D941" i="14"/>
  <c r="E941" i="14" s="1" a="1"/>
  <c r="E941" i="14" s="1"/>
  <c r="D1096" i="14"/>
  <c r="E1096" i="14" s="1" a="1"/>
  <c r="E1096" i="14" s="1"/>
  <c r="D1528" i="14"/>
  <c r="E1528" i="14" s="1" a="1"/>
  <c r="E1528" i="14" s="1"/>
  <c r="D1110" i="14"/>
  <c r="E1110" i="14" s="1" a="1"/>
  <c r="E1110" i="14" s="1"/>
  <c r="D1388" i="14"/>
  <c r="E1388" i="14" s="1" a="1"/>
  <c r="E1388" i="14" s="1"/>
  <c r="D1616" i="14"/>
  <c r="E1616" i="14" s="1" a="1"/>
  <c r="E1616" i="14" s="1"/>
  <c r="D1640" i="14"/>
  <c r="E1640" i="14" s="1" a="1"/>
  <c r="E1640" i="14" s="1"/>
  <c r="D1680" i="14"/>
  <c r="E1680" i="14" s="1" a="1"/>
  <c r="E1680" i="14" s="1"/>
  <c r="D2775" i="14"/>
  <c r="E2775" i="14" s="1" a="1"/>
  <c r="E2775" i="14" s="1"/>
  <c r="D2456" i="14"/>
  <c r="E2456" i="14" s="1" a="1"/>
  <c r="E2456" i="14" s="1"/>
  <c r="D2809" i="14"/>
  <c r="E2809" i="14" s="1" a="1"/>
  <c r="E2809" i="14" s="1"/>
  <c r="D2362" i="14"/>
  <c r="E2362" i="14" s="1" a="1"/>
  <c r="E2362" i="14" s="1"/>
  <c r="D2665" i="14"/>
  <c r="E2665" i="14" s="1" a="1"/>
  <c r="E2665" i="14" s="1"/>
  <c r="D2296" i="14"/>
  <c r="E2296" i="14" s="1" a="1"/>
  <c r="E2296" i="14" s="1"/>
  <c r="D2668" i="14"/>
  <c r="E2668" i="14" s="1" a="1"/>
  <c r="E2668" i="14" s="1"/>
  <c r="D2852" i="14"/>
  <c r="E2852" i="14" s="1" a="1"/>
  <c r="E2852" i="14" s="1"/>
  <c r="D2887" i="14"/>
  <c r="E2887" i="14" s="1" a="1"/>
  <c r="E2887" i="14" s="1"/>
  <c r="D42" i="14"/>
  <c r="E42" i="14" s="1" a="1"/>
  <c r="E42" i="14" s="1"/>
  <c r="D165" i="14"/>
  <c r="E165" i="14" s="1" a="1"/>
  <c r="E165" i="14" s="1"/>
  <c r="D312" i="14"/>
  <c r="E312" i="14" s="1" a="1"/>
  <c r="E312" i="14" s="1"/>
  <c r="D603" i="14"/>
  <c r="E603" i="14" s="1" a="1"/>
  <c r="E603" i="14" s="1"/>
  <c r="D437" i="14"/>
  <c r="E437" i="14" s="1" a="1"/>
  <c r="E437" i="14" s="1"/>
  <c r="D557" i="14"/>
  <c r="E557" i="14" s="1" a="1"/>
  <c r="E557" i="14" s="1"/>
  <c r="D705" i="14"/>
  <c r="E705" i="14" s="1" a="1"/>
  <c r="E705" i="14" s="1"/>
  <c r="D525" i="14"/>
  <c r="E525" i="14" s="1" a="1"/>
  <c r="E525" i="14" s="1"/>
  <c r="D765" i="14"/>
  <c r="E765" i="14" s="1" a="1"/>
  <c r="E765" i="14" s="1"/>
  <c r="D696" i="14"/>
  <c r="E696" i="14" s="1" a="1"/>
  <c r="E696" i="14" s="1"/>
  <c r="D832" i="14"/>
  <c r="E832" i="14" s="1" a="1"/>
  <c r="E832" i="14" s="1"/>
  <c r="D803" i="14"/>
  <c r="E803" i="14" s="1" a="1"/>
  <c r="E803" i="14" s="1"/>
  <c r="D1071" i="14"/>
  <c r="E1071" i="14" s="1" a="1"/>
  <c r="E1071" i="14" s="1"/>
  <c r="D854" i="14"/>
  <c r="E854" i="14" s="1" a="1"/>
  <c r="E854" i="14" s="1"/>
  <c r="D1034" i="14"/>
  <c r="E1034" i="14" s="1" a="1"/>
  <c r="E1034" i="14" s="1"/>
  <c r="D690" i="14"/>
  <c r="E690" i="14" s="1" a="1"/>
  <c r="E690" i="14" s="1"/>
  <c r="D973" i="14"/>
  <c r="E973" i="14" s="1" a="1"/>
  <c r="E973" i="14" s="1"/>
  <c r="D1142" i="14"/>
  <c r="E1142" i="14" s="1" a="1"/>
  <c r="E1142" i="14" s="1"/>
  <c r="D1280" i="14"/>
  <c r="E1280" i="14" s="1" a="1"/>
  <c r="E1280" i="14" s="1"/>
  <c r="D1130" i="14"/>
  <c r="E1130" i="14" s="1" a="1"/>
  <c r="E1130" i="14" s="1"/>
  <c r="D1126" i="14"/>
  <c r="E1126" i="14" s="1" a="1"/>
  <c r="E1126" i="14" s="1"/>
  <c r="D1546" i="14"/>
  <c r="E1546" i="14" s="1" a="1"/>
  <c r="E1546" i="14" s="1"/>
  <c r="D1636" i="14"/>
  <c r="E1636" i="14" s="1" a="1"/>
  <c r="E1636" i="14" s="1"/>
  <c r="D1713" i="14"/>
  <c r="E1713" i="14" s="1" a="1"/>
  <c r="E1713" i="14" s="1"/>
  <c r="D1986" i="14"/>
  <c r="E1986" i="14" s="1" a="1"/>
  <c r="E1986" i="14" s="1"/>
  <c r="D2530" i="14"/>
  <c r="E2530" i="14" s="1" a="1"/>
  <c r="E2530" i="14" s="1"/>
  <c r="D2014" i="14"/>
  <c r="E2014" i="14" s="1" a="1"/>
  <c r="E2014" i="14" s="1"/>
  <c r="D2394" i="14"/>
  <c r="E2394" i="14" s="1" a="1"/>
  <c r="E2394" i="14" s="1"/>
  <c r="D2677" i="14"/>
  <c r="E2677" i="14" s="1" a="1"/>
  <c r="E2677" i="14" s="1"/>
  <c r="D2454" i="14"/>
  <c r="E2454" i="14" s="1" a="1"/>
  <c r="E2454" i="14" s="1"/>
  <c r="D2772" i="14"/>
  <c r="E2772" i="14" s="1" a="1"/>
  <c r="E2772" i="14" s="1"/>
  <c r="D2934" i="14"/>
  <c r="E2934" i="14" s="1" a="1"/>
  <c r="E2934" i="14" s="1"/>
  <c r="D2891" i="14"/>
  <c r="E2891" i="14" s="1" a="1"/>
  <c r="E2891" i="14" s="1"/>
  <c r="J27" i="14" l="1"/>
  <c r="J26" i="14"/>
  <c r="I26" i="14"/>
  <c r="I27" i="14"/>
  <c r="I25" i="14"/>
  <c r="J25" i="14"/>
  <c r="H26" i="14"/>
  <c r="D2936" i="14"/>
  <c r="D2935" i="14" l="1"/>
  <c r="H27" i="14"/>
  <c r="J28" i="14" l="1"/>
  <c r="I28" i="14"/>
  <c r="A58" i="9" l="1"/>
  <c r="A59" i="9" s="1"/>
  <c r="G19" i="6" l="1"/>
  <c r="G20" i="6"/>
  <c r="F30" i="6"/>
  <c r="G30" i="6"/>
  <c r="G16" i="6"/>
  <c r="G14" i="6"/>
  <c r="G23" i="9" l="1"/>
  <c r="G20" i="9"/>
  <c r="G22" i="9" l="1"/>
  <c r="G21" i="9"/>
  <c r="G19" i="9"/>
  <c r="G32" i="9"/>
  <c r="G12" i="9"/>
  <c r="G28" i="9"/>
  <c r="G18" i="9"/>
  <c r="G15" i="9"/>
  <c r="G31" i="9" l="1"/>
  <c r="G25" i="9"/>
  <c r="G30" i="9"/>
  <c r="G26" i="9"/>
  <c r="G35" i="9"/>
  <c r="G17" i="9"/>
  <c r="G14" i="9"/>
  <c r="G27" i="9"/>
  <c r="F29" i="9"/>
  <c r="F13" i="9"/>
  <c r="F24" i="9"/>
  <c r="F33" i="9"/>
  <c r="F16" i="9"/>
  <c r="G17" i="6" l="1"/>
  <c r="G18" i="6"/>
  <c r="G21" i="6"/>
  <c r="G22" i="6"/>
  <c r="G23" i="6"/>
  <c r="G24" i="6"/>
  <c r="G25" i="6"/>
  <c r="G26" i="6"/>
  <c r="G27" i="6"/>
  <c r="G28" i="6"/>
  <c r="G29" i="6"/>
  <c r="G31" i="6"/>
  <c r="G32" i="6"/>
  <c r="G33" i="6"/>
  <c r="G34" i="6"/>
  <c r="G35" i="6"/>
  <c r="G36" i="6"/>
  <c r="G38" i="6"/>
  <c r="G39" i="6"/>
  <c r="G40" i="6"/>
  <c r="G41" i="6"/>
  <c r="G42" i="6"/>
  <c r="G15" i="6"/>
  <c r="F17" i="6"/>
  <c r="F18" i="6"/>
  <c r="F21" i="6"/>
  <c r="F22" i="6"/>
  <c r="F23" i="6"/>
  <c r="F24" i="6"/>
  <c r="F25" i="6"/>
  <c r="F26" i="6"/>
  <c r="F27" i="6"/>
  <c r="F28" i="6"/>
  <c r="F29" i="6"/>
  <c r="F31" i="6"/>
  <c r="F32" i="6"/>
  <c r="F33" i="6"/>
  <c r="F34" i="6"/>
  <c r="F35" i="6"/>
  <c r="F36" i="6"/>
  <c r="F38" i="6"/>
  <c r="F39" i="6"/>
  <c r="F40" i="6"/>
  <c r="F41" i="6"/>
  <c r="F42" i="6"/>
  <c r="F15" i="6"/>
  <c r="B14" i="3" l="1"/>
  <c r="B15" i="3"/>
  <c r="B16" i="3"/>
  <c r="B17" i="3"/>
  <c r="B18" i="3"/>
  <c r="B19" i="3"/>
  <c r="B20" i="3"/>
  <c r="B21" i="3"/>
  <c r="B22" i="3"/>
  <c r="B2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<sst xmlns="http://schemas.openxmlformats.org/spreadsheetml/2006/main" count="3400" uniqueCount="3173">
  <si>
    <t>Ako lacnejšie kúriť a svietiť</t>
  </si>
  <si>
    <t>Zdrojové dáta pre grafy a tabuľky</t>
  </si>
  <si>
    <t>Zoznam grafov</t>
  </si>
  <si>
    <t>Graf</t>
  </si>
  <si>
    <t>Názov</t>
  </si>
  <si>
    <t>Hárok</t>
  </si>
  <si>
    <t>Náklady na elektrinu a plyn vo verejnom sektore v roku 2024 (mil. eur)</t>
  </si>
  <si>
    <t>Prejsť na graf</t>
  </si>
  <si>
    <t>Mestá s najvyššími odhadovanými výdavkami na elektrinu a plyn za rok 2024 (v mil. eur)</t>
  </si>
  <si>
    <t>Ministerstvá s najvyššími odhadovanými výdavkami na elektrinu a plyn za rok 2024 (v mil. eur)</t>
  </si>
  <si>
    <t>Odhad rozdelenia výdavkov obcí na elektrinu a plyn podľa hodnoty zákazky na rok 2024</t>
  </si>
  <si>
    <t xml:space="preserve"> Zložky ceny elektriny a plynu bez prirážky 
obchodníka v roku 2024 (eur/MWh)</t>
  </si>
  <si>
    <t>Fixné ceny plynu (komodita) na rok 2025 podľa obstaraného objemu (v eur/MWh)</t>
  </si>
  <si>
    <t>Fixné ceny elektriny (komodita) na rok 2025 podľa obstaraného objemu (v eur/MWh)</t>
  </si>
  <si>
    <t>Fixné ceny plynu podľa typu zmluvy na rok 2025 (v eur/MWh)</t>
  </si>
  <si>
    <t>Fixné ceny elektriny podľa typu zmluvy na rok 2025 (v eur/MWh)</t>
  </si>
  <si>
    <t>Index burzových cien plynu oproti priemeru daného roka</t>
  </si>
  <si>
    <t>Index burzových cien elektriny oproti priemeru daného roka</t>
  </si>
  <si>
    <t>Priemerná cena na spote počas dňa v jednotlivých mesiacoch v roku 2024 (eur/MWh)</t>
  </si>
  <si>
    <t>Graf 1: Náklady na elektrinu a plyn vo verejnom sektore v roku 2024 (mil. eur)</t>
  </si>
  <si>
    <t>Zdroj: RIS, ÚHP</t>
  </si>
  <si>
    <t>Pozn.: Extrapolované z celkových výdavkov na energie podľa IHA.</t>
  </si>
  <si>
    <t>Spať na úvodnú stranu</t>
  </si>
  <si>
    <t>Ústredné orgány štátnej správy</t>
  </si>
  <si>
    <t>Ostatné subjekty verejnej správy</t>
  </si>
  <si>
    <t>Obce</t>
  </si>
  <si>
    <t>VÚC</t>
  </si>
  <si>
    <t>Vysoké školy</t>
  </si>
  <si>
    <t>Železnice</t>
  </si>
  <si>
    <t>Spolu</t>
  </si>
  <si>
    <t>podporný stlpec</t>
  </si>
  <si>
    <t>Analyzované zmluvy</t>
  </si>
  <si>
    <t>Neanalyzované zmluvy</t>
  </si>
  <si>
    <t>Graf 2: Mestá s najvyššími odhadovanými výdavkami na elektrinu a plyn za rok 2024 (v mil. eur)</t>
  </si>
  <si>
    <t>Zdroj: RIS, IHA</t>
  </si>
  <si>
    <t xml:space="preserve">*Vrátane mestských častí. </t>
  </si>
  <si>
    <t xml:space="preserve">Pozn.: elkové výdavky na energie indikované v RIS 
očistené o odhad výdavkov na teplo. </t>
  </si>
  <si>
    <t>Výdavky bez tepla</t>
  </si>
  <si>
    <t>Čerpanie December 2024</t>
  </si>
  <si>
    <t>Levice</t>
  </si>
  <si>
    <t>Martin</t>
  </si>
  <si>
    <t>Trenčín</t>
  </si>
  <si>
    <t>Trnava</t>
  </si>
  <si>
    <t>Banská Bystrica</t>
  </si>
  <si>
    <t>Prešov</t>
  </si>
  <si>
    <t>Žilina</t>
  </si>
  <si>
    <t>Nitra</t>
  </si>
  <si>
    <t>Nápočet s mestskými časťami</t>
  </si>
  <si>
    <t>Bratislava</t>
  </si>
  <si>
    <t>Košice</t>
  </si>
  <si>
    <t>Graf 3: Ministerstvá s najvyššími odhadovanými výdavkami na elektrinu a plyn za rok 2024 (v mil. eur)</t>
  </si>
  <si>
    <t>Pozn.: Celkové výdavky na energie indikované v RIS 
očistené o odhad výdavkov na teplo.</t>
  </si>
  <si>
    <t>MŽP SR</t>
  </si>
  <si>
    <t>MPRV SR</t>
  </si>
  <si>
    <t>MK SR</t>
  </si>
  <si>
    <t>MF SR</t>
  </si>
  <si>
    <t>MPSVaR SR</t>
  </si>
  <si>
    <t>MŠVVaM SR</t>
  </si>
  <si>
    <t>MS SR</t>
  </si>
  <si>
    <t>MO SR</t>
  </si>
  <si>
    <t>MV SR</t>
  </si>
  <si>
    <t>MZ SR</t>
  </si>
  <si>
    <t>Graf 4: Odhad rozdelenia výdavkov obcí na elektrinu a plyn podľa hodnoty zákazky na rok 2024</t>
  </si>
  <si>
    <t>Zdroj: ÚHP, RIS, SIEA</t>
  </si>
  <si>
    <t xml:space="preserve">Pozn.: Obec je zaradená do nižšej kategórie, pokiaľ má aspoň jednu komoditu do daného finančného  limitu.  </t>
  </si>
  <si>
    <t>Mesto</t>
  </si>
  <si>
    <t>Výdavky 2024</t>
  </si>
  <si>
    <t>Má tepláreň</t>
  </si>
  <si>
    <t>Conditional</t>
  </si>
  <si>
    <t>IHA</t>
  </si>
  <si>
    <t>TWh</t>
  </si>
  <si>
    <t>Z toho samosprávy</t>
  </si>
  <si>
    <t>OŠS</t>
  </si>
  <si>
    <t>Očistenie o teplo</t>
  </si>
  <si>
    <t>VÚC Spolu</t>
  </si>
  <si>
    <t>ÚRSO priemerná cena tepla 2023</t>
  </si>
  <si>
    <t>500011 Nitra</t>
  </si>
  <si>
    <t>Pokles k roku 2024</t>
  </si>
  <si>
    <t>500020 Alekšince</t>
  </si>
  <si>
    <t>Cena 2024</t>
  </si>
  <si>
    <t>500046 Báb</t>
  </si>
  <si>
    <t>Spotreba tepla podľa IHA</t>
  </si>
  <si>
    <t>500062 Beladice</t>
  </si>
  <si>
    <t>priemer</t>
  </si>
  <si>
    <t>Výdavky na teplo</t>
  </si>
  <si>
    <t>500071 Branč</t>
  </si>
  <si>
    <t>Výdavky samospráv s teplom</t>
  </si>
  <si>
    <t>500101 Čakajovce</t>
  </si>
  <si>
    <t>Výdavky bez tepla v %</t>
  </si>
  <si>
    <t>500127 Čaradice</t>
  </si>
  <si>
    <t>500135 Čeľadice</t>
  </si>
  <si>
    <t>500151 Čierne Kľačany</t>
  </si>
  <si>
    <t>500160 Čifáre</t>
  </si>
  <si>
    <t>Prírastok</t>
  </si>
  <si>
    <t>Výdavky</t>
  </si>
  <si>
    <t>Počet obcí</t>
  </si>
  <si>
    <t>500194 Dolné Obdokovce</t>
  </si>
  <si>
    <t>Malá 
(&lt;50 tis.)</t>
  </si>
  <si>
    <t>500232 Golianovo</t>
  </si>
  <si>
    <t>Podlimitná 
(&lt;221 tis.)</t>
  </si>
  <si>
    <t>500241 Hájske</t>
  </si>
  <si>
    <t>Nadlimitná 
(&gt;221 tis.)</t>
  </si>
  <si>
    <t>500283 Hostie</t>
  </si>
  <si>
    <t>500305 Hosťovce</t>
  </si>
  <si>
    <t>500313 Hruboňovo</t>
  </si>
  <si>
    <t>500321 Choča</t>
  </si>
  <si>
    <t>500348 Zubák</t>
  </si>
  <si>
    <t>500356 Jarok</t>
  </si>
  <si>
    <t>500364 Jedľové Kostoľany</t>
  </si>
  <si>
    <t>500372 Jelenec</t>
  </si>
  <si>
    <t>500381 Jelšovce</t>
  </si>
  <si>
    <t>500399 Kapince</t>
  </si>
  <si>
    <t>500402 Klasov</t>
  </si>
  <si>
    <t>500411 Kolíňany</t>
  </si>
  <si>
    <t>500429 Kostoľany pod Tribečom</t>
  </si>
  <si>
    <t>500437 Ladice</t>
  </si>
  <si>
    <t>500453 Lehota</t>
  </si>
  <si>
    <t>500461 Lovce</t>
  </si>
  <si>
    <t>500470 Lúčnica nad Žitavou</t>
  </si>
  <si>
    <t>500488 Lukáčovce</t>
  </si>
  <si>
    <t>500500 Machulince</t>
  </si>
  <si>
    <t>500518 Veľké Chyndice</t>
  </si>
  <si>
    <t>500534 Malé Zálužie</t>
  </si>
  <si>
    <t>500542 Mankovce</t>
  </si>
  <si>
    <t>500551 Martin nad Žitavou</t>
  </si>
  <si>
    <t>500569 Melek</t>
  </si>
  <si>
    <t>500577 Mojmírovce</t>
  </si>
  <si>
    <t>500585 Nemčiňany</t>
  </si>
  <si>
    <t>500593 Neverice</t>
  </si>
  <si>
    <t>500607 Nevidzany</t>
  </si>
  <si>
    <t>500631 Nová Ves nad Žitavou</t>
  </si>
  <si>
    <t>500640 Nové Sady</t>
  </si>
  <si>
    <t>500658 Obyce</t>
  </si>
  <si>
    <t>500666 Paňa</t>
  </si>
  <si>
    <t>500674 Podhorany</t>
  </si>
  <si>
    <t>500682 Pohranice</t>
  </si>
  <si>
    <t>500691 Poľný Kesov</t>
  </si>
  <si>
    <t>500704 Rišňovce</t>
  </si>
  <si>
    <t>500712 Rumanová</t>
  </si>
  <si>
    <t>500721 Skýcov</t>
  </si>
  <si>
    <t>500739 Močenok</t>
  </si>
  <si>
    <t>500747 Sľažany</t>
  </si>
  <si>
    <t>500755 Slepčany</t>
  </si>
  <si>
    <t>500780 Šurianky</t>
  </si>
  <si>
    <t>500798 Tajná</t>
  </si>
  <si>
    <t>500810 Tesárske Mlyňany</t>
  </si>
  <si>
    <t>500828 Topoľčianky</t>
  </si>
  <si>
    <t>500836 Velčice</t>
  </si>
  <si>
    <t>500844 Veľká Dolina</t>
  </si>
  <si>
    <t>500887 Veľké Zálužie</t>
  </si>
  <si>
    <t>500895 Veľký Cetín</t>
  </si>
  <si>
    <t>500909 Vieska nad Žitavou</t>
  </si>
  <si>
    <t>500917 Vinodol</t>
  </si>
  <si>
    <t>500925 Volkovce</t>
  </si>
  <si>
    <t>500933 Vráble</t>
  </si>
  <si>
    <t>500941 Výčapy-Opatovce</t>
  </si>
  <si>
    <t>500950 Zbehy</t>
  </si>
  <si>
    <t>500968 Zlaté Moravce</t>
  </si>
  <si>
    <t>500976 Zlatno</t>
  </si>
  <si>
    <t>500984 Žikava</t>
  </si>
  <si>
    <t>500992 Žirany</t>
  </si>
  <si>
    <t>501018 Žitavce</t>
  </si>
  <si>
    <t>501026 Komárno</t>
  </si>
  <si>
    <t>501034 Bajč</t>
  </si>
  <si>
    <t>501069 Brestovec</t>
  </si>
  <si>
    <t>501077 Búč</t>
  </si>
  <si>
    <t>501085 Čalovec</t>
  </si>
  <si>
    <t>501093 Číčov</t>
  </si>
  <si>
    <t>501107 Dedina Mládeže</t>
  </si>
  <si>
    <t>501115 Svätý Peter</t>
  </si>
  <si>
    <t>501123 Dulovce</t>
  </si>
  <si>
    <t>501140 Hurbanovo</t>
  </si>
  <si>
    <t>501158 Chotín</t>
  </si>
  <si>
    <t>501166 Imeľ</t>
  </si>
  <si>
    <t>501174 Iža</t>
  </si>
  <si>
    <t>501182 Kameničná</t>
  </si>
  <si>
    <t>501191 Klížska Nemá</t>
  </si>
  <si>
    <t>501204 Kolárovo</t>
  </si>
  <si>
    <t>501221 Lipové</t>
  </si>
  <si>
    <t>501239 Marcelová</t>
  </si>
  <si>
    <t>501247 Martovce</t>
  </si>
  <si>
    <t>501255 Moča</t>
  </si>
  <si>
    <t>501263 Modrany</t>
  </si>
  <si>
    <t>501271 Mudroňovo</t>
  </si>
  <si>
    <t>501280 Nesvady</t>
  </si>
  <si>
    <t>501301 Okoličná na Ostrove</t>
  </si>
  <si>
    <t>501310 Patince</t>
  </si>
  <si>
    <t>501328 Pribeta</t>
  </si>
  <si>
    <t>501336 Radvaň nad Dunajom</t>
  </si>
  <si>
    <t>501344 Sokolce</t>
  </si>
  <si>
    <t>501352 Šrobárová</t>
  </si>
  <si>
    <t>501361 Tôň</t>
  </si>
  <si>
    <t>501379 Trávnik</t>
  </si>
  <si>
    <t>501387 Veľké Kosihy</t>
  </si>
  <si>
    <t>501395 Bátorove Kosihy</t>
  </si>
  <si>
    <t>501409 Vrbová nad Váhom</t>
  </si>
  <si>
    <t>501417 Zemianska Olča</t>
  </si>
  <si>
    <t>501425 Zlatná na Ostrove</t>
  </si>
  <si>
    <t>501433 Dunajská Streda</t>
  </si>
  <si>
    <t>501441 Báč</t>
  </si>
  <si>
    <t>501450 Baka</t>
  </si>
  <si>
    <t>501468 Baloň</t>
  </si>
  <si>
    <t>501484 Blahová</t>
  </si>
  <si>
    <t>501492 Blatná na Ostrove</t>
  </si>
  <si>
    <t>501506 Boheľov</t>
  </si>
  <si>
    <t>501514 Čakany</t>
  </si>
  <si>
    <t>501522 Veľký Meder</t>
  </si>
  <si>
    <t>501531 Čiližská Radvaň</t>
  </si>
  <si>
    <t>501549 Dobrohošť</t>
  </si>
  <si>
    <t>501557 Dolný Bar</t>
  </si>
  <si>
    <t>501573 Gabčíkovo</t>
  </si>
  <si>
    <t>501581 Holice</t>
  </si>
  <si>
    <t>501590 Horná Potôň</t>
  </si>
  <si>
    <t>501603 Horný Bar</t>
  </si>
  <si>
    <t>501611 Dolný Štál</t>
  </si>
  <si>
    <t>501620 Hubice</t>
  </si>
  <si>
    <t>501638 Hviezdoslavov</t>
  </si>
  <si>
    <t>501654 Jahodná</t>
  </si>
  <si>
    <t>501662 Janíky</t>
  </si>
  <si>
    <t>501671 Jurová</t>
  </si>
  <si>
    <t>501689 Kľúčovec</t>
  </si>
  <si>
    <t>501697 Kostolné Kračany</t>
  </si>
  <si>
    <t>501701 Kráľovičove Kračany</t>
  </si>
  <si>
    <t>501719 Kútniky</t>
  </si>
  <si>
    <t>501727 Kvetoslavov</t>
  </si>
  <si>
    <t>501735 Lehnice</t>
  </si>
  <si>
    <t>501743 Lúč na Ostrove</t>
  </si>
  <si>
    <t>501760 Medveďov</t>
  </si>
  <si>
    <t>501778 Mierovo</t>
  </si>
  <si>
    <t>501786 Michal na Ostrove</t>
  </si>
  <si>
    <t>501808 Nový Život</t>
  </si>
  <si>
    <t>501816 Ohrady</t>
  </si>
  <si>
    <t>501824 Okoč</t>
  </si>
  <si>
    <t>501832 Oľdza</t>
  </si>
  <si>
    <t>501859 Orechová Potôň</t>
  </si>
  <si>
    <t>501867 Padáň</t>
  </si>
  <si>
    <t>501875 Sap</t>
  </si>
  <si>
    <t>501883 Pataš</t>
  </si>
  <si>
    <t>501891 Rohovce</t>
  </si>
  <si>
    <t>501905 Šamorín</t>
  </si>
  <si>
    <t>501913 Štvrtok na Ostrove</t>
  </si>
  <si>
    <t>501921 Topoľníky</t>
  </si>
  <si>
    <t>501930 Ňárad</t>
  </si>
  <si>
    <t>501956 Trnávka</t>
  </si>
  <si>
    <t>501964 Trstená na Ostrove</t>
  </si>
  <si>
    <t>501972 Veľká Paka</t>
  </si>
  <si>
    <t>501981 Veľké Blahovo</t>
  </si>
  <si>
    <t>501999 Vojka nad Dunajom</t>
  </si>
  <si>
    <t>502006 Vrakúň</t>
  </si>
  <si>
    <t>502014 Vydrany</t>
  </si>
  <si>
    <t>502022 Zlaté Klasy</t>
  </si>
  <si>
    <t>502031 Levice</t>
  </si>
  <si>
    <t>502049 Bajka</t>
  </si>
  <si>
    <t>502057 Bátovce</t>
  </si>
  <si>
    <t>502065 Beša</t>
  </si>
  <si>
    <t>502073 Bielovce</t>
  </si>
  <si>
    <t>502090 Bory</t>
  </si>
  <si>
    <t>502103 Brhlovce</t>
  </si>
  <si>
    <t>502111 Čajkov</t>
  </si>
  <si>
    <t>502120 Čaka</t>
  </si>
  <si>
    <t>502154 Demandice</t>
  </si>
  <si>
    <t>502162 Devičany</t>
  </si>
  <si>
    <t>502171 Dolná Seč</t>
  </si>
  <si>
    <t>502189 Dolné Semerovce</t>
  </si>
  <si>
    <t>502197 Dolný Pial</t>
  </si>
  <si>
    <t>502201 Domadice</t>
  </si>
  <si>
    <t>502219 Drženice</t>
  </si>
  <si>
    <t>502227 Farná</t>
  </si>
  <si>
    <t>502243 Hokovce</t>
  </si>
  <si>
    <t>502251 Hontianska Vrbica</t>
  </si>
  <si>
    <t>502260 Horná Seč</t>
  </si>
  <si>
    <t>502278 Horné Semerovce</t>
  </si>
  <si>
    <t>502286 Horné Turovce</t>
  </si>
  <si>
    <t>502294 Horný Pial</t>
  </si>
  <si>
    <t>502324 Hronovce</t>
  </si>
  <si>
    <t>502332 Hronské Kľačany</t>
  </si>
  <si>
    <t>502341 Hronské Kosihy</t>
  </si>
  <si>
    <t>502359 Iňa</t>
  </si>
  <si>
    <t>502367 Ipeľské Úľany</t>
  </si>
  <si>
    <t>502375 Ipeľský Sokolec</t>
  </si>
  <si>
    <t>502383 Jabloňovce</t>
  </si>
  <si>
    <t>502391 Jur nad Hronom</t>
  </si>
  <si>
    <t>502413 Kalná nad Hronom</t>
  </si>
  <si>
    <t>502421 Kozárovce</t>
  </si>
  <si>
    <t>502430 Krškany</t>
  </si>
  <si>
    <t>502448 Kubáňovo</t>
  </si>
  <si>
    <t>502456 Kukučínov</t>
  </si>
  <si>
    <t>502464 Kuraľany</t>
  </si>
  <si>
    <t>502472 Keť</t>
  </si>
  <si>
    <t>502481 Lok</t>
  </si>
  <si>
    <t>502499 Lontov</t>
  </si>
  <si>
    <t>502502 Lula</t>
  </si>
  <si>
    <t>502511 Málaš</t>
  </si>
  <si>
    <t>502537 Malé Ludince</t>
  </si>
  <si>
    <t>502570 Mýtne Ludany</t>
  </si>
  <si>
    <t>502588 Nová Dedina</t>
  </si>
  <si>
    <t>502596 Nový Tekov</t>
  </si>
  <si>
    <t>502600 Nýrovce</t>
  </si>
  <si>
    <t>502618 Ondrejovce</t>
  </si>
  <si>
    <t>502626 Pastovce</t>
  </si>
  <si>
    <t>502634 Pečenice</t>
  </si>
  <si>
    <t>502642 Plášťovce</t>
  </si>
  <si>
    <t>502651 Plavé Vozokany</t>
  </si>
  <si>
    <t>502669 Podlužany</t>
  </si>
  <si>
    <t>502677 Pohronský Ruskov</t>
  </si>
  <si>
    <t>502693 Pukanec</t>
  </si>
  <si>
    <t>502707 Rybník</t>
  </si>
  <si>
    <t>502715 Santovka</t>
  </si>
  <si>
    <t>502723 Sazdice</t>
  </si>
  <si>
    <t>502731 Sikenica</t>
  </si>
  <si>
    <t>502740 Slatina</t>
  </si>
  <si>
    <t>502758 Starý Hrádok</t>
  </si>
  <si>
    <t>502766 Starý Tekov</t>
  </si>
  <si>
    <t>502782 Šahy</t>
  </si>
  <si>
    <t>502791 Šalov</t>
  </si>
  <si>
    <t>502804 Šarovce</t>
  </si>
  <si>
    <t>502812 Tehla</t>
  </si>
  <si>
    <t>502821 Tekovské Lužany</t>
  </si>
  <si>
    <t>502847 Tekovský Hrádok</t>
  </si>
  <si>
    <t>502863 Tlmače</t>
  </si>
  <si>
    <t>502871 Tupá</t>
  </si>
  <si>
    <t>502880 Turá</t>
  </si>
  <si>
    <t>502898 Uhliská</t>
  </si>
  <si>
    <t>502910 Veľké Ludince</t>
  </si>
  <si>
    <t>502928 Veľké Turovce</t>
  </si>
  <si>
    <t>502936 Veľký Ďur</t>
  </si>
  <si>
    <t>502944 Vyškovce nad Ipľom</t>
  </si>
  <si>
    <t>502952 Vyšné nad Hronom</t>
  </si>
  <si>
    <t>502961 Zalaba</t>
  </si>
  <si>
    <t>502979 Zbrojníky</t>
  </si>
  <si>
    <t>502987 Želiezovce</t>
  </si>
  <si>
    <t>502995 Žemberovce</t>
  </si>
  <si>
    <t>503002 Žemliare</t>
  </si>
  <si>
    <t>503011 Nové Zámky</t>
  </si>
  <si>
    <t>503029 Andovce</t>
  </si>
  <si>
    <t>503037 Bajtava</t>
  </si>
  <si>
    <t>503045 Bánov</t>
  </si>
  <si>
    <t>503053 Bardoňovo</t>
  </si>
  <si>
    <t>503061 Belá</t>
  </si>
  <si>
    <t>503070 Bešeňov</t>
  </si>
  <si>
    <t>503088 Bíňa</t>
  </si>
  <si>
    <t>503096 Branovo</t>
  </si>
  <si>
    <t>503100 Bruty</t>
  </si>
  <si>
    <t>503118 Čechy</t>
  </si>
  <si>
    <t>503126 Černík</t>
  </si>
  <si>
    <t>503134 Dedinka</t>
  </si>
  <si>
    <t>503151 Dolný Ohaj</t>
  </si>
  <si>
    <t>503169 Dubník</t>
  </si>
  <si>
    <t>503177 Dvory nad Žitavou</t>
  </si>
  <si>
    <t>503185 Gbelce</t>
  </si>
  <si>
    <t>503193 Hul</t>
  </si>
  <si>
    <t>503207 Chľaba</t>
  </si>
  <si>
    <t>503215 Jasová</t>
  </si>
  <si>
    <t>503223 Jatov</t>
  </si>
  <si>
    <t>503231 Kamenica nad Hronom</t>
  </si>
  <si>
    <t>503240 Kamenín</t>
  </si>
  <si>
    <t>503258 Kamenný Most</t>
  </si>
  <si>
    <t>503266 Kmeťovo</t>
  </si>
  <si>
    <t>503274 Kolta</t>
  </si>
  <si>
    <t>503282 Komjatice</t>
  </si>
  <si>
    <t>503291 Komoča</t>
  </si>
  <si>
    <t>503312 Leľa</t>
  </si>
  <si>
    <t>503321 Lipová</t>
  </si>
  <si>
    <t>503339 Ľubá</t>
  </si>
  <si>
    <t>503347 Malá nad Hronom</t>
  </si>
  <si>
    <t>503355 Malé Kosihy</t>
  </si>
  <si>
    <t>503363 Maňa</t>
  </si>
  <si>
    <t>503371 Michal nad Žitavou</t>
  </si>
  <si>
    <t>503380 Veľký Kýr</t>
  </si>
  <si>
    <t>503398 Mojzesovo</t>
  </si>
  <si>
    <t>503401 Mužla</t>
  </si>
  <si>
    <t>503436 Nová Vieska</t>
  </si>
  <si>
    <t>503452 Palárikovo</t>
  </si>
  <si>
    <t>503461 Bodíky</t>
  </si>
  <si>
    <t>503479 Podhájska</t>
  </si>
  <si>
    <t>503487 Pozba</t>
  </si>
  <si>
    <t>503495 Radava</t>
  </si>
  <si>
    <t>503509 Rastislavice</t>
  </si>
  <si>
    <t>503517 Rúbaň</t>
  </si>
  <si>
    <t>503525 Salka</t>
  </si>
  <si>
    <t>503533 Semerovo</t>
  </si>
  <si>
    <t>503541 Sikenička</t>
  </si>
  <si>
    <t>503550 Strekov</t>
  </si>
  <si>
    <t>503568 Svodín</t>
  </si>
  <si>
    <t>503576 Šarkan</t>
  </si>
  <si>
    <t>503584 Štúrovo</t>
  </si>
  <si>
    <t>503592 Šurany</t>
  </si>
  <si>
    <t>503606 Trávnica</t>
  </si>
  <si>
    <t>503614 Tvrdošovce</t>
  </si>
  <si>
    <t>503631 Veľké Lovce</t>
  </si>
  <si>
    <t>503649 Zemné</t>
  </si>
  <si>
    <t>503665 Galanta</t>
  </si>
  <si>
    <t>503673 Abrahám</t>
  </si>
  <si>
    <t>503681 Boldog</t>
  </si>
  <si>
    <t>503690 Čierna Voda</t>
  </si>
  <si>
    <t>503703 Čierny Brod</t>
  </si>
  <si>
    <t>503711 Diakovce</t>
  </si>
  <si>
    <t>503720 Dlhá nad Váhom</t>
  </si>
  <si>
    <t>503746 Dolné Saliby</t>
  </si>
  <si>
    <t>503754 Dolný Chotár</t>
  </si>
  <si>
    <t>503762 Gáň</t>
  </si>
  <si>
    <t>503771 Horné Saliby</t>
  </si>
  <si>
    <t>503789 Hoste</t>
  </si>
  <si>
    <t>503797 Hrubá Borša</t>
  </si>
  <si>
    <t>503801 Hrubý Šúr</t>
  </si>
  <si>
    <t>503819 Hurbanova Ves</t>
  </si>
  <si>
    <t>503827 Jánovce</t>
  </si>
  <si>
    <t>503835 Jelka</t>
  </si>
  <si>
    <t>503843 Kajal</t>
  </si>
  <si>
    <t>503851 Kostolná pri Dunaji</t>
  </si>
  <si>
    <t>503860 Košúty</t>
  </si>
  <si>
    <t>503878 Kráľov Brod</t>
  </si>
  <si>
    <t>503886 Kráľová nad Váhom</t>
  </si>
  <si>
    <t>503894 Kráľová pri Senci</t>
  </si>
  <si>
    <t>503924 Mostová</t>
  </si>
  <si>
    <t>503932 Neded</t>
  </si>
  <si>
    <t>503959 Pata</t>
  </si>
  <si>
    <t>503967 Pusté Sady</t>
  </si>
  <si>
    <t>503975 Pusté Úľany</t>
  </si>
  <si>
    <t>503983 Reca</t>
  </si>
  <si>
    <t>503991 Selice</t>
  </si>
  <si>
    <t>504009 Sereď</t>
  </si>
  <si>
    <t>504017 Sládkovičovo</t>
  </si>
  <si>
    <t>504025 Šaľa</t>
  </si>
  <si>
    <t>504033 Šalgočka</t>
  </si>
  <si>
    <t>504041 Šintava</t>
  </si>
  <si>
    <t>504050 Šoporňa</t>
  </si>
  <si>
    <t>504068 Tešedíkovo</t>
  </si>
  <si>
    <t>504076 Tomášikovo</t>
  </si>
  <si>
    <t>504084 Topoľnica</t>
  </si>
  <si>
    <t>504092 Trnovec nad Váhom</t>
  </si>
  <si>
    <t>504106 Trstice</t>
  </si>
  <si>
    <t>504114 Váhovce</t>
  </si>
  <si>
    <t>504122 Veľká Mača</t>
  </si>
  <si>
    <t>504131 Veľké Úľany</t>
  </si>
  <si>
    <t>504149 Veľký Grob</t>
  </si>
  <si>
    <t>504157 Vinohrady nad Váhom</t>
  </si>
  <si>
    <t>504165 Vlčany</t>
  </si>
  <si>
    <t>504173 Vozokany</t>
  </si>
  <si>
    <t>504181 Zemianske Sady</t>
  </si>
  <si>
    <t>504190 Žihárec</t>
  </si>
  <si>
    <t>504203 Senica</t>
  </si>
  <si>
    <t>504211 Bílkove Humence</t>
  </si>
  <si>
    <t>504220 Borský Svätý Jur</t>
  </si>
  <si>
    <t>504238 Borský Mikuláš</t>
  </si>
  <si>
    <t>504254 Brestovec</t>
  </si>
  <si>
    <t>504262 Brezová pod Bradlom</t>
  </si>
  <si>
    <t>504271 Brodské</t>
  </si>
  <si>
    <t>504289 Bukovec</t>
  </si>
  <si>
    <t>504297 Cerová</t>
  </si>
  <si>
    <t>504319 Čáry</t>
  </si>
  <si>
    <t>504327 Častkov</t>
  </si>
  <si>
    <t>504335 Dojč</t>
  </si>
  <si>
    <t>504343 Dubovce</t>
  </si>
  <si>
    <t>504351 Gbely</t>
  </si>
  <si>
    <t>504360 Hlboké</t>
  </si>
  <si>
    <t>504378 Holíč</t>
  </si>
  <si>
    <t>504386 Hradište pod Vrátnom</t>
  </si>
  <si>
    <t>504394 Chropov</t>
  </si>
  <si>
    <t>504408 Chvojnica</t>
  </si>
  <si>
    <t>504416 Jablonica</t>
  </si>
  <si>
    <t>504424 Jablonka</t>
  </si>
  <si>
    <t>504432 Kátov</t>
  </si>
  <si>
    <t>504459 Kopčany</t>
  </si>
  <si>
    <t>504467 Košariská</t>
  </si>
  <si>
    <t>504475 Koválov</t>
  </si>
  <si>
    <t>504483 Koválovec</t>
  </si>
  <si>
    <t>504491 Kuklov</t>
  </si>
  <si>
    <t>504513 Kúty</t>
  </si>
  <si>
    <t>504521 Lakšárska Nová Ves</t>
  </si>
  <si>
    <t>504530 Letničie</t>
  </si>
  <si>
    <t>504548 Lopašov</t>
  </si>
  <si>
    <t>504556 Malé Leváre</t>
  </si>
  <si>
    <t>504564 Mokrý Háj</t>
  </si>
  <si>
    <t>504572 Moravský Svätý Ján</t>
  </si>
  <si>
    <t>504581 Myjava</t>
  </si>
  <si>
    <t>504599 Oreské</t>
  </si>
  <si>
    <t>504602 Osuské</t>
  </si>
  <si>
    <t>504611 Petrova Ves</t>
  </si>
  <si>
    <t>504629 Plavecké Podhradie</t>
  </si>
  <si>
    <t>504637 Plavecký Mikuláš</t>
  </si>
  <si>
    <t>504645 Plavecký Peter</t>
  </si>
  <si>
    <t>504653 Podbranč</t>
  </si>
  <si>
    <t>504661 Polianka</t>
  </si>
  <si>
    <t>504670 Popudinské Močidľany</t>
  </si>
  <si>
    <t>504688 Poriadie</t>
  </si>
  <si>
    <t>504696 Priepasné</t>
  </si>
  <si>
    <t>504700 Prietrž</t>
  </si>
  <si>
    <t>504718 Prietržka</t>
  </si>
  <si>
    <t>504726 Prievaly</t>
  </si>
  <si>
    <t>504734 Radimov</t>
  </si>
  <si>
    <t>504742 Radošovce</t>
  </si>
  <si>
    <t>504769 Rohožník</t>
  </si>
  <si>
    <t>504777 Rovensko</t>
  </si>
  <si>
    <t>504793 Rudník</t>
  </si>
  <si>
    <t>504815 Skalica</t>
  </si>
  <si>
    <t>504823 Smolinské</t>
  </si>
  <si>
    <t>504831 Smrdáky</t>
  </si>
  <si>
    <t>504840 Sobotište</t>
  </si>
  <si>
    <t>504858 Sološnica</t>
  </si>
  <si>
    <t>504866 Stará Myjava</t>
  </si>
  <si>
    <t>504874 Studienka</t>
  </si>
  <si>
    <t>504882 Šajdíkove Humence</t>
  </si>
  <si>
    <t>504891 Šaštín-Stráže</t>
  </si>
  <si>
    <t>504904 Štefanov</t>
  </si>
  <si>
    <t>504912 Trnovec</t>
  </si>
  <si>
    <t>504939 Unín</t>
  </si>
  <si>
    <t>504947 Veľké Leváre</t>
  </si>
  <si>
    <t>504963 Vrádište</t>
  </si>
  <si>
    <t>504971 Vrbovce</t>
  </si>
  <si>
    <t>504980 Závod</t>
  </si>
  <si>
    <t>504998 Topoľčany</t>
  </si>
  <si>
    <t>505021 Lipovník</t>
  </si>
  <si>
    <t>505048 Ludanice</t>
  </si>
  <si>
    <t>505056 Ľutov</t>
  </si>
  <si>
    <t>505064 Lužany</t>
  </si>
  <si>
    <t>505072 Malá Hradná</t>
  </si>
  <si>
    <t>505102 Malé Hoste</t>
  </si>
  <si>
    <t>505129 Malé Kršteňany</t>
  </si>
  <si>
    <t>505137 Malé Ripňany</t>
  </si>
  <si>
    <t>505153 Miezgovce</t>
  </si>
  <si>
    <t>505170 Nadlice</t>
  </si>
  <si>
    <t>505196 Nedanovce</t>
  </si>
  <si>
    <t>505200 Nedašovce</t>
  </si>
  <si>
    <t>505226 Nemečky</t>
  </si>
  <si>
    <t>505234 Nitrianska Blatnica</t>
  </si>
  <si>
    <t>505242 Nitrianska Streda</t>
  </si>
  <si>
    <t>505251 Norovce</t>
  </si>
  <si>
    <t>505277 Omastiná</t>
  </si>
  <si>
    <t>505285 Oponice</t>
  </si>
  <si>
    <t>505307 Ostratice</t>
  </si>
  <si>
    <t>505315 Partizánske</t>
  </si>
  <si>
    <t>505323 Pažiť</t>
  </si>
  <si>
    <t>505331 Pečeňany</t>
  </si>
  <si>
    <t>505340 Podhradie</t>
  </si>
  <si>
    <t>505358 Podlužany</t>
  </si>
  <si>
    <t>505374 Prašice</t>
  </si>
  <si>
    <t>505382 Pravotice</t>
  </si>
  <si>
    <t>505404 Preseľany</t>
  </si>
  <si>
    <t>505412 Prusy</t>
  </si>
  <si>
    <t>505421 Radošina</t>
  </si>
  <si>
    <t>505439 Rajčany</t>
  </si>
  <si>
    <t>505447 Ruskovce</t>
  </si>
  <si>
    <t>505455 Rybany</t>
  </si>
  <si>
    <t>505463 Skačany</t>
  </si>
  <si>
    <t>505471 Slatina nad Bebravou</t>
  </si>
  <si>
    <t>505480 Slatinka nad Bebravou</t>
  </si>
  <si>
    <t>505498 Solčany</t>
  </si>
  <si>
    <t>505510 Súlovce</t>
  </si>
  <si>
    <t>505536 Šalgovce</t>
  </si>
  <si>
    <t>505544 Šípkov</t>
  </si>
  <si>
    <t>505552 Šišov</t>
  </si>
  <si>
    <t>505561 Tesáre</t>
  </si>
  <si>
    <t>505579 Timoradza</t>
  </si>
  <si>
    <t>505595 Trebichava</t>
  </si>
  <si>
    <t>505617 Tvrdomestice</t>
  </si>
  <si>
    <t>505625 Uhrovec</t>
  </si>
  <si>
    <t>505633 Uhrovské Podhradie</t>
  </si>
  <si>
    <t>505641 Urmince</t>
  </si>
  <si>
    <t>505676 Veľké Dvorany</t>
  </si>
  <si>
    <t>505684 Veľké Hoste</t>
  </si>
  <si>
    <t>505692 Veľké Chlievany</t>
  </si>
  <si>
    <t>505706 Veľké Kršteňany</t>
  </si>
  <si>
    <t>505714 Veľké Ripňany</t>
  </si>
  <si>
    <t>505722 Veľké Uherce</t>
  </si>
  <si>
    <t>505731 Veľký Klíž</t>
  </si>
  <si>
    <t>505749 Velušovce</t>
  </si>
  <si>
    <t>505757 Vozokany</t>
  </si>
  <si>
    <t>505765 Vysočany</t>
  </si>
  <si>
    <t>505773 Závada</t>
  </si>
  <si>
    <t>505790 Zlatníky</t>
  </si>
  <si>
    <t>505803 Žabokreky nad Nitrou</t>
  </si>
  <si>
    <t>505811 Žitná-Radiša</t>
  </si>
  <si>
    <t>505820 Trenčín</t>
  </si>
  <si>
    <t>505838 Adamovské Kochanovce</t>
  </si>
  <si>
    <t>505846 Beckov</t>
  </si>
  <si>
    <t>505854 Bobot</t>
  </si>
  <si>
    <t>505871 Bošáca</t>
  </si>
  <si>
    <t>505889 Brunovce</t>
  </si>
  <si>
    <t>505897 Bzince pod Javorinou</t>
  </si>
  <si>
    <t>505901 Čachtice</t>
  </si>
  <si>
    <t>505919 Častkovce</t>
  </si>
  <si>
    <t>505935 Dolná Poruba</t>
  </si>
  <si>
    <t>505943 Dolná Súča</t>
  </si>
  <si>
    <t>505951 Dolné Srnie</t>
  </si>
  <si>
    <t>505960 Drietoma</t>
  </si>
  <si>
    <t>505978 Dubodiel</t>
  </si>
  <si>
    <t>505994 Hôrka nad Váhom</t>
  </si>
  <si>
    <t>506001 Horná Streda</t>
  </si>
  <si>
    <t>506010 Horná Súča</t>
  </si>
  <si>
    <t>506028 Horňany</t>
  </si>
  <si>
    <t>506036 Horné Srnie</t>
  </si>
  <si>
    <t>506044 Hrabovka</t>
  </si>
  <si>
    <t>506052 Hrádok</t>
  </si>
  <si>
    <t>506061 Hrachovište</t>
  </si>
  <si>
    <t>506079 Hrašné</t>
  </si>
  <si>
    <t>506087 Chocholná-Velčice</t>
  </si>
  <si>
    <t>506095 Ivanovce</t>
  </si>
  <si>
    <t>506109 Kálnica</t>
  </si>
  <si>
    <t>506125 Kočovce</t>
  </si>
  <si>
    <t>506133 Kostolná-Záriečie</t>
  </si>
  <si>
    <t>506141 Kostolné</t>
  </si>
  <si>
    <t>506150 Krajné</t>
  </si>
  <si>
    <t>506168 Krivosúd-Bodovka</t>
  </si>
  <si>
    <t>506184 Lubina</t>
  </si>
  <si>
    <t>506206 Lúka</t>
  </si>
  <si>
    <t>506231 Mníchova Lehota</t>
  </si>
  <si>
    <t>506249 Modrová</t>
  </si>
  <si>
    <t>506257 Modrovka</t>
  </si>
  <si>
    <t>506265 Moravské Lieskové</t>
  </si>
  <si>
    <t>506273 Motešice</t>
  </si>
  <si>
    <t>506281 Nemšová</t>
  </si>
  <si>
    <t>506290 Neporadza</t>
  </si>
  <si>
    <t>506303 Nová Bošáca</t>
  </si>
  <si>
    <t>506311 Nová Lehota</t>
  </si>
  <si>
    <t>506338 Nové Mesto nad Váhom</t>
  </si>
  <si>
    <t>506346 Očkov</t>
  </si>
  <si>
    <t>506354 Omšenie</t>
  </si>
  <si>
    <t>506371 Opatovce</t>
  </si>
  <si>
    <t>506401 Pobedim</t>
  </si>
  <si>
    <t>506419 Podkylava</t>
  </si>
  <si>
    <t>506427 Podolie</t>
  </si>
  <si>
    <t>506435 Potvorice</t>
  </si>
  <si>
    <t>506443 Považany</t>
  </si>
  <si>
    <t>506478 Selec</t>
  </si>
  <si>
    <t>506508 Soblahov</t>
  </si>
  <si>
    <t>506516 Stará Lehota</t>
  </si>
  <si>
    <t>506524 Stará Turá</t>
  </si>
  <si>
    <t>506532 Svinná</t>
  </si>
  <si>
    <t>506541 Štvrtok</t>
  </si>
  <si>
    <t>506559 Trenčianska Teplá</t>
  </si>
  <si>
    <t>506567 Trenčianska Turná</t>
  </si>
  <si>
    <t>506583 Trenčianske Bohuslavice</t>
  </si>
  <si>
    <t>506591 Trenčianske Jastrabie</t>
  </si>
  <si>
    <t>506605 Trenčianske Mitice</t>
  </si>
  <si>
    <t>506613 Trenčianske Teplice</t>
  </si>
  <si>
    <t>506630 Vaďovce</t>
  </si>
  <si>
    <t>506648 Veľká Hradná</t>
  </si>
  <si>
    <t>506656 Veľké Bierovce</t>
  </si>
  <si>
    <t>506672 Višňové</t>
  </si>
  <si>
    <t>506745 Trnava</t>
  </si>
  <si>
    <t>506788 Bíňovce</t>
  </si>
  <si>
    <t>506796 Bohdanovce nad Trnavou</t>
  </si>
  <si>
    <t>506800 Bojničky</t>
  </si>
  <si>
    <t>506818 Boleráz</t>
  </si>
  <si>
    <t>506826 Borová</t>
  </si>
  <si>
    <t>506834 Borovce</t>
  </si>
  <si>
    <t>506842 Brestovany</t>
  </si>
  <si>
    <t>506851 Bučany</t>
  </si>
  <si>
    <t>506869 Buková</t>
  </si>
  <si>
    <t>506877 Cífer</t>
  </si>
  <si>
    <t>506885 Červeník</t>
  </si>
  <si>
    <t>506893 Dechtice</t>
  </si>
  <si>
    <t>506915 Dobrá Voda</t>
  </si>
  <si>
    <t>506923 Dolná Krupá</t>
  </si>
  <si>
    <t>506931 Dolné Dubové</t>
  </si>
  <si>
    <t>506940 Dolné Orešany</t>
  </si>
  <si>
    <t>506958 Dolné Otrokovce</t>
  </si>
  <si>
    <t>506966 Dolné Trhovište</t>
  </si>
  <si>
    <t>506982 Dolný Lopašov</t>
  </si>
  <si>
    <t>506991 Drahovce</t>
  </si>
  <si>
    <t>507008 Dubovany</t>
  </si>
  <si>
    <t>507024 Dvorníky</t>
  </si>
  <si>
    <t>507032 Hlohovec</t>
  </si>
  <si>
    <t>507041 Horná Krupá</t>
  </si>
  <si>
    <t>507059 Horné Dubové</t>
  </si>
  <si>
    <t>507067 Horné Orešany</t>
  </si>
  <si>
    <t>507075 Horné Otrokovce</t>
  </si>
  <si>
    <t>507121 Chtelnica</t>
  </si>
  <si>
    <t>507130 Jalšové</t>
  </si>
  <si>
    <t>507156 Jaslovské Bohunice</t>
  </si>
  <si>
    <t>507164 Kátlovce</t>
  </si>
  <si>
    <t>507172 Kľačany</t>
  </si>
  <si>
    <t>507199 Kočín-Lančár</t>
  </si>
  <si>
    <t>507202 Koplotovce</t>
  </si>
  <si>
    <t>507211 Košolná</t>
  </si>
  <si>
    <t>507229 Krakovany</t>
  </si>
  <si>
    <t>507253 Leopoldov</t>
  </si>
  <si>
    <t>507288 Madunice</t>
  </si>
  <si>
    <t>507296 Majcichov</t>
  </si>
  <si>
    <t>507300 Ivachnová</t>
  </si>
  <si>
    <t>507318 Malženice</t>
  </si>
  <si>
    <t>507326 Merašice</t>
  </si>
  <si>
    <t>507342 Moravany nad Váhom</t>
  </si>
  <si>
    <t>507351 Naháč</t>
  </si>
  <si>
    <t>507369 Nižná</t>
  </si>
  <si>
    <t>507385 Ostrov</t>
  </si>
  <si>
    <t>507393 Konská</t>
  </si>
  <si>
    <t>507407 Turík</t>
  </si>
  <si>
    <t>507415 Pastuchov</t>
  </si>
  <si>
    <t>507431 Pečeňady</t>
  </si>
  <si>
    <t>507440 Piešťany</t>
  </si>
  <si>
    <t>507466 Prašník</t>
  </si>
  <si>
    <t>507482 Rakovice</t>
  </si>
  <si>
    <t>507491 Ratnovce</t>
  </si>
  <si>
    <t>507512 Ružindol</t>
  </si>
  <si>
    <t>507521 Sasinkovo</t>
  </si>
  <si>
    <t>507539 Siladice</t>
  </si>
  <si>
    <t>507555 Smolenice</t>
  </si>
  <si>
    <t>507563 Sokolovce</t>
  </si>
  <si>
    <t>507571 Suchá nad Parnou</t>
  </si>
  <si>
    <t>507601 Špačince</t>
  </si>
  <si>
    <t>507636 Šúrovce</t>
  </si>
  <si>
    <t>507661 Trakovice</t>
  </si>
  <si>
    <t>507679 Trebatice</t>
  </si>
  <si>
    <t>507687 Trstín</t>
  </si>
  <si>
    <t>507709 Veľké Kostoľany</t>
  </si>
  <si>
    <t>507725 Veselé</t>
  </si>
  <si>
    <t>507741 Voderady</t>
  </si>
  <si>
    <t>507750 Vrbové</t>
  </si>
  <si>
    <t>507768 Zavar</t>
  </si>
  <si>
    <t>507776 Zeleneč</t>
  </si>
  <si>
    <t>507792 Žlkovce</t>
  </si>
  <si>
    <t>507806 Báhoň</t>
  </si>
  <si>
    <t>507814 Bernolákovo</t>
  </si>
  <si>
    <t>507822 Blatné</t>
  </si>
  <si>
    <t>507831 Borinka</t>
  </si>
  <si>
    <t>507849 Budmerice</t>
  </si>
  <si>
    <t>507857 Častá</t>
  </si>
  <si>
    <t>507865 Čataj</t>
  </si>
  <si>
    <t>507873 Doľany</t>
  </si>
  <si>
    <t>507881 Dubová</t>
  </si>
  <si>
    <t>507890 Gajary</t>
  </si>
  <si>
    <t>507903 Hamuliakovo</t>
  </si>
  <si>
    <t>507911 Chorvátsky Grob</t>
  </si>
  <si>
    <t>507938 Ivanka pri Dunaji</t>
  </si>
  <si>
    <t>507946 Jablonec</t>
  </si>
  <si>
    <t>507954 Jablonové</t>
  </si>
  <si>
    <t>507962 Jakubov</t>
  </si>
  <si>
    <t>507989 Svätý Jur</t>
  </si>
  <si>
    <t>507997 Kalinkovo</t>
  </si>
  <si>
    <t>508012 Kostolište</t>
  </si>
  <si>
    <t>508021 Kuchyňa</t>
  </si>
  <si>
    <t>508039 Láb</t>
  </si>
  <si>
    <t>508047 Limbach</t>
  </si>
  <si>
    <t>508055 Lozorno</t>
  </si>
  <si>
    <t>508063 Malacky</t>
  </si>
  <si>
    <t>508071 Malinovo</t>
  </si>
  <si>
    <t>508080 Marianka</t>
  </si>
  <si>
    <t>508098 Miloslavov</t>
  </si>
  <si>
    <t>508101 Modra</t>
  </si>
  <si>
    <t>508110 Most pri Bratislave</t>
  </si>
  <si>
    <t>508136 Nová Dedinka</t>
  </si>
  <si>
    <t>508161 Pernek</t>
  </si>
  <si>
    <t>508179 Pezinok</t>
  </si>
  <si>
    <t>508187 Píla</t>
  </si>
  <si>
    <t>508195 Plavecký Štvrtok</t>
  </si>
  <si>
    <t>508209 Rovinka</t>
  </si>
  <si>
    <t>508217 Senec</t>
  </si>
  <si>
    <t>508225 Slovenský Grob</t>
  </si>
  <si>
    <t>508233 Stupava</t>
  </si>
  <si>
    <t>508241 Suchohrad</t>
  </si>
  <si>
    <t>508250 Šenkvice</t>
  </si>
  <si>
    <t>508268 Štefanová</t>
  </si>
  <si>
    <t>508276 Tomášov</t>
  </si>
  <si>
    <t>508284 Tureň</t>
  </si>
  <si>
    <t>508292 Veľký Biel</t>
  </si>
  <si>
    <t>508306 Viničné</t>
  </si>
  <si>
    <t>508314 Vinosady</t>
  </si>
  <si>
    <t>508322 Vištuk</t>
  </si>
  <si>
    <t>508331 Vlky</t>
  </si>
  <si>
    <t>508349 Vysoká pri Morave</t>
  </si>
  <si>
    <t>508365 Záhorská Ves</t>
  </si>
  <si>
    <t>508381 Zohor</t>
  </si>
  <si>
    <t>508438 Banská Bystrica</t>
  </si>
  <si>
    <t>508446 Bacúch</t>
  </si>
  <si>
    <t>508454 Badín</t>
  </si>
  <si>
    <t>508462 Beňuš</t>
  </si>
  <si>
    <t>508471 Baláže</t>
  </si>
  <si>
    <t>508489 Braväcovo</t>
  </si>
  <si>
    <t>508497 Brezno</t>
  </si>
  <si>
    <t>508519 Čerín</t>
  </si>
  <si>
    <t>508527 Čierny Balog</t>
  </si>
  <si>
    <t>508535 Dolná Lehota</t>
  </si>
  <si>
    <t>508543 Dolná Mičiná</t>
  </si>
  <si>
    <t>508551 Dolný Harmanec</t>
  </si>
  <si>
    <t>508560 Donovaly</t>
  </si>
  <si>
    <t>508578 Drábsko</t>
  </si>
  <si>
    <t>508586 Dúbravica</t>
  </si>
  <si>
    <t>508594 Harmanec</t>
  </si>
  <si>
    <t>508608 Heľpa</t>
  </si>
  <si>
    <t>508616 Hiadeľ</t>
  </si>
  <si>
    <t>508624 Horná Lehota</t>
  </si>
  <si>
    <t>508632 Horná Mičiná</t>
  </si>
  <si>
    <t>508641 Horné Pršany</t>
  </si>
  <si>
    <t>508659 Hrochoť</t>
  </si>
  <si>
    <t>508667 Hronec</t>
  </si>
  <si>
    <t>508675 Brusno</t>
  </si>
  <si>
    <t>508691 Jarabá</t>
  </si>
  <si>
    <t>508705 Jasenie</t>
  </si>
  <si>
    <t>508713 Kordíky</t>
  </si>
  <si>
    <t>508721 Králiky</t>
  </si>
  <si>
    <t>508730 Lom nad Rimavicou</t>
  </si>
  <si>
    <t>508748 Ľubietová</t>
  </si>
  <si>
    <t>508756 Lučatín</t>
  </si>
  <si>
    <t>508764 Medzibrod</t>
  </si>
  <si>
    <t>508772 Michalová</t>
  </si>
  <si>
    <t>508781 Môlča</t>
  </si>
  <si>
    <t>508799 Moštenica</t>
  </si>
  <si>
    <t>508802 Motyčky</t>
  </si>
  <si>
    <t>508811 Mýto pod Ďumbierom</t>
  </si>
  <si>
    <t>508829 Nemecká</t>
  </si>
  <si>
    <t>508837 Oravce</t>
  </si>
  <si>
    <t>508845 Osrblie</t>
  </si>
  <si>
    <t>508853 Podbrezová</t>
  </si>
  <si>
    <t>508861 Podkonice</t>
  </si>
  <si>
    <t>508870 Pohorelá</t>
  </si>
  <si>
    <t>508888 Pohronská Polhora</t>
  </si>
  <si>
    <t>508896 Pohronský Bukovec</t>
  </si>
  <si>
    <t>508900 Polomka</t>
  </si>
  <si>
    <t>508918 Poniky</t>
  </si>
  <si>
    <t>508926 Povrazník</t>
  </si>
  <si>
    <t>508934 Predajná</t>
  </si>
  <si>
    <t>508942 Priechod</t>
  </si>
  <si>
    <t>508951 Ráztoka</t>
  </si>
  <si>
    <t>508969 Riečka</t>
  </si>
  <si>
    <t>508977 Sebedín-Bečov</t>
  </si>
  <si>
    <t>508985 Selce</t>
  </si>
  <si>
    <t>508993 Sihla</t>
  </si>
  <si>
    <t>509001 Slovenská Ľupča</t>
  </si>
  <si>
    <t>509019 Staré Hory</t>
  </si>
  <si>
    <t>509027 Strelníky</t>
  </si>
  <si>
    <t>509035 Špania Dolina</t>
  </si>
  <si>
    <t>509043 Šumiac</t>
  </si>
  <si>
    <t>509051 Telgárt</t>
  </si>
  <si>
    <t>509060 Tajov</t>
  </si>
  <si>
    <t>509086 Valaská</t>
  </si>
  <si>
    <t>509094 Vaľkovňa</t>
  </si>
  <si>
    <t>509124 Závadka nad Hronom</t>
  </si>
  <si>
    <t>509132 Čadca</t>
  </si>
  <si>
    <t>509159 Čierne</t>
  </si>
  <si>
    <t>509167 Dlhá nad Kysucou</t>
  </si>
  <si>
    <t>509175 Dolný Vadičov</t>
  </si>
  <si>
    <t>509183 Dunajov</t>
  </si>
  <si>
    <t>509205 Horný Vadičov</t>
  </si>
  <si>
    <t>509213 Klokočov</t>
  </si>
  <si>
    <t>509221 Klubina</t>
  </si>
  <si>
    <t>509230 Korňa</t>
  </si>
  <si>
    <t>509248 Krásno nad Kysucou</t>
  </si>
  <si>
    <t>509256 Kysucké Nové Mesto</t>
  </si>
  <si>
    <t>509264 Kysucký Lieskovec</t>
  </si>
  <si>
    <t>509272 Lodno</t>
  </si>
  <si>
    <t>509281 Lopušné Pažite</t>
  </si>
  <si>
    <t>509299 Makov</t>
  </si>
  <si>
    <t>509302 Nesluša</t>
  </si>
  <si>
    <t>509311 Nová Bystrica</t>
  </si>
  <si>
    <t>509329 Ochodnica</t>
  </si>
  <si>
    <t>509337 Olešná</t>
  </si>
  <si>
    <t>509345 Oščadnica</t>
  </si>
  <si>
    <t>509361 Podvysoká</t>
  </si>
  <si>
    <t>509370 Povina</t>
  </si>
  <si>
    <t>509396 Radôstka</t>
  </si>
  <si>
    <t>509400 Raková</t>
  </si>
  <si>
    <t>509426 Rudina</t>
  </si>
  <si>
    <t>509434 Rudinka</t>
  </si>
  <si>
    <t>509442 Rudinská</t>
  </si>
  <si>
    <t>509451 Skalité</t>
  </si>
  <si>
    <t>509469 Snežnica</t>
  </si>
  <si>
    <t>509477 Stará Bystrica</t>
  </si>
  <si>
    <t>509485 Staškov</t>
  </si>
  <si>
    <t>509493 Svrčinovec</t>
  </si>
  <si>
    <t>509507 Turzovka</t>
  </si>
  <si>
    <t>509515 Vysoká nad Kysucou</t>
  </si>
  <si>
    <t>509523 Zákopčie</t>
  </si>
  <si>
    <t>509531 Zborov nad Bystricou</t>
  </si>
  <si>
    <t>509540 Dolný Kubín</t>
  </si>
  <si>
    <t>509558 Babín</t>
  </si>
  <si>
    <t>509566 Beňadovo</t>
  </si>
  <si>
    <t>509582 Bobrov</t>
  </si>
  <si>
    <t>509591 Breza</t>
  </si>
  <si>
    <t>509604 Brezovica</t>
  </si>
  <si>
    <t>509639 Dlhá nad Oravou</t>
  </si>
  <si>
    <t>509655 Habovka</t>
  </si>
  <si>
    <t>509663 Hladovka</t>
  </si>
  <si>
    <t>509671 Horná Lehota</t>
  </si>
  <si>
    <t>509680 Hruštín</t>
  </si>
  <si>
    <t>509698 Chlebnice</t>
  </si>
  <si>
    <t>509701 Istebné</t>
  </si>
  <si>
    <t>509710 Jasenová</t>
  </si>
  <si>
    <t>509728 Klin</t>
  </si>
  <si>
    <t>509744 Kraľovany</t>
  </si>
  <si>
    <t>509761 Krivá</t>
  </si>
  <si>
    <t>509779 Krušetnica</t>
  </si>
  <si>
    <t>509787 Leštiny</t>
  </si>
  <si>
    <t>509795 Liesek</t>
  </si>
  <si>
    <t>509809 Lokca</t>
  </si>
  <si>
    <t>509817 Lomná</t>
  </si>
  <si>
    <t>509825 Malatiná</t>
  </si>
  <si>
    <t>509833 Medzibrodie nad Oravou</t>
  </si>
  <si>
    <t>509850 Mútne</t>
  </si>
  <si>
    <t>509868 Námestovo</t>
  </si>
  <si>
    <t>509876 Nižná</t>
  </si>
  <si>
    <t>509884 Novoť</t>
  </si>
  <si>
    <t>509892 Oravská Jasenica</t>
  </si>
  <si>
    <t>509906 Oravská Lesná</t>
  </si>
  <si>
    <t>509914 Oravská Polhora</t>
  </si>
  <si>
    <t>509922 Oravská Poruba</t>
  </si>
  <si>
    <t>509931 Oravské Veselé</t>
  </si>
  <si>
    <t>509949 Oravský Biely Potok</t>
  </si>
  <si>
    <t>509957 Oravský Podzámok</t>
  </si>
  <si>
    <t>509965 Osádka</t>
  </si>
  <si>
    <t>509973 Párnica</t>
  </si>
  <si>
    <t>509981 Podbiel</t>
  </si>
  <si>
    <t>509990 Pokryváč</t>
  </si>
  <si>
    <t>510009 Pribiš</t>
  </si>
  <si>
    <t>510017 Pucov</t>
  </si>
  <si>
    <t>510025 Rabča</t>
  </si>
  <si>
    <t>510033 Rabčice</t>
  </si>
  <si>
    <t>510041 Sedliacka Dubová</t>
  </si>
  <si>
    <t>510050 Sihelné</t>
  </si>
  <si>
    <t>510076 Suchá Hora</t>
  </si>
  <si>
    <t>510084 Štefanov nad Oravou</t>
  </si>
  <si>
    <t>510092 Ťapešovo</t>
  </si>
  <si>
    <t>510106 Trstená</t>
  </si>
  <si>
    <t>510114 Tvrdošín</t>
  </si>
  <si>
    <t>510149 Vasiľov</t>
  </si>
  <si>
    <t>510157 Vavrečka</t>
  </si>
  <si>
    <t>510165 Veličná</t>
  </si>
  <si>
    <t>510173 Vitanová</t>
  </si>
  <si>
    <t>510181 Vyšný Kubín</t>
  </si>
  <si>
    <t>510190 Zábiedovo</t>
  </si>
  <si>
    <t>510203 Zákamenné</t>
  </si>
  <si>
    <t>510211 Zázrivá</t>
  </si>
  <si>
    <t>510238 Zuberec</t>
  </si>
  <si>
    <t>510246 Zubrohlava</t>
  </si>
  <si>
    <t>510254 Žaškov</t>
  </si>
  <si>
    <t>510262 Liptovský Mikuláš</t>
  </si>
  <si>
    <t>510271 Beňadiková</t>
  </si>
  <si>
    <t>510301 Bešeňová</t>
  </si>
  <si>
    <t>510319 Bobrovček</t>
  </si>
  <si>
    <t>510327 Bobrovec</t>
  </si>
  <si>
    <t>510335 Bobrovník</t>
  </si>
  <si>
    <t>510351 Bukovina</t>
  </si>
  <si>
    <t>510386 Demänovská Dolina</t>
  </si>
  <si>
    <t>510408 Dúbrava</t>
  </si>
  <si>
    <t>510416 Galovany</t>
  </si>
  <si>
    <t>510424 Gôtovany</t>
  </si>
  <si>
    <t>510441 Hubová</t>
  </si>
  <si>
    <t>510459 Huty</t>
  </si>
  <si>
    <t>510467 Hybe</t>
  </si>
  <si>
    <t>510505 Jakubovany</t>
  </si>
  <si>
    <t>510513 Jalovec</t>
  </si>
  <si>
    <t>510521 Jamník</t>
  </si>
  <si>
    <t>510530 Kalameny</t>
  </si>
  <si>
    <t>510548 Komjatná</t>
  </si>
  <si>
    <t>510564 Kráľova Lehota</t>
  </si>
  <si>
    <t>510572 Kvačany</t>
  </si>
  <si>
    <t>510581 Lazisko</t>
  </si>
  <si>
    <t>510599 Likavka</t>
  </si>
  <si>
    <t>510602 Liptovská Anna</t>
  </si>
  <si>
    <t>510611 Liptovská Kokava</t>
  </si>
  <si>
    <t>510629 Liptovská Lúžna</t>
  </si>
  <si>
    <t>510637 Liptovská Osada</t>
  </si>
  <si>
    <t>510653 Liptovská Sielnica</t>
  </si>
  <si>
    <t>510661 Liptovská Štiavnica</t>
  </si>
  <si>
    <t>510670 Liptovská Teplá</t>
  </si>
  <si>
    <t>510688 Liptovské Beharovce</t>
  </si>
  <si>
    <t>510696 Liptovské Kľačany</t>
  </si>
  <si>
    <t>510700 Liptovské Matiašovce</t>
  </si>
  <si>
    <t>510718 Liptovské Revúce</t>
  </si>
  <si>
    <t>510726 Liptovský Hrádok</t>
  </si>
  <si>
    <t>510734 Liptovský Ján</t>
  </si>
  <si>
    <t>510742 Liptovský Michal</t>
  </si>
  <si>
    <t>510751 Liptovský Ondrej</t>
  </si>
  <si>
    <t>510777 Liptovský Trnovec</t>
  </si>
  <si>
    <t>510785 Lisková</t>
  </si>
  <si>
    <t>510793 Ľubeľa</t>
  </si>
  <si>
    <t>510807 Ľubochňa</t>
  </si>
  <si>
    <t>510815 Lúčky</t>
  </si>
  <si>
    <t>510823 Ludrová</t>
  </si>
  <si>
    <t>510831 Malatíny</t>
  </si>
  <si>
    <t>510840 Malé Borové</t>
  </si>
  <si>
    <t>510858 Malužiná</t>
  </si>
  <si>
    <t>510866 Martinček</t>
  </si>
  <si>
    <t>510874 Nižná Boca</t>
  </si>
  <si>
    <t>510904 Partizánska Ľupča</t>
  </si>
  <si>
    <t>510912 Pavčina Lehota</t>
  </si>
  <si>
    <t>510921 Pavlova Ves</t>
  </si>
  <si>
    <t>510947 Podtureň</t>
  </si>
  <si>
    <t>510955 Potok</t>
  </si>
  <si>
    <t>510963 Pribylina</t>
  </si>
  <si>
    <t>510971 Prosiek</t>
  </si>
  <si>
    <t>510998 Ružomberok</t>
  </si>
  <si>
    <t>511005 Liptovské Sliače</t>
  </si>
  <si>
    <t>511013 Smrečany</t>
  </si>
  <si>
    <t>511030 Stankovany</t>
  </si>
  <si>
    <t>511048 Svätý Kríž</t>
  </si>
  <si>
    <t>511056 Štiavnička</t>
  </si>
  <si>
    <t>511064 Švošov</t>
  </si>
  <si>
    <t>511072 Trstené</t>
  </si>
  <si>
    <t>511099 Uhorská Ves</t>
  </si>
  <si>
    <t>511102 Valaská Dubová</t>
  </si>
  <si>
    <t>511111 Vavrišovo</t>
  </si>
  <si>
    <t>511129 Važec</t>
  </si>
  <si>
    <t>511137 Veľké Borové</t>
  </si>
  <si>
    <t>511145 Veterná Poruba</t>
  </si>
  <si>
    <t>511153 Vlachy</t>
  </si>
  <si>
    <t>511170 Východná</t>
  </si>
  <si>
    <t>511188 Vyšná Boca</t>
  </si>
  <si>
    <t>511196 Závažná Poruba</t>
  </si>
  <si>
    <t>511200 Žiar</t>
  </si>
  <si>
    <t>511218 Lučenec</t>
  </si>
  <si>
    <t>511226 Ábelová</t>
  </si>
  <si>
    <t>511234 Belina</t>
  </si>
  <si>
    <t>511251 Boľkovce</t>
  </si>
  <si>
    <t>511269 Breznička</t>
  </si>
  <si>
    <t>511277 Budiná</t>
  </si>
  <si>
    <t>511293 Buzitka</t>
  </si>
  <si>
    <t>511315 Cinobaňa</t>
  </si>
  <si>
    <t>511323 Čakanovce</t>
  </si>
  <si>
    <t>511331 Čamovce</t>
  </si>
  <si>
    <t>511340 České Brezovo</t>
  </si>
  <si>
    <t>511358 Divín</t>
  </si>
  <si>
    <t>511366 Dobroč</t>
  </si>
  <si>
    <t>511374 Kotmanová</t>
  </si>
  <si>
    <t>511391 Fiľakovo</t>
  </si>
  <si>
    <t>511404 Fiľakovské Kováče</t>
  </si>
  <si>
    <t>511421 Halič</t>
  </si>
  <si>
    <t>511439 Holiša</t>
  </si>
  <si>
    <t>511447 Hradište</t>
  </si>
  <si>
    <t>511463 Jelšovec</t>
  </si>
  <si>
    <t>511471 Kalinovo</t>
  </si>
  <si>
    <t>511480 Kalonda</t>
  </si>
  <si>
    <t>511498 Kokava nad Rimavicou</t>
  </si>
  <si>
    <t>511501 Krná</t>
  </si>
  <si>
    <t>511510 Látky</t>
  </si>
  <si>
    <t>511528 Lehôtka</t>
  </si>
  <si>
    <t>511536 Lentvora</t>
  </si>
  <si>
    <t>511544 Lipovany</t>
  </si>
  <si>
    <t>511552 Lovinobaňa</t>
  </si>
  <si>
    <t>511561 Ľuboreč</t>
  </si>
  <si>
    <t>511579 Lupoč</t>
  </si>
  <si>
    <t>511595 Málinec</t>
  </si>
  <si>
    <t>511609 Mašková</t>
  </si>
  <si>
    <t>511617 Mládzovo</t>
  </si>
  <si>
    <t>511625 Mučín</t>
  </si>
  <si>
    <t>511641 Mýtna</t>
  </si>
  <si>
    <t>511668 Nitra nad Ipľom</t>
  </si>
  <si>
    <t>511676 Nové Hony</t>
  </si>
  <si>
    <t>511684 Ozdín</t>
  </si>
  <si>
    <t>511692 Panické Dravce</t>
  </si>
  <si>
    <t>511706 Píla</t>
  </si>
  <si>
    <t>511714 Pinciná</t>
  </si>
  <si>
    <t>511722 Pleš</t>
  </si>
  <si>
    <t>511731 Podkriváň</t>
  </si>
  <si>
    <t>511749 Podrečany</t>
  </si>
  <si>
    <t>511757 Polichno</t>
  </si>
  <si>
    <t>511765 Poltár</t>
  </si>
  <si>
    <t>511773 Praha</t>
  </si>
  <si>
    <t>511781 Prša</t>
  </si>
  <si>
    <t>511790 Radzovce</t>
  </si>
  <si>
    <t>511803 Rapovce</t>
  </si>
  <si>
    <t>511811 Ratka</t>
  </si>
  <si>
    <t>511820 Rovňany</t>
  </si>
  <si>
    <t>511838 Ružiná</t>
  </si>
  <si>
    <t>511846 Stará Halič</t>
  </si>
  <si>
    <t>511854 Šávoľ</t>
  </si>
  <si>
    <t>511862 Šiatorská Bukovinka</t>
  </si>
  <si>
    <t>511871 Šíd</t>
  </si>
  <si>
    <t>511889 Šoltýska</t>
  </si>
  <si>
    <t>511897 Šurice</t>
  </si>
  <si>
    <t>511901 Točnica</t>
  </si>
  <si>
    <t>511919 Tomášovce</t>
  </si>
  <si>
    <t>511927 Trebeľovce</t>
  </si>
  <si>
    <t>511943 Tuhár</t>
  </si>
  <si>
    <t>511978 Uhorské</t>
  </si>
  <si>
    <t>511994 Veľká nad Ipľom</t>
  </si>
  <si>
    <t>512001 Veľká Ves</t>
  </si>
  <si>
    <t>512010 Veľké Dravce</t>
  </si>
  <si>
    <t>512036 Martin</t>
  </si>
  <si>
    <t>512044 Abramová</t>
  </si>
  <si>
    <t>512052 Belá-Dulice</t>
  </si>
  <si>
    <t>512061 Benice</t>
  </si>
  <si>
    <t>512079 Blatnica</t>
  </si>
  <si>
    <t>512087 Blažovce</t>
  </si>
  <si>
    <t>512095 Bodorová</t>
  </si>
  <si>
    <t>512109 Borcová</t>
  </si>
  <si>
    <t>512117 Brieštie</t>
  </si>
  <si>
    <t>512125 Budiš</t>
  </si>
  <si>
    <t>512133 Bystrička</t>
  </si>
  <si>
    <t>512141 Čremošné</t>
  </si>
  <si>
    <t>512150 Ďanová</t>
  </si>
  <si>
    <t>512168 Diaková</t>
  </si>
  <si>
    <t>512206 Dolný Kalník</t>
  </si>
  <si>
    <t>512214 Dražkovce</t>
  </si>
  <si>
    <t>512222 Dubové</t>
  </si>
  <si>
    <t>512257 Folkušová</t>
  </si>
  <si>
    <t>512265 Háj</t>
  </si>
  <si>
    <t>512273 Horná Štubňa</t>
  </si>
  <si>
    <t>512290 Horný Kalník</t>
  </si>
  <si>
    <t>512303 Ivančiná</t>
  </si>
  <si>
    <t>512311 Jasenovo</t>
  </si>
  <si>
    <t>512320 Jazernica</t>
  </si>
  <si>
    <t>512338 Kaľamenová</t>
  </si>
  <si>
    <t>512346 Karlová</t>
  </si>
  <si>
    <t>512354 Kláštor pod Znievom</t>
  </si>
  <si>
    <t>512371 Košťany nad Turcom</t>
  </si>
  <si>
    <t>512389 Krpeľany</t>
  </si>
  <si>
    <t>512397 Laskár</t>
  </si>
  <si>
    <t>512419 Ležiachov</t>
  </si>
  <si>
    <t>512427 Liešno</t>
  </si>
  <si>
    <t>512435 Lipovec</t>
  </si>
  <si>
    <t>512443 Malý Čepčín</t>
  </si>
  <si>
    <t>512451 Moškovec</t>
  </si>
  <si>
    <t>512460 Mošovce</t>
  </si>
  <si>
    <t>512478 Necpaly</t>
  </si>
  <si>
    <t>512486 Nolčovo</t>
  </si>
  <si>
    <t>512494 Ondrašová</t>
  </si>
  <si>
    <t>512508 Podhradie</t>
  </si>
  <si>
    <t>512524 Príbovce</t>
  </si>
  <si>
    <t>512541 Rakovo</t>
  </si>
  <si>
    <t>512559 Rakša</t>
  </si>
  <si>
    <t>512567 Ratkovo</t>
  </si>
  <si>
    <t>512575 Rudno</t>
  </si>
  <si>
    <t>512583 Sklabiňa</t>
  </si>
  <si>
    <t>512591 Sklabinský Podzámok</t>
  </si>
  <si>
    <t>512605 Sklené</t>
  </si>
  <si>
    <t>512613 Slovany</t>
  </si>
  <si>
    <t>512621 Slovenské Pravno</t>
  </si>
  <si>
    <t>512630 Socovce</t>
  </si>
  <si>
    <t>512648 Sučany</t>
  </si>
  <si>
    <t>512656 Šútovo</t>
  </si>
  <si>
    <t>512664 Trebostovo</t>
  </si>
  <si>
    <t>512672 Trnovo</t>
  </si>
  <si>
    <t>512681 Turany</t>
  </si>
  <si>
    <t>512699 Turček</t>
  </si>
  <si>
    <t>512702 Turčianska Štiavnička</t>
  </si>
  <si>
    <t>512711 Turčianske Kľačany</t>
  </si>
  <si>
    <t>512729 Turčianske Teplice</t>
  </si>
  <si>
    <t>512737 Turčiansky Ďur</t>
  </si>
  <si>
    <t>512753 Turčiansky Peter</t>
  </si>
  <si>
    <t>512761 Valča</t>
  </si>
  <si>
    <t>512788 Veľký Čepčín</t>
  </si>
  <si>
    <t>512796 Vrícko</t>
  </si>
  <si>
    <t>512818 Záborie</t>
  </si>
  <si>
    <t>512834 Žabokreky</t>
  </si>
  <si>
    <t>512842 Považská Bystrica</t>
  </si>
  <si>
    <t>512851 Beluša</t>
  </si>
  <si>
    <t>512885 Bolešov</t>
  </si>
  <si>
    <t>512915 Brvnište</t>
  </si>
  <si>
    <t>512931 Červený Kameň</t>
  </si>
  <si>
    <t>512940 Dohňany</t>
  </si>
  <si>
    <t>512958 Dolná Breznica</t>
  </si>
  <si>
    <t>512966 Dolná Mariková</t>
  </si>
  <si>
    <t>513008 Domaniža</t>
  </si>
  <si>
    <t>513016 Dubnica nad Váhom</t>
  </si>
  <si>
    <t>513024 Dulov</t>
  </si>
  <si>
    <t>513083 Horná Mariková</t>
  </si>
  <si>
    <t>513091 Horná Poruba</t>
  </si>
  <si>
    <t>513121 Horovce</t>
  </si>
  <si>
    <t>513156 Ilava</t>
  </si>
  <si>
    <t>513172 Jasenica</t>
  </si>
  <si>
    <t>513245 Kostolec</t>
  </si>
  <si>
    <t>513253 Košeca</t>
  </si>
  <si>
    <t>513296 Ladce</t>
  </si>
  <si>
    <t>513300 Lazy pod Makytou</t>
  </si>
  <si>
    <t>513318 Lednica</t>
  </si>
  <si>
    <t>513326 Lednické Rovne</t>
  </si>
  <si>
    <t>513334 Lúky</t>
  </si>
  <si>
    <t>513342 Lysá pod Makytou</t>
  </si>
  <si>
    <t>513351 Košecké Podhradie</t>
  </si>
  <si>
    <t>513377 Mestečko</t>
  </si>
  <si>
    <t>513385 Mikušovce</t>
  </si>
  <si>
    <t>513407 Mojtín</t>
  </si>
  <si>
    <t>513440 Nová Dubnica</t>
  </si>
  <si>
    <t>513466 Papradno</t>
  </si>
  <si>
    <t>513474 Plevník-Drienové</t>
  </si>
  <si>
    <t>513563 Prečín</t>
  </si>
  <si>
    <t>513598 Pruské</t>
  </si>
  <si>
    <t>513601 Pružina</t>
  </si>
  <si>
    <t>513610 Púchov</t>
  </si>
  <si>
    <t>513687 Stupné</t>
  </si>
  <si>
    <t>513725 Tuchyňa</t>
  </si>
  <si>
    <t>513741 Udiča</t>
  </si>
  <si>
    <t>513776 Visolaje</t>
  </si>
  <si>
    <t>513784 Vrchteplá</t>
  </si>
  <si>
    <t>513792 Malá Tŕňa</t>
  </si>
  <si>
    <t>513806 Veľká Tŕňa</t>
  </si>
  <si>
    <t>513814 Záriečie</t>
  </si>
  <si>
    <t>513822 Záskalie</t>
  </si>
  <si>
    <t>513831 Klin nad Bodrogom</t>
  </si>
  <si>
    <t>513849 Stanča</t>
  </si>
  <si>
    <t>513857 Budince</t>
  </si>
  <si>
    <t>513865 Zliechov</t>
  </si>
  <si>
    <t>513881 Prievidza</t>
  </si>
  <si>
    <t>513903 Bojnice</t>
  </si>
  <si>
    <t>513911 Bystričany</t>
  </si>
  <si>
    <t>513920 Cigeľ</t>
  </si>
  <si>
    <t>513938 Čavoj</t>
  </si>
  <si>
    <t>513946 Čereňany</t>
  </si>
  <si>
    <t>513954 Diviacka Nová Ves</t>
  </si>
  <si>
    <t>513962 Diviaky nad Nitricou</t>
  </si>
  <si>
    <t>513971 Dlžín</t>
  </si>
  <si>
    <t>513989 Dolné Vestenice</t>
  </si>
  <si>
    <t>513997 Handlová</t>
  </si>
  <si>
    <t>514004 Horná Ves</t>
  </si>
  <si>
    <t>514012 Horné Vestenice</t>
  </si>
  <si>
    <t>514021 Chrenovec-Brusno</t>
  </si>
  <si>
    <t>514039 Chvojnica</t>
  </si>
  <si>
    <t>514063 Kamenec pod Vtáčnikom</t>
  </si>
  <si>
    <t>514071 Kanianka</t>
  </si>
  <si>
    <t>514080 Kľačno</t>
  </si>
  <si>
    <t>514098 Kocurany</t>
  </si>
  <si>
    <t>514101 Kostolná Ves</t>
  </si>
  <si>
    <t>514110 Koš</t>
  </si>
  <si>
    <t>514128 Lazany</t>
  </si>
  <si>
    <t>514136 Lehota pod Vtáčnikom</t>
  </si>
  <si>
    <t>514144 Liešťany</t>
  </si>
  <si>
    <t>514179 Malá Čausa</t>
  </si>
  <si>
    <t>514187 Malinová</t>
  </si>
  <si>
    <t>514209 Nedožery-Brezany</t>
  </si>
  <si>
    <t>514217 Nevidzany</t>
  </si>
  <si>
    <t>514225 Nitrianske Pravno</t>
  </si>
  <si>
    <t>514233 Nitrianske Rudno</t>
  </si>
  <si>
    <t>514241 Nitrianske Sučany</t>
  </si>
  <si>
    <t>514250 Nitrica</t>
  </si>
  <si>
    <t>514268 Nováky</t>
  </si>
  <si>
    <t>514284 Opatovce nad Nitrou</t>
  </si>
  <si>
    <t>514292 Oslany</t>
  </si>
  <si>
    <t>514306 Podhradie</t>
  </si>
  <si>
    <t>514314 Poluvsie</t>
  </si>
  <si>
    <t>514322 Poruba</t>
  </si>
  <si>
    <t>514331 Pravenec</t>
  </si>
  <si>
    <t>514349 Radobica</t>
  </si>
  <si>
    <t>514357 Ráztočno</t>
  </si>
  <si>
    <t>514365 Rudnianska Lehota</t>
  </si>
  <si>
    <t>514373 Sebedražie</t>
  </si>
  <si>
    <t>514381 Seč</t>
  </si>
  <si>
    <t>514390 Šútovce</t>
  </si>
  <si>
    <t>514403 Temeš</t>
  </si>
  <si>
    <t>514411 Tužina</t>
  </si>
  <si>
    <t>514420 Valaská Belá</t>
  </si>
  <si>
    <t>514438 Veľká Čausa</t>
  </si>
  <si>
    <t>514454 Zemianske Kostoľany</t>
  </si>
  <si>
    <t>514462 Rimavská Sobota</t>
  </si>
  <si>
    <t>514489 Babinec</t>
  </si>
  <si>
    <t>514501 Barca</t>
  </si>
  <si>
    <t>514519 Bátka</t>
  </si>
  <si>
    <t>514535 Belín</t>
  </si>
  <si>
    <t>514543 Blhovce</t>
  </si>
  <si>
    <t>514551 Bottovo</t>
  </si>
  <si>
    <t>514578 Bretka</t>
  </si>
  <si>
    <t>514586 Budikovany</t>
  </si>
  <si>
    <t>514594 Cakov</t>
  </si>
  <si>
    <t>514608 Čerenčany</t>
  </si>
  <si>
    <t>514616 Čierny Potok</t>
  </si>
  <si>
    <t>514624 Číž</t>
  </si>
  <si>
    <t>514632 Dolné Zahorany</t>
  </si>
  <si>
    <t>514641 Dražice</t>
  </si>
  <si>
    <t>514659 Drienčany</t>
  </si>
  <si>
    <t>514667 Drňa</t>
  </si>
  <si>
    <t>514675 Držkovce</t>
  </si>
  <si>
    <t>514683 Dubno</t>
  </si>
  <si>
    <t>514691 Dubovec</t>
  </si>
  <si>
    <t>514713 Figa</t>
  </si>
  <si>
    <t>514721 Gemer</t>
  </si>
  <si>
    <t>514730 Gemerček</t>
  </si>
  <si>
    <t>514748 Gemerská Panica</t>
  </si>
  <si>
    <t>514756 Gemerská Ves</t>
  </si>
  <si>
    <t>514764 Gemerské Dechtáre</t>
  </si>
  <si>
    <t>514781 Gemerský Jablonec</t>
  </si>
  <si>
    <t>514799 Gortva</t>
  </si>
  <si>
    <t>514811 Hajnáčka</t>
  </si>
  <si>
    <t>514829 Hnúšťa</t>
  </si>
  <si>
    <t>514837 Hodejov</t>
  </si>
  <si>
    <t>514845 Hodejovec</t>
  </si>
  <si>
    <t>514853 Horné Zahorany</t>
  </si>
  <si>
    <t>514861 Hostice</t>
  </si>
  <si>
    <t>514870 Hostišovce</t>
  </si>
  <si>
    <t>514888 Hrachovo</t>
  </si>
  <si>
    <t>514896 Hrlica</t>
  </si>
  <si>
    <t>514900 Hrnčiarska Ves</t>
  </si>
  <si>
    <t>514918 Hrnčiarske Zalužany</t>
  </si>
  <si>
    <t>514926 Hrušovo</t>
  </si>
  <si>
    <t>514934 Hubovo</t>
  </si>
  <si>
    <t>514942 Husiná</t>
  </si>
  <si>
    <t>514951 Chanava</t>
  </si>
  <si>
    <t>514969 Chrámec</t>
  </si>
  <si>
    <t>514977 Chvalová</t>
  </si>
  <si>
    <t>514985 Ivanice</t>
  </si>
  <si>
    <t>514993 Janice</t>
  </si>
  <si>
    <t>515001 Jesenské</t>
  </si>
  <si>
    <t>515019 Jestice</t>
  </si>
  <si>
    <t>515027 Kaloša</t>
  </si>
  <si>
    <t>515035 Kesovce</t>
  </si>
  <si>
    <t>515043 Klenovec</t>
  </si>
  <si>
    <t>515051 Kociha</t>
  </si>
  <si>
    <t>515060 Konrádovce</t>
  </si>
  <si>
    <t>515078 Kráľ</t>
  </si>
  <si>
    <t>515086 Kraskovo</t>
  </si>
  <si>
    <t>515094 Krokava</t>
  </si>
  <si>
    <t>515108 Kružno</t>
  </si>
  <si>
    <t>515116 Kyjatice</t>
  </si>
  <si>
    <t>515124 Lehota nad Rimavicou</t>
  </si>
  <si>
    <t>515132 Lenartovce</t>
  </si>
  <si>
    <t>515141 Lenka</t>
  </si>
  <si>
    <t>515159 Levkuška</t>
  </si>
  <si>
    <t>515167 Lipovec</t>
  </si>
  <si>
    <t>515175 Lukovištia</t>
  </si>
  <si>
    <t>515183 Martinová</t>
  </si>
  <si>
    <t>515205 Neporadza</t>
  </si>
  <si>
    <t>515230 Nová Bašta</t>
  </si>
  <si>
    <t>515248 Orávka</t>
  </si>
  <si>
    <t>515256 Otročok</t>
  </si>
  <si>
    <t>515264 Ožďany</t>
  </si>
  <si>
    <t>515272 Padarovce</t>
  </si>
  <si>
    <t>515281 Pavlovce</t>
  </si>
  <si>
    <t>515299 Petrovce</t>
  </si>
  <si>
    <t>515302 Ploské</t>
  </si>
  <si>
    <t>515311 Polina</t>
  </si>
  <si>
    <t>515337 Poproč</t>
  </si>
  <si>
    <t>515345 Potok</t>
  </si>
  <si>
    <t>515353 Radnovce</t>
  </si>
  <si>
    <t>515361 Rašice</t>
  </si>
  <si>
    <t>515370 Ratková</t>
  </si>
  <si>
    <t>515388 Ratkovská Lehota</t>
  </si>
  <si>
    <t>515396 Ratkovská Suchá</t>
  </si>
  <si>
    <t>515400 Ratkovské Bystré</t>
  </si>
  <si>
    <t>515426 Rimavská Baňa</t>
  </si>
  <si>
    <t>515442 Rimavská Seč</t>
  </si>
  <si>
    <t>515451 Rimavské Brezovo</t>
  </si>
  <si>
    <t>515469 Rimavské Janovce</t>
  </si>
  <si>
    <t>515485 Rovné</t>
  </si>
  <si>
    <t>515493 Rumince</t>
  </si>
  <si>
    <t>515507 Rybník</t>
  </si>
  <si>
    <t>515515 Selce</t>
  </si>
  <si>
    <t>515523 Skerešovo</t>
  </si>
  <si>
    <t>515531 Slizké</t>
  </si>
  <si>
    <t>515540 Stará Bašta</t>
  </si>
  <si>
    <t>515566 Stránska</t>
  </si>
  <si>
    <t>515574 Leváre</t>
  </si>
  <si>
    <t>515582 Studená</t>
  </si>
  <si>
    <t>515591 Sušany</t>
  </si>
  <si>
    <t>515604 Sútor</t>
  </si>
  <si>
    <t>515612 Tornaľa</t>
  </si>
  <si>
    <t>515621 Šimonovce</t>
  </si>
  <si>
    <t>515639 Širkovce</t>
  </si>
  <si>
    <t>515647 Španie Pole</t>
  </si>
  <si>
    <t>515655 Štrkovec</t>
  </si>
  <si>
    <t>515663 Tachty</t>
  </si>
  <si>
    <t>515671 Teplý Vrch</t>
  </si>
  <si>
    <t>515680 Tisovec</t>
  </si>
  <si>
    <t>515698 Tomášovce</t>
  </si>
  <si>
    <t>515701 Uzovská Panica</t>
  </si>
  <si>
    <t>515710 Včelince</t>
  </si>
  <si>
    <t>515728 Večelkov</t>
  </si>
  <si>
    <t>515736 Veľké Teriakovce</t>
  </si>
  <si>
    <t>515744 Veľký Blh</t>
  </si>
  <si>
    <t>515752 Vieska nad Blhom</t>
  </si>
  <si>
    <t>515761 Višňové</t>
  </si>
  <si>
    <t>515779 Vlkyňa</t>
  </si>
  <si>
    <t>515795 Valice</t>
  </si>
  <si>
    <t>515809 Vyšný Skálnik</t>
  </si>
  <si>
    <t>515817 Zádor</t>
  </si>
  <si>
    <t>515833 Žiar</t>
  </si>
  <si>
    <t>515841 Žíp</t>
  </si>
  <si>
    <t>515850 Veľký Krtíš</t>
  </si>
  <si>
    <t>515868 Balog nad Ipľom</t>
  </si>
  <si>
    <t>515876 Bátorová</t>
  </si>
  <si>
    <t>515884 Brusník</t>
  </si>
  <si>
    <t>515892 Bušince</t>
  </si>
  <si>
    <t>515906 Čebovce</t>
  </si>
  <si>
    <t>515914 Čeláre</t>
  </si>
  <si>
    <t>515922 Čelovce</t>
  </si>
  <si>
    <t>515931 Červeňany</t>
  </si>
  <si>
    <t>515949 Dačov Lom</t>
  </si>
  <si>
    <t>515957 Dolinka</t>
  </si>
  <si>
    <t>515965 Dolná Strehová</t>
  </si>
  <si>
    <t>515973 Dolné Plachtince</t>
  </si>
  <si>
    <t>515981 Dolné Strháre</t>
  </si>
  <si>
    <t>515990 Ďurkovce</t>
  </si>
  <si>
    <t>516007 Glabušovce</t>
  </si>
  <si>
    <t>516015 Horná Strehová</t>
  </si>
  <si>
    <t>516023 Horné Plachtince</t>
  </si>
  <si>
    <t>516031 Horné Strháre</t>
  </si>
  <si>
    <t>516040 Hrušov</t>
  </si>
  <si>
    <t>516058 Chrastince</t>
  </si>
  <si>
    <t>516066 Chrťany</t>
  </si>
  <si>
    <t>516074 Ipeľské Predmostie</t>
  </si>
  <si>
    <t>516082 Kamenné Kosihy</t>
  </si>
  <si>
    <t>516091 Kiarov</t>
  </si>
  <si>
    <t>516104 Kleňany</t>
  </si>
  <si>
    <t>516112 Koláre</t>
  </si>
  <si>
    <t>516121 Kosihovce</t>
  </si>
  <si>
    <t>516139 Kosihy nad Ipľom</t>
  </si>
  <si>
    <t>516147 Kováčovce</t>
  </si>
  <si>
    <t>516155 Lesenice</t>
  </si>
  <si>
    <t>516163 Ľuboriečka</t>
  </si>
  <si>
    <t>516171 Malá Čalomija</t>
  </si>
  <si>
    <t>516198 Malé Zlievce</t>
  </si>
  <si>
    <t>516210 Modrý Kameň</t>
  </si>
  <si>
    <t>516228 Muľa</t>
  </si>
  <si>
    <t>516236 Nenince</t>
  </si>
  <si>
    <t>516244 Nová Ves</t>
  </si>
  <si>
    <t>516252 Obeckov</t>
  </si>
  <si>
    <t>516261 Olováry</t>
  </si>
  <si>
    <t>516279 Opatovská Nová Ves</t>
  </si>
  <si>
    <t>516287 Opava</t>
  </si>
  <si>
    <t>516295 Pôtor</t>
  </si>
  <si>
    <t>516309 Pravica</t>
  </si>
  <si>
    <t>516317 Príbelce</t>
  </si>
  <si>
    <t>516333 Sečianky</t>
  </si>
  <si>
    <t>516341 Seľany</t>
  </si>
  <si>
    <t>516368 Senné</t>
  </si>
  <si>
    <t>516376 Sklabiná</t>
  </si>
  <si>
    <t>516384 Slovenské Ďarmoty</t>
  </si>
  <si>
    <t>516392 Slovenské Kľačany</t>
  </si>
  <si>
    <t>516406 Stredné Plachtince</t>
  </si>
  <si>
    <t>516414 Sucháň</t>
  </si>
  <si>
    <t>516422 Suché Brezovo</t>
  </si>
  <si>
    <t>516431 Širákov</t>
  </si>
  <si>
    <t>516457 Trebušovce</t>
  </si>
  <si>
    <t>516465 Veľká Čalomija</t>
  </si>
  <si>
    <t>516473 Veľká Ves nad Ipľom</t>
  </si>
  <si>
    <t>516490 Veľké Zlievce</t>
  </si>
  <si>
    <t>516503 Veľký Lom</t>
  </si>
  <si>
    <t>516511 Vieska</t>
  </si>
  <si>
    <t>516520 Vinica</t>
  </si>
  <si>
    <t>516538 Vrbovka</t>
  </si>
  <si>
    <t>516546 Záhorce</t>
  </si>
  <si>
    <t>516554 Závada</t>
  </si>
  <si>
    <t>516562 Zombor</t>
  </si>
  <si>
    <t>516571 Želovce</t>
  </si>
  <si>
    <t>516589 Žiar nad Hronom</t>
  </si>
  <si>
    <t>516597 Svätý Anton</t>
  </si>
  <si>
    <t>516601 Baďan</t>
  </si>
  <si>
    <t>516627 Banská Belá</t>
  </si>
  <si>
    <t>516643 Banská Štiavnica</t>
  </si>
  <si>
    <t>516651 Banský Studenec</t>
  </si>
  <si>
    <t>516660 Bartošova Lehôtka</t>
  </si>
  <si>
    <t>516678 Beluj</t>
  </si>
  <si>
    <t>516708 Bzenica</t>
  </si>
  <si>
    <t>516716 Dekýš</t>
  </si>
  <si>
    <t>516724 Dolná Trnávka</t>
  </si>
  <si>
    <t>516732 Dolná Ves</t>
  </si>
  <si>
    <t>516741 Dolná Ždaňa</t>
  </si>
  <si>
    <t>516759 Hodruša-Hámre</t>
  </si>
  <si>
    <t>516767 Hliník nad Hronom</t>
  </si>
  <si>
    <t>516791 Horná Ždaňa</t>
  </si>
  <si>
    <t>516805 Horné Hámre</t>
  </si>
  <si>
    <t>516813 Hrabičov</t>
  </si>
  <si>
    <t>516821 Hronská Dúbrava</t>
  </si>
  <si>
    <t>516830 Hronský Beňadik</t>
  </si>
  <si>
    <t>516848 Ihráč</t>
  </si>
  <si>
    <t>516856 Ilija</t>
  </si>
  <si>
    <t>516872 Janova Lehota</t>
  </si>
  <si>
    <t>516881 Jastrabá</t>
  </si>
  <si>
    <t>516902 Kľak</t>
  </si>
  <si>
    <t>516937 Kopernica</t>
  </si>
  <si>
    <t>516945 Kosorín</t>
  </si>
  <si>
    <t>516953 Kozelník</t>
  </si>
  <si>
    <t>516961 Krahule</t>
  </si>
  <si>
    <t>516970 Kremnica</t>
  </si>
  <si>
    <t>516988 Kremnické Bane</t>
  </si>
  <si>
    <t>516996 Kunešov</t>
  </si>
  <si>
    <t>517011 Lehôtka pod Brehmi</t>
  </si>
  <si>
    <t>517020 Lovča</t>
  </si>
  <si>
    <t>517038 Lovčica-Trubín</t>
  </si>
  <si>
    <t>517046 Lúčky</t>
  </si>
  <si>
    <t>517062 Malá Lehota</t>
  </si>
  <si>
    <t>517071 Močiar</t>
  </si>
  <si>
    <t>517089 Nevoľné</t>
  </si>
  <si>
    <t>517097 Nová Baňa</t>
  </si>
  <si>
    <t>517119 Ostrý Grúň</t>
  </si>
  <si>
    <t>517127 Píla</t>
  </si>
  <si>
    <t>517135 Pitelová</t>
  </si>
  <si>
    <t>517143 Podhorie</t>
  </si>
  <si>
    <t>517160 Počúvadlo</t>
  </si>
  <si>
    <t>517178 Prenčov</t>
  </si>
  <si>
    <t>517186 Prestavlky</t>
  </si>
  <si>
    <t>517194 Prochot</t>
  </si>
  <si>
    <t>517216 Repište</t>
  </si>
  <si>
    <t>517232 Rudno nad Hronom</t>
  </si>
  <si>
    <t>517241 Sklené Teplice</t>
  </si>
  <si>
    <t>517259 Slaská</t>
  </si>
  <si>
    <t>517267 Stará Kremnička</t>
  </si>
  <si>
    <t>517283 Štiavnické Bane</t>
  </si>
  <si>
    <t>517291 Tekovská Breznica</t>
  </si>
  <si>
    <t>517305 Tekovské Nemce</t>
  </si>
  <si>
    <t>517313 Trnavá Hora</t>
  </si>
  <si>
    <t>517330 Veľká Lehota</t>
  </si>
  <si>
    <t>517348 Veľké Pole</t>
  </si>
  <si>
    <t>517356 Voznica</t>
  </si>
  <si>
    <t>517364 Vyhne</t>
  </si>
  <si>
    <t>517372 Vysoká</t>
  </si>
  <si>
    <t>517381 Žarnovica</t>
  </si>
  <si>
    <t>517399 Župkov</t>
  </si>
  <si>
    <t>517402 Žilina</t>
  </si>
  <si>
    <t>517429 Belá</t>
  </si>
  <si>
    <t>517461 Bytča</t>
  </si>
  <si>
    <t>517470 Čičmany</t>
  </si>
  <si>
    <t>517488 Divina</t>
  </si>
  <si>
    <t>517496 Divinka</t>
  </si>
  <si>
    <t>517500 Dlhé Pole</t>
  </si>
  <si>
    <t>517518 Dolná Tižina</t>
  </si>
  <si>
    <t>517526 Dolný Hričov</t>
  </si>
  <si>
    <t>517542 Fačkov</t>
  </si>
  <si>
    <t>517551 Gbeľany</t>
  </si>
  <si>
    <t>517577 Hôrky</t>
  </si>
  <si>
    <t>517593 Horný Hričov</t>
  </si>
  <si>
    <t>517623 Hvozdnica</t>
  </si>
  <si>
    <t>517631 Jablonové</t>
  </si>
  <si>
    <t>517640 Jasenové</t>
  </si>
  <si>
    <t>517658 Kamenná Poruba</t>
  </si>
  <si>
    <t>517674 Kolárovice</t>
  </si>
  <si>
    <t>517682 Konská</t>
  </si>
  <si>
    <t>517691 Kotešová</t>
  </si>
  <si>
    <t>517704 Kotrčiná Lúčka</t>
  </si>
  <si>
    <t>517712 Krasňany</t>
  </si>
  <si>
    <t>517721 Kunerad</t>
  </si>
  <si>
    <t>517739 Lietava</t>
  </si>
  <si>
    <t>517755 Lietavská Svinná-Babkov</t>
  </si>
  <si>
    <t>517763 Lutiše</t>
  </si>
  <si>
    <t>517771 Lysica</t>
  </si>
  <si>
    <t>517780 Malá Čierna</t>
  </si>
  <si>
    <t>517798 Maršová-Rašov</t>
  </si>
  <si>
    <t>517801 Mojš</t>
  </si>
  <si>
    <t>517828 Nededza</t>
  </si>
  <si>
    <t>517861 Petrovice</t>
  </si>
  <si>
    <t>517879 Podhorie</t>
  </si>
  <si>
    <t>517895 Predmier</t>
  </si>
  <si>
    <t>517917 Rajec</t>
  </si>
  <si>
    <t>517925 Rajecká Lesná</t>
  </si>
  <si>
    <t>517933 Rajecké Teplice</t>
  </si>
  <si>
    <t>517941 Rosina</t>
  </si>
  <si>
    <t>517950 Stráňavy</t>
  </si>
  <si>
    <t>517968 Stránske</t>
  </si>
  <si>
    <t>517976 Stráža</t>
  </si>
  <si>
    <t>517984 Strečno</t>
  </si>
  <si>
    <t>517992 Súľov-Hradná</t>
  </si>
  <si>
    <t>518000 Svederník</t>
  </si>
  <si>
    <t>518018 Štiavnik</t>
  </si>
  <si>
    <t>518034 Teplička nad Váhom</t>
  </si>
  <si>
    <t>518042 Terchová</t>
  </si>
  <si>
    <t>518051 Turie</t>
  </si>
  <si>
    <t>518069 Varín</t>
  </si>
  <si>
    <t>518077 Veľká Čierna</t>
  </si>
  <si>
    <t>518085 Veľké Rovné</t>
  </si>
  <si>
    <t>518093 Višňové</t>
  </si>
  <si>
    <t>518107 Hosťovce</t>
  </si>
  <si>
    <t>518115 Slančík</t>
  </si>
  <si>
    <t>518123 Háj</t>
  </si>
  <si>
    <t>518131 Zbyňov</t>
  </si>
  <si>
    <t>518140 Nižná Hutka</t>
  </si>
  <si>
    <t>518158 Zvolen</t>
  </si>
  <si>
    <t>518166 Babiná</t>
  </si>
  <si>
    <t>518174 Bacúrov</t>
  </si>
  <si>
    <t>518191 Breziny</t>
  </si>
  <si>
    <t>518204 Budča</t>
  </si>
  <si>
    <t>518212 Bzovík</t>
  </si>
  <si>
    <t>518221 Bzovská Lehôtka</t>
  </si>
  <si>
    <t>518239 Cerovo</t>
  </si>
  <si>
    <t>518247 Čabradský Vrbovok</t>
  </si>
  <si>
    <t>518255 Čekovce</t>
  </si>
  <si>
    <t>518263 Detva</t>
  </si>
  <si>
    <t>518271 Detvianska Huta</t>
  </si>
  <si>
    <t>518280 Devičie</t>
  </si>
  <si>
    <t>518298 Dobrá Niva</t>
  </si>
  <si>
    <t>518301 Dolné Mladonice</t>
  </si>
  <si>
    <t>518310 Dolný Badín</t>
  </si>
  <si>
    <t>518336 Domaníky</t>
  </si>
  <si>
    <t>518344 Drážovce</t>
  </si>
  <si>
    <t>518352 Drienovo</t>
  </si>
  <si>
    <t>518361 Dubové</t>
  </si>
  <si>
    <t>518379 Dúbravy</t>
  </si>
  <si>
    <t>518387 Dudince</t>
  </si>
  <si>
    <t>518409 Hontianske Moravce</t>
  </si>
  <si>
    <t>518417 Hontianske Nemce</t>
  </si>
  <si>
    <t>518425 Hontianske Tesáre</t>
  </si>
  <si>
    <t>518433 Horné Mladonice</t>
  </si>
  <si>
    <t>518441 Horný Badín</t>
  </si>
  <si>
    <t>518450 Horný Tisovník</t>
  </si>
  <si>
    <t>518468 Hriňová</t>
  </si>
  <si>
    <t>518476 Hronská Breznica</t>
  </si>
  <si>
    <t>518484 Jalšovík</t>
  </si>
  <si>
    <t>518492 Klokoč</t>
  </si>
  <si>
    <t>518506 Kováčová</t>
  </si>
  <si>
    <t>518514 Kozí Vrbovok</t>
  </si>
  <si>
    <t>518522 Haniska</t>
  </si>
  <si>
    <t>518531 Kráľovce-Krnišov</t>
  </si>
  <si>
    <t>518549 Kriváň</t>
  </si>
  <si>
    <t>518557 Krupina</t>
  </si>
  <si>
    <t>518565 Lackov</t>
  </si>
  <si>
    <t>518573 Ladzany</t>
  </si>
  <si>
    <t>518590 Ľubotice</t>
  </si>
  <si>
    <t>518603 Lišov</t>
  </si>
  <si>
    <t>518611 Litava</t>
  </si>
  <si>
    <t>518620 Ratkovce</t>
  </si>
  <si>
    <t>518646 Medovarce</t>
  </si>
  <si>
    <t>518654 Michalková</t>
  </si>
  <si>
    <t>518662 Očová</t>
  </si>
  <si>
    <t>518671 Ostrá Lúka</t>
  </si>
  <si>
    <t>518689 Pliešovce</t>
  </si>
  <si>
    <t>518697 Podzámčok</t>
  </si>
  <si>
    <t>518701 Rykynčice</t>
  </si>
  <si>
    <t>518719 Čimhová</t>
  </si>
  <si>
    <t>518727 Sása</t>
  </si>
  <si>
    <t>518735 Sebechleby</t>
  </si>
  <si>
    <t>518743 Selce</t>
  </si>
  <si>
    <t>518751 Senohrad</t>
  </si>
  <si>
    <t>518760 Sielnica</t>
  </si>
  <si>
    <t>518794 Slatinské Lazy</t>
  </si>
  <si>
    <t>518808 Sliač</t>
  </si>
  <si>
    <t>518816 Stará Huta</t>
  </si>
  <si>
    <t>518824 Stožok</t>
  </si>
  <si>
    <t>518832 Sudince</t>
  </si>
  <si>
    <t>518841 Súdovce</t>
  </si>
  <si>
    <t>518867 Terany</t>
  </si>
  <si>
    <t>518875 Tŕnie</t>
  </si>
  <si>
    <t>518883 Trpín</t>
  </si>
  <si>
    <t>518891 Turová</t>
  </si>
  <si>
    <t>518905 Uňatín</t>
  </si>
  <si>
    <t>518913 Sverepec</t>
  </si>
  <si>
    <t>518921 Vígľaš</t>
  </si>
  <si>
    <t>518930 Vígľašská Huta-Kalinka</t>
  </si>
  <si>
    <t>518956 Zemiansky Vrbovok</t>
  </si>
  <si>
    <t>518964 Vaniškovce</t>
  </si>
  <si>
    <t>518972 Zvolenská Slatina</t>
  </si>
  <si>
    <t>518981 Železná Breznica</t>
  </si>
  <si>
    <t>518999 Žibritov</t>
  </si>
  <si>
    <t>519006 Bardejov</t>
  </si>
  <si>
    <t>519014 Abrahámovce</t>
  </si>
  <si>
    <t>519022 Andrejová</t>
  </si>
  <si>
    <t>519049 Bartošovce</t>
  </si>
  <si>
    <t>519057 Becherov</t>
  </si>
  <si>
    <t>519065 Beloveža</t>
  </si>
  <si>
    <t>519073 Bogliarka</t>
  </si>
  <si>
    <t>519081 Brezov</t>
  </si>
  <si>
    <t>519090 Brezovka</t>
  </si>
  <si>
    <t>519103 Buclovany</t>
  </si>
  <si>
    <t>519111 Cigeľka</t>
  </si>
  <si>
    <t>519138 Dubinné</t>
  </si>
  <si>
    <t>519154 Frička</t>
  </si>
  <si>
    <t>519162 Fričkovce</t>
  </si>
  <si>
    <t>519171 Gaboltov</t>
  </si>
  <si>
    <t>519189 Gerlachov</t>
  </si>
  <si>
    <t>519197 Giraltovce</t>
  </si>
  <si>
    <t>519201 Hankovce</t>
  </si>
  <si>
    <t>519219 Harhaj</t>
  </si>
  <si>
    <t>519227 Hažlín</t>
  </si>
  <si>
    <t>519235 Hertník</t>
  </si>
  <si>
    <t>519243 Hervartov</t>
  </si>
  <si>
    <t>519251 Hrabovec</t>
  </si>
  <si>
    <t>519260 Hrabské</t>
  </si>
  <si>
    <t>519278 Hutka</t>
  </si>
  <si>
    <t>519286 Chmeľová</t>
  </si>
  <si>
    <t>519294 Janovce</t>
  </si>
  <si>
    <t>519308 Jedlinka</t>
  </si>
  <si>
    <t>519316 Kalnište</t>
  </si>
  <si>
    <t>519324 Kľušov</t>
  </si>
  <si>
    <t>519332 Kobylnice</t>
  </si>
  <si>
    <t>519341 Kobyly</t>
  </si>
  <si>
    <t>519359 Kochanovce</t>
  </si>
  <si>
    <t>519367 Komárov</t>
  </si>
  <si>
    <t>519375 Koprivnica</t>
  </si>
  <si>
    <t>519383 Kožany</t>
  </si>
  <si>
    <t>519391 Kračúnovce</t>
  </si>
  <si>
    <t>519405 Krivé</t>
  </si>
  <si>
    <t>519413 Kríže</t>
  </si>
  <si>
    <t>519421 Kružlov</t>
  </si>
  <si>
    <t>519430 Kučín</t>
  </si>
  <si>
    <t>519448 Kuková</t>
  </si>
  <si>
    <t>519456 Kurima</t>
  </si>
  <si>
    <t>519464 Kurov</t>
  </si>
  <si>
    <t>519472 Lascov</t>
  </si>
  <si>
    <t>519481 Lenartov</t>
  </si>
  <si>
    <t>519499 Lipová</t>
  </si>
  <si>
    <t>519502 Livov</t>
  </si>
  <si>
    <t>519511 Livovská Huta</t>
  </si>
  <si>
    <t>519529 Lopúchov</t>
  </si>
  <si>
    <t>519537 Lúčka</t>
  </si>
  <si>
    <t>519545 Lukavica</t>
  </si>
  <si>
    <t>519553 Lukov</t>
  </si>
  <si>
    <t>519561 Lužany pri Topli</t>
  </si>
  <si>
    <t>519570 Malcov</t>
  </si>
  <si>
    <t>519588 Marhaň</t>
  </si>
  <si>
    <t>519596 Mičakovce</t>
  </si>
  <si>
    <t>519600 Mikulášová</t>
  </si>
  <si>
    <t>519618 Mokroluh</t>
  </si>
  <si>
    <t>519626 Nemcovce</t>
  </si>
  <si>
    <t>519634 Nižná Polianka</t>
  </si>
  <si>
    <t>519642 Nižná Voľa</t>
  </si>
  <si>
    <t>519669 Nižný Tvarožec</t>
  </si>
  <si>
    <t>519677 Oľšavce</t>
  </si>
  <si>
    <t>519693 Ortuťová</t>
  </si>
  <si>
    <t>519707 Osikov</t>
  </si>
  <si>
    <t>519715 Petrová</t>
  </si>
  <si>
    <t>519723 Poliakovce</t>
  </si>
  <si>
    <t>519731 Porúbka</t>
  </si>
  <si>
    <t>519740 Regetovka</t>
  </si>
  <si>
    <t>519758 Rešov</t>
  </si>
  <si>
    <t>519766 Richvald</t>
  </si>
  <si>
    <t>519774 Rokytov</t>
  </si>
  <si>
    <t>519782 Smilno</t>
  </si>
  <si>
    <t>519791 Snakov</t>
  </si>
  <si>
    <t>519804 Stebnícka Huta</t>
  </si>
  <si>
    <t>519812 Stebník</t>
  </si>
  <si>
    <t>519821 Stuľany</t>
  </si>
  <si>
    <t>519839 Sveržov</t>
  </si>
  <si>
    <t>519847 Šarišské Čierne</t>
  </si>
  <si>
    <t>519855 Šašová</t>
  </si>
  <si>
    <t>519863 Šiba</t>
  </si>
  <si>
    <t>519871 Tarnov</t>
  </si>
  <si>
    <t>519880 Tročany</t>
  </si>
  <si>
    <t>519901 Varadka</t>
  </si>
  <si>
    <t>519910 Vyšná Polianka</t>
  </si>
  <si>
    <t>519928 Vyšná Voľa</t>
  </si>
  <si>
    <t>519936 Raslavice</t>
  </si>
  <si>
    <t>519944 Vyšný Kručov</t>
  </si>
  <si>
    <t>519952 Vyšný Tvarožec</t>
  </si>
  <si>
    <t>519961 Zborov</t>
  </si>
  <si>
    <t>519979 Zlaté</t>
  </si>
  <si>
    <t>519987 Železník</t>
  </si>
  <si>
    <t>519995 Želmanovce</t>
  </si>
  <si>
    <t>520004 Humenné</t>
  </si>
  <si>
    <t>520012 Adidovce</t>
  </si>
  <si>
    <t>520021 Baškovce</t>
  </si>
  <si>
    <t>520039 Belá nad Cirochou</t>
  </si>
  <si>
    <t>520055 Brekov</t>
  </si>
  <si>
    <t>520063 Brestov</t>
  </si>
  <si>
    <t>520071 Brestov nad Laborcom</t>
  </si>
  <si>
    <t>520080 Brezovec</t>
  </si>
  <si>
    <t>520098 Čabalovce</t>
  </si>
  <si>
    <t>520101 Čabiny</t>
  </si>
  <si>
    <t>520110 Černina</t>
  </si>
  <si>
    <t>520128 Čertižné</t>
  </si>
  <si>
    <t>520136 Čukalovce</t>
  </si>
  <si>
    <t>520152 Dedačov</t>
  </si>
  <si>
    <t>520161 Dlhé nad Cirochou</t>
  </si>
  <si>
    <t>520179 Dúbrava</t>
  </si>
  <si>
    <t>520187 Habura</t>
  </si>
  <si>
    <t>520195 Hankovce</t>
  </si>
  <si>
    <t>520209 Hostovice</t>
  </si>
  <si>
    <t>520217 Hrabová Roztoka</t>
  </si>
  <si>
    <t>520225 Hrabovec nad Laborcom</t>
  </si>
  <si>
    <t>520233 Hrubov</t>
  </si>
  <si>
    <t>520241 Hudcovce</t>
  </si>
  <si>
    <t>520250 Rokytov pri Humennom</t>
  </si>
  <si>
    <t>520268 Chlmec</t>
  </si>
  <si>
    <t>520276 Jabloň</t>
  </si>
  <si>
    <t>520284 Jalová</t>
  </si>
  <si>
    <t>520292 Jankovce</t>
  </si>
  <si>
    <t>520314 Kalinov</t>
  </si>
  <si>
    <t>520322 Kalná Roztoka</t>
  </si>
  <si>
    <t>520331 Kamenica nad Cirochou</t>
  </si>
  <si>
    <t>520349 Kamienka</t>
  </si>
  <si>
    <t>520357 Karná</t>
  </si>
  <si>
    <t>520365 Klenová</t>
  </si>
  <si>
    <t>520373 Kochanovce</t>
  </si>
  <si>
    <t>520381 Kolbasov</t>
  </si>
  <si>
    <t>520390 Kolonica</t>
  </si>
  <si>
    <t>520403 Koškovce</t>
  </si>
  <si>
    <t>520411 Krásny Brod</t>
  </si>
  <si>
    <t>520438 Ladomirov</t>
  </si>
  <si>
    <t>520446 Lieskovec</t>
  </si>
  <si>
    <t>520454 Ľubiša</t>
  </si>
  <si>
    <t>520462 Lukačovce</t>
  </si>
  <si>
    <t>520471 Medzilaborce</t>
  </si>
  <si>
    <t>520489 Michajlov</t>
  </si>
  <si>
    <t>520497 Modra nad Cirochou</t>
  </si>
  <si>
    <t>520501 Myslina</t>
  </si>
  <si>
    <t>520519 Ňagov</t>
  </si>
  <si>
    <t>520527 NechválovaPolianka</t>
  </si>
  <si>
    <t>520535 Nižná Jablonka</t>
  </si>
  <si>
    <t>520543 Nižné Ladičkovce</t>
  </si>
  <si>
    <t>520551 Nová Sedlica</t>
  </si>
  <si>
    <t>520560 Ohradzany</t>
  </si>
  <si>
    <t>520578 Oľka</t>
  </si>
  <si>
    <t>520586 Oľšinkov</t>
  </si>
  <si>
    <t>520594 Osadné</t>
  </si>
  <si>
    <t>520616 Palota</t>
  </si>
  <si>
    <t>520624 Papín</t>
  </si>
  <si>
    <t>520632 Parihuzovce</t>
  </si>
  <si>
    <t>520641 Pčoliné</t>
  </si>
  <si>
    <t>520659 Pichne</t>
  </si>
  <si>
    <t>520667 Porúbka</t>
  </si>
  <si>
    <t>520675 Príslop</t>
  </si>
  <si>
    <t>520683 Ptičie</t>
  </si>
  <si>
    <t>520691 Radvaň nad Laborcom</t>
  </si>
  <si>
    <t>520705 Repejov</t>
  </si>
  <si>
    <t>520713 Roškovce</t>
  </si>
  <si>
    <t>520721 Rovné</t>
  </si>
  <si>
    <t>520730 Runina</t>
  </si>
  <si>
    <t>520748 Ruská Volová</t>
  </si>
  <si>
    <t>520764 Ruský Potok</t>
  </si>
  <si>
    <t>520772 Slovenská Volová</t>
  </si>
  <si>
    <t>520781 Slovenské Krivé</t>
  </si>
  <si>
    <t>520802 Snina</t>
  </si>
  <si>
    <t>520811 Stakčínska Roztoka</t>
  </si>
  <si>
    <t>520829 Stakčín</t>
  </si>
  <si>
    <t>520845 Strihovce</t>
  </si>
  <si>
    <t>520853 Sukov</t>
  </si>
  <si>
    <t>520861 Svetlice</t>
  </si>
  <si>
    <t>520870 Šmigovec</t>
  </si>
  <si>
    <t>520888 Topoľa</t>
  </si>
  <si>
    <t>520896 Topoľovka</t>
  </si>
  <si>
    <t>520900 Turcovce</t>
  </si>
  <si>
    <t>520918 Ubľa</t>
  </si>
  <si>
    <t>520926 Udavské</t>
  </si>
  <si>
    <t>520934 Ulič</t>
  </si>
  <si>
    <t>520942 Uličské Krivé</t>
  </si>
  <si>
    <t>520951 Valentovce</t>
  </si>
  <si>
    <t>520977 Veľopolie</t>
  </si>
  <si>
    <t>520985 Víťazovce</t>
  </si>
  <si>
    <t>520993 Volica</t>
  </si>
  <si>
    <t>521001 Výrava</t>
  </si>
  <si>
    <t>521019 Vyšná Jablonka</t>
  </si>
  <si>
    <t>521027 Vyšné Ladičkovce</t>
  </si>
  <si>
    <t>521035 Vyšný Hrušov</t>
  </si>
  <si>
    <t>521043 Závadka</t>
  </si>
  <si>
    <t>521051 Zboj</t>
  </si>
  <si>
    <t>521060 Zbojné</t>
  </si>
  <si>
    <t>521078 Zbudská Belá</t>
  </si>
  <si>
    <t>521086 Zbudské Dlhé</t>
  </si>
  <si>
    <t>521108 Zemplínske Hámre</t>
  </si>
  <si>
    <t>521116 Zubné</t>
  </si>
  <si>
    <t>521141 Bačkovík</t>
  </si>
  <si>
    <t>521159 Baška</t>
  </si>
  <si>
    <t>521167 Belža</t>
  </si>
  <si>
    <t>521175 Beniakovce</t>
  </si>
  <si>
    <t>521183 Bidovce</t>
  </si>
  <si>
    <t>521191 Blažice</t>
  </si>
  <si>
    <t>521205 Bohdanovce</t>
  </si>
  <si>
    <t>521213 Boliarov</t>
  </si>
  <si>
    <t>521221 Budimír</t>
  </si>
  <si>
    <t>521248 Bukovec</t>
  </si>
  <si>
    <t>521256 Bunetice</t>
  </si>
  <si>
    <t>521264 Buzica</t>
  </si>
  <si>
    <t>521272 Cestice</t>
  </si>
  <si>
    <t>521281 Čakanovce</t>
  </si>
  <si>
    <t>521299 Čaňa</t>
  </si>
  <si>
    <t>521302 Čečejovce</t>
  </si>
  <si>
    <t>521311 Čižatice</t>
  </si>
  <si>
    <t>521329 Debraď</t>
  </si>
  <si>
    <t>521337 Drienovec</t>
  </si>
  <si>
    <t>521345 Družstevná pri Hornáde</t>
  </si>
  <si>
    <t>521353 Ďurďošík</t>
  </si>
  <si>
    <t>521361 Ďurkov</t>
  </si>
  <si>
    <t>521370 Geča</t>
  </si>
  <si>
    <t>521388 Gyňov</t>
  </si>
  <si>
    <t>521396 Hačava</t>
  </si>
  <si>
    <t>521400 Haniska</t>
  </si>
  <si>
    <t>521418 Herľany</t>
  </si>
  <si>
    <t>521426 Hodkovce</t>
  </si>
  <si>
    <t>521442 Hrašovík</t>
  </si>
  <si>
    <t>521469 Hýľov</t>
  </si>
  <si>
    <t>521477 Chrastné</t>
  </si>
  <si>
    <t>521485 Janík</t>
  </si>
  <si>
    <t>521493 Jasov</t>
  </si>
  <si>
    <t>521507 Kalša</t>
  </si>
  <si>
    <t>521523 Kecerovce</t>
  </si>
  <si>
    <t>521540 Kecerovský Lipovec</t>
  </si>
  <si>
    <t>521558 Kokšov-Bakša</t>
  </si>
  <si>
    <t>521566 Komárovce</t>
  </si>
  <si>
    <t>521574 Košická Belá</t>
  </si>
  <si>
    <t>521582 Košická Polianka</t>
  </si>
  <si>
    <t>521591 Košické Oľšany</t>
  </si>
  <si>
    <t>521604 Košický Klečenov</t>
  </si>
  <si>
    <t>521612 Kráľovce</t>
  </si>
  <si>
    <t>521639 Kysak</t>
  </si>
  <si>
    <t>521655 Malá Ida</t>
  </si>
  <si>
    <t>521663 Malá Lodina</t>
  </si>
  <si>
    <t>521671 Medzev</t>
  </si>
  <si>
    <t>521680 Mokrance</t>
  </si>
  <si>
    <t>521698 Moldava nad Bodvou</t>
  </si>
  <si>
    <t>521701 Mudrovce</t>
  </si>
  <si>
    <t>521728 Nižná Kamenica</t>
  </si>
  <si>
    <t>521736 Nižná Myšľa</t>
  </si>
  <si>
    <t>521744 Nižný Čaj</t>
  </si>
  <si>
    <t>521752 Nižný Klátov</t>
  </si>
  <si>
    <t>521761 Nižný Lánec</t>
  </si>
  <si>
    <t>521779 Turnianska Nová Ves</t>
  </si>
  <si>
    <t>521787 Nováčany</t>
  </si>
  <si>
    <t>521795 Nová Polhora</t>
  </si>
  <si>
    <t>521817 Obišovce</t>
  </si>
  <si>
    <t>521825 Olšovany</t>
  </si>
  <si>
    <t>521833 Opátka</t>
  </si>
  <si>
    <t>521841 Opiná</t>
  </si>
  <si>
    <t>521850 Paňovce</t>
  </si>
  <si>
    <t>521868 Peder</t>
  </si>
  <si>
    <t>521876 Perín-Chym</t>
  </si>
  <si>
    <t>521884 Ploské</t>
  </si>
  <si>
    <t>521892 Poproč</t>
  </si>
  <si>
    <t>521906 Rákoš</t>
  </si>
  <si>
    <t>521922 Rešica</t>
  </si>
  <si>
    <t>521931 Rozhanovce</t>
  </si>
  <si>
    <t>521949 Rudník</t>
  </si>
  <si>
    <t>521957 Ruskov</t>
  </si>
  <si>
    <t>521965 Sady nad Torysou</t>
  </si>
  <si>
    <t>521973 Seňa</t>
  </si>
  <si>
    <t>521981 Skároš</t>
  </si>
  <si>
    <t>522007 Slanec</t>
  </si>
  <si>
    <t>522015 Slanská Huta</t>
  </si>
  <si>
    <t>522023 Slanské Nové Mesto</t>
  </si>
  <si>
    <t>522031 Sokoľ</t>
  </si>
  <si>
    <t>522040 Svinica</t>
  </si>
  <si>
    <t>522066 Šemša</t>
  </si>
  <si>
    <t>522074 Štós</t>
  </si>
  <si>
    <t>522082 Trebejov</t>
  </si>
  <si>
    <t>522091 Trsťany</t>
  </si>
  <si>
    <t>522104 Trstené pri Hornáde</t>
  </si>
  <si>
    <t>522121 Vajkovce</t>
  </si>
  <si>
    <t>522139 Valaliky</t>
  </si>
  <si>
    <t>522147 Veľká Ida</t>
  </si>
  <si>
    <t>522155 Veľká Lodina</t>
  </si>
  <si>
    <t>522163 Vtáčkovce</t>
  </si>
  <si>
    <t>522171 Vyšná Hutka</t>
  </si>
  <si>
    <t>522180 Vyšná Kamenica</t>
  </si>
  <si>
    <t>522198 Vyšná Myšľa</t>
  </si>
  <si>
    <t>522201 Vyšný Čaj</t>
  </si>
  <si>
    <t>522210 Vyšný Klátov</t>
  </si>
  <si>
    <t>522244 Zlatá Idka</t>
  </si>
  <si>
    <t>522252 Žarnov</t>
  </si>
  <si>
    <t>522261 Ždaňa</t>
  </si>
  <si>
    <t>522279 Michalovce</t>
  </si>
  <si>
    <t>522287 Bajany</t>
  </si>
  <si>
    <t>522295 Bánovce nad Ondavou</t>
  </si>
  <si>
    <t>522309 Baškovce</t>
  </si>
  <si>
    <t>522317 Beňatina</t>
  </si>
  <si>
    <t>522325 Bežovce</t>
  </si>
  <si>
    <t>522333 Blatná Polianka</t>
  </si>
  <si>
    <t>522341 Blatné Remety</t>
  </si>
  <si>
    <t>522350 Blatné Revištia</t>
  </si>
  <si>
    <t>522368 Bracovce</t>
  </si>
  <si>
    <t>522376 Budkovce</t>
  </si>
  <si>
    <t>522384 Bunkovce</t>
  </si>
  <si>
    <t>522392 Čečehov</t>
  </si>
  <si>
    <t>522406 Dúbravka</t>
  </si>
  <si>
    <t>522414 Falkušovce</t>
  </si>
  <si>
    <t>522422 Fekišovce</t>
  </si>
  <si>
    <t>522431 Hatalov</t>
  </si>
  <si>
    <t>522449 Hažín</t>
  </si>
  <si>
    <t>522457 Hlivištia</t>
  </si>
  <si>
    <t>522465 Hnojné</t>
  </si>
  <si>
    <t>522473 Horňa</t>
  </si>
  <si>
    <t>522481 Horovce</t>
  </si>
  <si>
    <t>522490 Husák</t>
  </si>
  <si>
    <t>522503 Choňkovce</t>
  </si>
  <si>
    <t>522511 Iňačovce</t>
  </si>
  <si>
    <t>522520 Inovce</t>
  </si>
  <si>
    <t>522538 Jasenov</t>
  </si>
  <si>
    <t>522546 Jastrabie pri Michalovciach</t>
  </si>
  <si>
    <t>522554 Jenkovce</t>
  </si>
  <si>
    <t>522562 Jovsa</t>
  </si>
  <si>
    <t>522571 Kačanov</t>
  </si>
  <si>
    <t>522589 Kaluža</t>
  </si>
  <si>
    <t>522597 Klokočov</t>
  </si>
  <si>
    <t>522601 Kolibabovce</t>
  </si>
  <si>
    <t>522627 Koňuš</t>
  </si>
  <si>
    <t>522635 Zemplínske Kopčany</t>
  </si>
  <si>
    <t>522643 Koromľa</t>
  </si>
  <si>
    <t>522651 Krásnovce</t>
  </si>
  <si>
    <t>522660 Krčava</t>
  </si>
  <si>
    <t>522678 Kristy</t>
  </si>
  <si>
    <t>522686 Kusín</t>
  </si>
  <si>
    <t>522694 Lastomír</t>
  </si>
  <si>
    <t>522708 Laškovce</t>
  </si>
  <si>
    <t>522716 Lekárovce</t>
  </si>
  <si>
    <t>522724 Lesné</t>
  </si>
  <si>
    <t>522732 Ložín</t>
  </si>
  <si>
    <t>522741 Lúčky</t>
  </si>
  <si>
    <t>522759 Malčice</t>
  </si>
  <si>
    <t>522767 Malé Raškovce</t>
  </si>
  <si>
    <t>522783 Markovce</t>
  </si>
  <si>
    <t>522791 Moravany</t>
  </si>
  <si>
    <t>522805 Nacina Ves</t>
  </si>
  <si>
    <t>522813 Nižná Rybnica</t>
  </si>
  <si>
    <t>522821 Nižné Nemecké</t>
  </si>
  <si>
    <t>522830 Orechová</t>
  </si>
  <si>
    <t>522848 Oreské</t>
  </si>
  <si>
    <t>522856 Ostrov</t>
  </si>
  <si>
    <t>522864 Palín</t>
  </si>
  <si>
    <t>522872 Pavlovce nad Uhom</t>
  </si>
  <si>
    <t>522881 Petrikovce</t>
  </si>
  <si>
    <t>522899 Petrovce</t>
  </si>
  <si>
    <t>522902 Petrovce nad Laborcom</t>
  </si>
  <si>
    <t>522911 Pinkovce</t>
  </si>
  <si>
    <t>522929 Podhoroď</t>
  </si>
  <si>
    <t>522937 Porostov</t>
  </si>
  <si>
    <t>522945 Poruba pod Vihorlatom</t>
  </si>
  <si>
    <t>522953 Porúbka</t>
  </si>
  <si>
    <t>522961 Pozdišovce</t>
  </si>
  <si>
    <t>522970 Priekopa</t>
  </si>
  <si>
    <t>522988 Pusté Čemerné</t>
  </si>
  <si>
    <t>522996 Rakovec nad Ondavou</t>
  </si>
  <si>
    <t>523003 Remetské Hámre</t>
  </si>
  <si>
    <t>523011 Ruská Bystrá</t>
  </si>
  <si>
    <t>523020 Ruskovce</t>
  </si>
  <si>
    <t>523038 Ruský Hrabovec</t>
  </si>
  <si>
    <t>523046 Sejkov</t>
  </si>
  <si>
    <t>523054 Senné</t>
  </si>
  <si>
    <t>523062 Slavkovce</t>
  </si>
  <si>
    <t>523071 Sliepkovce</t>
  </si>
  <si>
    <t>523089 Sobrance</t>
  </si>
  <si>
    <t>523097 Staré</t>
  </si>
  <si>
    <t>523101 Strážske</t>
  </si>
  <si>
    <t>523119 Stretava</t>
  </si>
  <si>
    <t>523127 Stretavka</t>
  </si>
  <si>
    <t>523135 Suché</t>
  </si>
  <si>
    <t>523143 Svätuš</t>
  </si>
  <si>
    <t>523151 Šamudovce</t>
  </si>
  <si>
    <t>523160 Tašuľa</t>
  </si>
  <si>
    <t>523178 Tibava</t>
  </si>
  <si>
    <t>523186 Trhovište</t>
  </si>
  <si>
    <t>523194 Trnava pri Laborci</t>
  </si>
  <si>
    <t>523208 Tušice</t>
  </si>
  <si>
    <t>523216 Tušická Nová Ves</t>
  </si>
  <si>
    <t>523224 Úbrež</t>
  </si>
  <si>
    <t>523232 Veľké Revištia</t>
  </si>
  <si>
    <t>523241 Zalužice</t>
  </si>
  <si>
    <t>523259 Vinné</t>
  </si>
  <si>
    <t>523267 Vojnatina</t>
  </si>
  <si>
    <t>523275 Voľa</t>
  </si>
  <si>
    <t>523283 Vrbnica</t>
  </si>
  <si>
    <t>523291 Vysoká nad Uhom</t>
  </si>
  <si>
    <t>523305 Vyšná Rybnica</t>
  </si>
  <si>
    <t>523313 Vyšné Nemecké</t>
  </si>
  <si>
    <t>523321 Vyšné Remety</t>
  </si>
  <si>
    <t>523330 Záhor</t>
  </si>
  <si>
    <t>523348 Závadka</t>
  </si>
  <si>
    <t>523356 Zbudza</t>
  </si>
  <si>
    <t>523364 Zemplínska Široká</t>
  </si>
  <si>
    <t>523372 Žbince</t>
  </si>
  <si>
    <t>523381 Poprad</t>
  </si>
  <si>
    <t>523399 Abrahámovce</t>
  </si>
  <si>
    <t>523402 Batizovce</t>
  </si>
  <si>
    <t>523411 Bušovce</t>
  </si>
  <si>
    <t>523429 Červený Kláštor</t>
  </si>
  <si>
    <t>523437 Gánovce</t>
  </si>
  <si>
    <t>523445 Gerlachov</t>
  </si>
  <si>
    <t>523461 Havka</t>
  </si>
  <si>
    <t>523470 Holumnica</t>
  </si>
  <si>
    <t>523488 Hôrka</t>
  </si>
  <si>
    <t>523496 Hozelec</t>
  </si>
  <si>
    <t>523500 Hradisko</t>
  </si>
  <si>
    <t>523518 Hranovnica</t>
  </si>
  <si>
    <t>523526 Huncovce</t>
  </si>
  <si>
    <t>523534 Ihľany</t>
  </si>
  <si>
    <t>523542 Jánovce</t>
  </si>
  <si>
    <t>523569 Jezersko</t>
  </si>
  <si>
    <t>523577 Jurské</t>
  </si>
  <si>
    <t>523585 Kežmarok</t>
  </si>
  <si>
    <t>523593 Kravany</t>
  </si>
  <si>
    <t>523607 Krížová Ves</t>
  </si>
  <si>
    <t>523615 Lechnica</t>
  </si>
  <si>
    <t>523623 Lendak</t>
  </si>
  <si>
    <t>523631 Liptovská Teplička</t>
  </si>
  <si>
    <t>523658 Lučivná</t>
  </si>
  <si>
    <t>523674 Majere</t>
  </si>
  <si>
    <t>523682 Ľubica</t>
  </si>
  <si>
    <t>523712 Matiašovce</t>
  </si>
  <si>
    <t>523721 Mengusovce</t>
  </si>
  <si>
    <t>523739 Mlynčeky</t>
  </si>
  <si>
    <t>523747 Mlynica</t>
  </si>
  <si>
    <t>523763 Nová Lesná</t>
  </si>
  <si>
    <t>523771 Osturňa</t>
  </si>
  <si>
    <t>523780 Podhorany</t>
  </si>
  <si>
    <t>523798 Rakúsy</t>
  </si>
  <si>
    <t>523801 Reľov</t>
  </si>
  <si>
    <t>523810 Slovenská Ves</t>
  </si>
  <si>
    <t>523828 Spišská Belá</t>
  </si>
  <si>
    <t>523836 Spišská Stará Ves</t>
  </si>
  <si>
    <t>523844 Spišská Teplica</t>
  </si>
  <si>
    <t>523852 Spišské Bystré</t>
  </si>
  <si>
    <t>523861 Spišské Hanušovce</t>
  </si>
  <si>
    <t>523879 Spišský Štiavnik</t>
  </si>
  <si>
    <t>523887 Stará Lesná</t>
  </si>
  <si>
    <t>523909 Stráne pod Tatrami</t>
  </si>
  <si>
    <t>523925 Svit</t>
  </si>
  <si>
    <t>523933 Štrba</t>
  </si>
  <si>
    <t>523950 Švábovce</t>
  </si>
  <si>
    <t>523976 Toporec</t>
  </si>
  <si>
    <t>523984 Tvarožná</t>
  </si>
  <si>
    <t>523992 Veľká Franková</t>
  </si>
  <si>
    <t>524000 Veľká Lomnica</t>
  </si>
  <si>
    <t>524018 Veľký Slavkov</t>
  </si>
  <si>
    <t>524026 Vernár</t>
  </si>
  <si>
    <t>524034 Vikartovce</t>
  </si>
  <si>
    <t>524042 Vlková</t>
  </si>
  <si>
    <t>524051 Vlkovce</t>
  </si>
  <si>
    <t>524069 Vojňany</t>
  </si>
  <si>
    <t>524077 Vrbov</t>
  </si>
  <si>
    <t>524085 Výborná</t>
  </si>
  <si>
    <t>524093 Vydrník</t>
  </si>
  <si>
    <t>524107 Šuňava</t>
  </si>
  <si>
    <t>524115 Zálesie</t>
  </si>
  <si>
    <t>524123 Žakovce</t>
  </si>
  <si>
    <t>524131 Ždiar</t>
  </si>
  <si>
    <t>524140 Prešov</t>
  </si>
  <si>
    <t>524158 Abranovce</t>
  </si>
  <si>
    <t>524174 Bajerov</t>
  </si>
  <si>
    <t>524182 Bajerovce</t>
  </si>
  <si>
    <t>524191 Bertotovce</t>
  </si>
  <si>
    <t>524204 Bodovce</t>
  </si>
  <si>
    <t>524212 Brestov</t>
  </si>
  <si>
    <t>524221 Bretejovce</t>
  </si>
  <si>
    <t>524239 Brezovica</t>
  </si>
  <si>
    <t>524247 Brezovička</t>
  </si>
  <si>
    <t>524255 Brežany</t>
  </si>
  <si>
    <t>524263 Bzenov</t>
  </si>
  <si>
    <t>524271 Čelovce</t>
  </si>
  <si>
    <t>524280 Červená Voda</t>
  </si>
  <si>
    <t>524298 Červenica pri Sabinove</t>
  </si>
  <si>
    <t>524301 Červenica</t>
  </si>
  <si>
    <t>524310 Ďačov</t>
  </si>
  <si>
    <t>524328 Daletice</t>
  </si>
  <si>
    <t>524336 Demjata</t>
  </si>
  <si>
    <t>524344 Drienica</t>
  </si>
  <si>
    <t>524352 Drienov</t>
  </si>
  <si>
    <t>524361 Drienovská Nová Ves</t>
  </si>
  <si>
    <t>524379 Dubovica</t>
  </si>
  <si>
    <t>524387 Dulova Ves</t>
  </si>
  <si>
    <t>524395 Fintice</t>
  </si>
  <si>
    <t>524409 Fričovce</t>
  </si>
  <si>
    <t>524417 Fulianka</t>
  </si>
  <si>
    <t>524425 Geraltov</t>
  </si>
  <si>
    <t>524433 Gregorovce</t>
  </si>
  <si>
    <t>524441 Hanigovce</t>
  </si>
  <si>
    <t>524450 Hendrichovce</t>
  </si>
  <si>
    <t>524468 Hermanovce</t>
  </si>
  <si>
    <t>524476 Hrabkov</t>
  </si>
  <si>
    <t>524492 Hubošovce</t>
  </si>
  <si>
    <t>524506 Chmeľov</t>
  </si>
  <si>
    <t>524514 Chmeľovec</t>
  </si>
  <si>
    <t>524522 Chminianska Nová Ves</t>
  </si>
  <si>
    <t>524531 Chminianske Jakubovany</t>
  </si>
  <si>
    <t>524549 Chmiňany</t>
  </si>
  <si>
    <t>524557 Jakovany</t>
  </si>
  <si>
    <t>524565 Jakubova Voľa</t>
  </si>
  <si>
    <t>524573 Jakubovany</t>
  </si>
  <si>
    <t>524581 Janov</t>
  </si>
  <si>
    <t>524590 Janovík</t>
  </si>
  <si>
    <t>524603 Jarovnice</t>
  </si>
  <si>
    <t>524611 Kamenica</t>
  </si>
  <si>
    <t>524620 Kapušany</t>
  </si>
  <si>
    <t>524638 Kendice</t>
  </si>
  <si>
    <t>524646 Klenov</t>
  </si>
  <si>
    <t>524654 Kojatice</t>
  </si>
  <si>
    <t>524662 Kokošovce</t>
  </si>
  <si>
    <t>524671 Krásna Lúka</t>
  </si>
  <si>
    <t>524689 Krivany</t>
  </si>
  <si>
    <t>524697 Krížovany</t>
  </si>
  <si>
    <t>524701 Kvačany</t>
  </si>
  <si>
    <t>524727 Lada</t>
  </si>
  <si>
    <t>524735 Lažany</t>
  </si>
  <si>
    <t>524743 Lemešany</t>
  </si>
  <si>
    <t>524751 Lesíček</t>
  </si>
  <si>
    <t>524760 Ličartovce</t>
  </si>
  <si>
    <t>524778 Lipany</t>
  </si>
  <si>
    <t>524786 Lipovce</t>
  </si>
  <si>
    <t>524794 Ľubovec</t>
  </si>
  <si>
    <t>524808 Lúčina</t>
  </si>
  <si>
    <t>524816 Lúčka</t>
  </si>
  <si>
    <t>524824 Ľutina</t>
  </si>
  <si>
    <t>524832 Malý Slivník</t>
  </si>
  <si>
    <t>524841 Malý Šariš</t>
  </si>
  <si>
    <t>524867 Miklušovce</t>
  </si>
  <si>
    <t>524875 Milpoš</t>
  </si>
  <si>
    <t>524883 Mirkovce</t>
  </si>
  <si>
    <t>524905 Mošurov</t>
  </si>
  <si>
    <t>524913 Nemcovce</t>
  </si>
  <si>
    <t>524921 Nižný Slavkov</t>
  </si>
  <si>
    <t>524930 Okružná</t>
  </si>
  <si>
    <t>524948 Olejníkov</t>
  </si>
  <si>
    <t>524956 Oľšov</t>
  </si>
  <si>
    <t>524964 Ondrašovce</t>
  </si>
  <si>
    <t>524981 Ostrovany</t>
  </si>
  <si>
    <t>524999 Ovčie</t>
  </si>
  <si>
    <t>525006 Pečovská Nová Ves</t>
  </si>
  <si>
    <t>525014 Petrovany</t>
  </si>
  <si>
    <t>525022 Podhorany</t>
  </si>
  <si>
    <t>525031 Podhradík</t>
  </si>
  <si>
    <t>525049 Poloma</t>
  </si>
  <si>
    <t>525057 Proč</t>
  </si>
  <si>
    <t>525065 Pušovce</t>
  </si>
  <si>
    <t>525073 Radatice</t>
  </si>
  <si>
    <t>525081 Ratvaj</t>
  </si>
  <si>
    <t>525090 Ražňany</t>
  </si>
  <si>
    <t>525103 Renčišov</t>
  </si>
  <si>
    <t>525111 Rokycany</t>
  </si>
  <si>
    <t>525120 Rožkovany</t>
  </si>
  <si>
    <t>525138 Ruská Nová Ves</t>
  </si>
  <si>
    <t>525146 Sabinov</t>
  </si>
  <si>
    <t>525154 Sedlice</t>
  </si>
  <si>
    <t>525162 Seniakovce</t>
  </si>
  <si>
    <t>525171 Svinia</t>
  </si>
  <si>
    <t>525189 Šarišská Poruba</t>
  </si>
  <si>
    <t>525197 Šarišská Trstená</t>
  </si>
  <si>
    <t>525201 Šarišské Bohdanovce</t>
  </si>
  <si>
    <t>525219 Šarišské Dravce</t>
  </si>
  <si>
    <t>525235 Šarišské Michaľany</t>
  </si>
  <si>
    <t>525243 Šarišské Sokolovce</t>
  </si>
  <si>
    <t>525251 Šindliar</t>
  </si>
  <si>
    <t>525260 Široké</t>
  </si>
  <si>
    <t>525278 Štefanovce</t>
  </si>
  <si>
    <t>525286 Teriakovce</t>
  </si>
  <si>
    <t>525294 Terňa</t>
  </si>
  <si>
    <t>525308 Tichý Potok</t>
  </si>
  <si>
    <t>525316 Torysa</t>
  </si>
  <si>
    <t>525324 Trnkov</t>
  </si>
  <si>
    <t>525332 Tuhrina</t>
  </si>
  <si>
    <t>525341 Tulčík</t>
  </si>
  <si>
    <t>525359 Uzovce</t>
  </si>
  <si>
    <t>525367 Uzovské Pekľany</t>
  </si>
  <si>
    <t>525375 Uzovský Šalgov</t>
  </si>
  <si>
    <t>525383 Varhaňovce</t>
  </si>
  <si>
    <t>525391 Veľký Slivník</t>
  </si>
  <si>
    <t>525405 Veľký Šariš</t>
  </si>
  <si>
    <t>525413 Víťaz</t>
  </si>
  <si>
    <t>525421 Vysoká</t>
  </si>
  <si>
    <t>525430 Vyšná Šebastová</t>
  </si>
  <si>
    <t>525448 Záborské</t>
  </si>
  <si>
    <t>525456 Záhradné</t>
  </si>
  <si>
    <t>525472 Zlatá Baňa</t>
  </si>
  <si>
    <t>525499 Žehňa</t>
  </si>
  <si>
    <t>525502 Žipov</t>
  </si>
  <si>
    <t>525511 Župčany</t>
  </si>
  <si>
    <t>525529 Rožňava</t>
  </si>
  <si>
    <t>525537 Ardovo</t>
  </si>
  <si>
    <t>525545 Betliar</t>
  </si>
  <si>
    <t>525553 Bohúňovo</t>
  </si>
  <si>
    <t>525561 Bôrka</t>
  </si>
  <si>
    <t>525570 Brdárka</t>
  </si>
  <si>
    <t>525596 Čierna Lehota</t>
  </si>
  <si>
    <t>525600 Čoltovo</t>
  </si>
  <si>
    <t>525618 Dedinky</t>
  </si>
  <si>
    <t>525626 Dlhá Ves</t>
  </si>
  <si>
    <t>525634 Dobšiná</t>
  </si>
  <si>
    <t>525642 Drnava</t>
  </si>
  <si>
    <t>525651 Gemerská Hôrka</t>
  </si>
  <si>
    <t>525669 Gemerská Poloma</t>
  </si>
  <si>
    <t>525677 Gemerské Teplice</t>
  </si>
  <si>
    <t>525685 Gemerský Sad</t>
  </si>
  <si>
    <t>525693 Gočaltovo</t>
  </si>
  <si>
    <t>525707 Gočovo</t>
  </si>
  <si>
    <t>525715 Hanková</t>
  </si>
  <si>
    <t>525723 Henckovce</t>
  </si>
  <si>
    <t>525731 Honce</t>
  </si>
  <si>
    <t>525740 Hrhov</t>
  </si>
  <si>
    <t>525758 Hrušov</t>
  </si>
  <si>
    <t>525766 Hucín</t>
  </si>
  <si>
    <t>525774 Chyžné</t>
  </si>
  <si>
    <t>525782 Jablonov nad Turňou</t>
  </si>
  <si>
    <t>525791 Jelšava</t>
  </si>
  <si>
    <t>525812 Kameňany</t>
  </si>
  <si>
    <t>525821 Kečovo</t>
  </si>
  <si>
    <t>525839 Kobeliarovo</t>
  </si>
  <si>
    <t>525847 Koceľovce</t>
  </si>
  <si>
    <t>525855 Kováčová</t>
  </si>
  <si>
    <t>525863 Krásnohorská Dlhá Lúka</t>
  </si>
  <si>
    <t>525871 Krásnohorské Podhradie</t>
  </si>
  <si>
    <t>525898 Kunova Teplica</t>
  </si>
  <si>
    <t>525901 Licince</t>
  </si>
  <si>
    <t>525910 Lipovník</t>
  </si>
  <si>
    <t>525928 Lubeník</t>
  </si>
  <si>
    <t>525936 Lúčka</t>
  </si>
  <si>
    <t>525944 Magnezitovce</t>
  </si>
  <si>
    <t>525952 Markuška</t>
  </si>
  <si>
    <t>525961 Meliata</t>
  </si>
  <si>
    <t>525987 Muráň</t>
  </si>
  <si>
    <t>525995 Muránska Dlhá Lúka</t>
  </si>
  <si>
    <t>526002 Muránska Huta</t>
  </si>
  <si>
    <t>526011 Muránska Lehota</t>
  </si>
  <si>
    <t>526029 Muránska Zdychava</t>
  </si>
  <si>
    <t>526037 Nandraž</t>
  </si>
  <si>
    <t>526045 Nižná Slaná</t>
  </si>
  <si>
    <t>526053 Ochtiná</t>
  </si>
  <si>
    <t>526061 Pača</t>
  </si>
  <si>
    <t>526070 Pašková</t>
  </si>
  <si>
    <t>526088 Petrovo</t>
  </si>
  <si>
    <t>526096 Plešivec</t>
  </si>
  <si>
    <t>526100 Prihradzany</t>
  </si>
  <si>
    <t>526118 Rákoš</t>
  </si>
  <si>
    <t>526126 Rakovnica</t>
  </si>
  <si>
    <t>526134 Rejdová</t>
  </si>
  <si>
    <t>526142 Revúca</t>
  </si>
  <si>
    <t>526151 Revúcka Lehota</t>
  </si>
  <si>
    <t>526177 Rochovce</t>
  </si>
  <si>
    <t>526185 Roštár</t>
  </si>
  <si>
    <t>526193 Rozložná</t>
  </si>
  <si>
    <t>526207 Rožňavské Bystré</t>
  </si>
  <si>
    <t>526215 Rudná</t>
  </si>
  <si>
    <t>526223 Silica</t>
  </si>
  <si>
    <t>526231 Silická Brezová</t>
  </si>
  <si>
    <t>526240 Silická Jablonica</t>
  </si>
  <si>
    <t>526258 Sirk</t>
  </si>
  <si>
    <t>526266 Slavec</t>
  </si>
  <si>
    <t>526274 Slavoška</t>
  </si>
  <si>
    <t>526282 Slavošovce</t>
  </si>
  <si>
    <t>526291 Stratená</t>
  </si>
  <si>
    <t>526304 Šivetice</t>
  </si>
  <si>
    <t>526312 Štítnik</t>
  </si>
  <si>
    <t>526321 Turčok</t>
  </si>
  <si>
    <t>526339 Vlachovo</t>
  </si>
  <si>
    <t>526347 Vyšná Slaná</t>
  </si>
  <si>
    <t>526355 Spišská Nová Ves</t>
  </si>
  <si>
    <t>526363 Arnutovce</t>
  </si>
  <si>
    <t>526371 Baldovce</t>
  </si>
  <si>
    <t>526380 Beharovce</t>
  </si>
  <si>
    <t>526398 Betlanovce</t>
  </si>
  <si>
    <t>526401 Bijacovce</t>
  </si>
  <si>
    <t>526410 Brutovce</t>
  </si>
  <si>
    <t>526428 Buglovce</t>
  </si>
  <si>
    <t>526436 Bystrany</t>
  </si>
  <si>
    <t>526444 Danišovce</t>
  </si>
  <si>
    <t>526452 Dlhé Stráže</t>
  </si>
  <si>
    <t>526461 Doľany</t>
  </si>
  <si>
    <t>526479 Domaňovce</t>
  </si>
  <si>
    <t>526487 Dravce</t>
  </si>
  <si>
    <t>526495 Dúbrava</t>
  </si>
  <si>
    <t>526509 Gelnica</t>
  </si>
  <si>
    <t>526517 Granč-Petrovce</t>
  </si>
  <si>
    <t>526525 Harakovce</t>
  </si>
  <si>
    <t>526533 Harichovce</t>
  </si>
  <si>
    <t>526541 Helcmanovce</t>
  </si>
  <si>
    <t>526550 Henclová</t>
  </si>
  <si>
    <t>526568 Hincovce</t>
  </si>
  <si>
    <t>526576 Hnilčík</t>
  </si>
  <si>
    <t>526584 Hnilec</t>
  </si>
  <si>
    <t>526592 Hrabušice</t>
  </si>
  <si>
    <t>526606 Vyšné Repaše</t>
  </si>
  <si>
    <t>526614 Vyšný Slavkov</t>
  </si>
  <si>
    <t>526631 Závadka</t>
  </si>
  <si>
    <t>526649 Žakarovce</t>
  </si>
  <si>
    <t>526657 Žehra</t>
  </si>
  <si>
    <t>526665 Stará Ľubovňa</t>
  </si>
  <si>
    <t>526673 Čirč</t>
  </si>
  <si>
    <t>526681 Ďurková</t>
  </si>
  <si>
    <t>526690 Forbasy</t>
  </si>
  <si>
    <t>526703 Hajtovka</t>
  </si>
  <si>
    <t>526711 Haligovce</t>
  </si>
  <si>
    <t>526720 Hniezdne</t>
  </si>
  <si>
    <t>526738 Hraničné</t>
  </si>
  <si>
    <t>526746 Hromoš</t>
  </si>
  <si>
    <t>526754 Chmeľnica</t>
  </si>
  <si>
    <t>526762 Jakubany</t>
  </si>
  <si>
    <t>526771 Jarabina</t>
  </si>
  <si>
    <t>526789 Kamienka</t>
  </si>
  <si>
    <t>526797 Kolačkov</t>
  </si>
  <si>
    <t>526801 Kremná</t>
  </si>
  <si>
    <t>526819 Kyjov</t>
  </si>
  <si>
    <t>526827 Lacková</t>
  </si>
  <si>
    <t>526835 Legnava</t>
  </si>
  <si>
    <t>526843 Lesnica</t>
  </si>
  <si>
    <t>526851 Litmanová</t>
  </si>
  <si>
    <t>526860 Lomnička</t>
  </si>
  <si>
    <t>526878 Ľubotín</t>
  </si>
  <si>
    <t>526886 Malý Lipník</t>
  </si>
  <si>
    <t>526894 Matysová</t>
  </si>
  <si>
    <t>526908 Mníšek nad Popradom</t>
  </si>
  <si>
    <t>526916 Nižné Ružbachy</t>
  </si>
  <si>
    <t>526924 Nová Ľubovňa</t>
  </si>
  <si>
    <t>526932 Obručné</t>
  </si>
  <si>
    <t>526941 Orlov</t>
  </si>
  <si>
    <t>526959 Plaveč</t>
  </si>
  <si>
    <t>526967 Plavnica</t>
  </si>
  <si>
    <t>526975 Podolínec</t>
  </si>
  <si>
    <t>526983 Pusté Pole</t>
  </si>
  <si>
    <t>526991 Ruská Voľa nad Popradom</t>
  </si>
  <si>
    <t>527009 Starina</t>
  </si>
  <si>
    <t>527017 Stráňany</t>
  </si>
  <si>
    <t>527025 Sulín</t>
  </si>
  <si>
    <t>527033 Šambron</t>
  </si>
  <si>
    <t>527041 Šarišské Jastrabie</t>
  </si>
  <si>
    <t>527050 Údol</t>
  </si>
  <si>
    <t>527068 Veľká Lesná</t>
  </si>
  <si>
    <t>527076 Veľký Lipník</t>
  </si>
  <si>
    <t>527084 Vislanka</t>
  </si>
  <si>
    <t>527092 Vyšné Ružbachy</t>
  </si>
  <si>
    <t>527106 Svidník</t>
  </si>
  <si>
    <t>527114 Baňa</t>
  </si>
  <si>
    <t>527122 Belejovce</t>
  </si>
  <si>
    <t>527131 Beňadikovce</t>
  </si>
  <si>
    <t>527149 Bodružal</t>
  </si>
  <si>
    <t>527157 Breznica</t>
  </si>
  <si>
    <t>527165 Breznička</t>
  </si>
  <si>
    <t>527173 Brusnica</t>
  </si>
  <si>
    <t>527181 Bukovce</t>
  </si>
  <si>
    <t>527190 Bystrá</t>
  </si>
  <si>
    <t>527203 Bžany</t>
  </si>
  <si>
    <t>527211 Cernina</t>
  </si>
  <si>
    <t>527220 Cigla</t>
  </si>
  <si>
    <t>527238 Dlhoňa</t>
  </si>
  <si>
    <t>527246 Dobroslava</t>
  </si>
  <si>
    <t>527254 Dubová</t>
  </si>
  <si>
    <t>527262 Duplín</t>
  </si>
  <si>
    <t>527271 Fijaš</t>
  </si>
  <si>
    <t>527289 Gribov</t>
  </si>
  <si>
    <t>527297 Havaj</t>
  </si>
  <si>
    <t>527301 Havranec</t>
  </si>
  <si>
    <t>527319 Hrabovčík</t>
  </si>
  <si>
    <t>527327 Hunkovce</t>
  </si>
  <si>
    <t>527335 Chotča</t>
  </si>
  <si>
    <t>527343 Jakušovce</t>
  </si>
  <si>
    <t>527351 Jurkova Voľa</t>
  </si>
  <si>
    <t>527360 Kapišová</t>
  </si>
  <si>
    <t>527378 Kečkovce</t>
  </si>
  <si>
    <t>527386 Kolbovce</t>
  </si>
  <si>
    <t>527394 Korejovce</t>
  </si>
  <si>
    <t>527408 Korunková</t>
  </si>
  <si>
    <t>527416 Kožuchovce</t>
  </si>
  <si>
    <t>527424 Krajná Bystrá</t>
  </si>
  <si>
    <t>527432 Krajná Poľana</t>
  </si>
  <si>
    <t>527441 Krajná Porúbka</t>
  </si>
  <si>
    <t>527459 Krajné Čierno</t>
  </si>
  <si>
    <t>527467 Krišľovce</t>
  </si>
  <si>
    <t>527475 Krušinec</t>
  </si>
  <si>
    <t>527483 Kružlová</t>
  </si>
  <si>
    <t>527491 Kurimka</t>
  </si>
  <si>
    <t>527505 Ladomirová</t>
  </si>
  <si>
    <t>527513 Lomné</t>
  </si>
  <si>
    <t>527521 Makovce</t>
  </si>
  <si>
    <t>527530 Malá Poľana</t>
  </si>
  <si>
    <t>527548 Matovce</t>
  </si>
  <si>
    <t>527556 Medvedie</t>
  </si>
  <si>
    <t>527564 Mestisko</t>
  </si>
  <si>
    <t>527572 Miková</t>
  </si>
  <si>
    <t>527581 Miňovce</t>
  </si>
  <si>
    <t>527599 Miroľa</t>
  </si>
  <si>
    <t>527602 Mlynárovce</t>
  </si>
  <si>
    <t>527611 Mrázovce</t>
  </si>
  <si>
    <t>527629 Nižná Jedľová</t>
  </si>
  <si>
    <t>527637 Nižná Olšava</t>
  </si>
  <si>
    <t>527645 Nižná Pisaná</t>
  </si>
  <si>
    <t>527653 Nižný Komárnik</t>
  </si>
  <si>
    <t>527661 Nižný Mirošov</t>
  </si>
  <si>
    <t>527670 Nižný Orlík</t>
  </si>
  <si>
    <t>527688 Nová Polianka</t>
  </si>
  <si>
    <t>527696 Okrúhle</t>
  </si>
  <si>
    <t>527700 Oľšavka</t>
  </si>
  <si>
    <t>527718 Potôčky</t>
  </si>
  <si>
    <t>527726 Potoky</t>
  </si>
  <si>
    <t>527734 Príkra</t>
  </si>
  <si>
    <t>527742 Pstriná</t>
  </si>
  <si>
    <t>527751 Radoma</t>
  </si>
  <si>
    <t>527769 Rakovčík</t>
  </si>
  <si>
    <t>527777 Rovné</t>
  </si>
  <si>
    <t>527785 Roztoky</t>
  </si>
  <si>
    <t>527793 Kručov</t>
  </si>
  <si>
    <t>527807 Soboš</t>
  </si>
  <si>
    <t>527815 Soľník</t>
  </si>
  <si>
    <t>527823 Staškovce</t>
  </si>
  <si>
    <t>527831 Stročín</t>
  </si>
  <si>
    <t>527840 Stropkov</t>
  </si>
  <si>
    <t>527858 Svidnička</t>
  </si>
  <si>
    <t>527866 Šandal</t>
  </si>
  <si>
    <t>527874 Šarbov</t>
  </si>
  <si>
    <t>527882 Šarišský Štiavnik</t>
  </si>
  <si>
    <t>527891 Šemetkovce</t>
  </si>
  <si>
    <t>527904 Štefurov</t>
  </si>
  <si>
    <t>527912 Tisinec</t>
  </si>
  <si>
    <t>527921 Tokajík</t>
  </si>
  <si>
    <t>527939 Turany nad Ondavou</t>
  </si>
  <si>
    <t>527947 Vagrinec</t>
  </si>
  <si>
    <t>527955 Valkovce</t>
  </si>
  <si>
    <t>527963 Vápeník</t>
  </si>
  <si>
    <t>527971 Varechovce</t>
  </si>
  <si>
    <t>527980 Veľkrop</t>
  </si>
  <si>
    <t>527998 Vislava</t>
  </si>
  <si>
    <t>528005 Vladiča</t>
  </si>
  <si>
    <t>528013 Vojtovce</t>
  </si>
  <si>
    <t>528021 Vyškovce</t>
  </si>
  <si>
    <t>528030 Vyšná Jedľová</t>
  </si>
  <si>
    <t>528048 Vyšná Olšava</t>
  </si>
  <si>
    <t>528056 Vyšná Pisaná</t>
  </si>
  <si>
    <t>528064 Vyšný Komárnik</t>
  </si>
  <si>
    <t>528072 Vyšný Mirošov</t>
  </si>
  <si>
    <t>528081 Vyšný Orlík</t>
  </si>
  <si>
    <t>528099 Trebišov</t>
  </si>
  <si>
    <t>528102 Bačka</t>
  </si>
  <si>
    <t>528111 Bačkov</t>
  </si>
  <si>
    <t>528129 Bara</t>
  </si>
  <si>
    <t>528137 Beša</t>
  </si>
  <si>
    <t>528145 Biel</t>
  </si>
  <si>
    <t>528153 Svätá Mária</t>
  </si>
  <si>
    <t>528161 Boľ</t>
  </si>
  <si>
    <t>528170 Borša</t>
  </si>
  <si>
    <t>528188 Boťany</t>
  </si>
  <si>
    <t>528200 Brehov</t>
  </si>
  <si>
    <t>528218 Brezina</t>
  </si>
  <si>
    <t>528226 Byšta</t>
  </si>
  <si>
    <t>528234 Cejkov</t>
  </si>
  <si>
    <t>528242 Čeľovce</t>
  </si>
  <si>
    <t>528251 Čerhov</t>
  </si>
  <si>
    <t>528269 Černochov</t>
  </si>
  <si>
    <t>528277 Čičarovce</t>
  </si>
  <si>
    <t>528285 Čierna</t>
  </si>
  <si>
    <t>528293 Čierna nad Tisou</t>
  </si>
  <si>
    <t>528307 Čierne Pole</t>
  </si>
  <si>
    <t>528315 Dargov</t>
  </si>
  <si>
    <t>528323 Dobrá</t>
  </si>
  <si>
    <t>528331 Drahňov</t>
  </si>
  <si>
    <t>528340 Dvorianky</t>
  </si>
  <si>
    <t>528358 Egreš</t>
  </si>
  <si>
    <t>528366 Hraň</t>
  </si>
  <si>
    <t>528374 Hrčeľ</t>
  </si>
  <si>
    <t>528382 Hriadky</t>
  </si>
  <si>
    <t>528391 Ižkovce</t>
  </si>
  <si>
    <t>528404 Kapušianske Kľačany</t>
  </si>
  <si>
    <t>528412 Kašov</t>
  </si>
  <si>
    <t>528421 Kazimír</t>
  </si>
  <si>
    <t>528439 Kožuchov</t>
  </si>
  <si>
    <t>528447 Kráľovský Chlmec</t>
  </si>
  <si>
    <t>528455 Kravany</t>
  </si>
  <si>
    <t>528463 Krišovská Liesková</t>
  </si>
  <si>
    <t>528471 Kuzmice</t>
  </si>
  <si>
    <t>528480 Kysta</t>
  </si>
  <si>
    <t>528498 Ladmovce</t>
  </si>
  <si>
    <t>528501 Lastovce</t>
  </si>
  <si>
    <t>528510 Leles</t>
  </si>
  <si>
    <t>528528 Luhyňa</t>
  </si>
  <si>
    <t>528536 Malé Ozorovce</t>
  </si>
  <si>
    <t>528544 Malé Trakany</t>
  </si>
  <si>
    <t>528552 Malý Horeš</t>
  </si>
  <si>
    <t>528561 Malý Kamenec</t>
  </si>
  <si>
    <t>528579 Maťovské Vojkovce</t>
  </si>
  <si>
    <t>528587 Michaľany</t>
  </si>
  <si>
    <t>528595 Bratislava - mestská časť Staré Mesto</t>
  </si>
  <si>
    <t>528609 Nižný Žipov</t>
  </si>
  <si>
    <t>528617 Novosad</t>
  </si>
  <si>
    <t>528625 Nový Ruskov</t>
  </si>
  <si>
    <t>528633 Oborín</t>
  </si>
  <si>
    <t>528641 Plechotice</t>
  </si>
  <si>
    <t>528650 Svätuše</t>
  </si>
  <si>
    <t>528668 Poľany</t>
  </si>
  <si>
    <t>528676 Parchovany</t>
  </si>
  <si>
    <t>528684 Pribeník</t>
  </si>
  <si>
    <t>528692 Ptrukša</t>
  </si>
  <si>
    <t>528706 Rad</t>
  </si>
  <si>
    <t>528714 Ruská</t>
  </si>
  <si>
    <t>528722 Sečovce</t>
  </si>
  <si>
    <t>528731 Holčíkovce</t>
  </si>
  <si>
    <t>528749 Jasenovce</t>
  </si>
  <si>
    <t>528757 Jastrabie nad Topľou</t>
  </si>
  <si>
    <t>528765 Juskova Voľa</t>
  </si>
  <si>
    <t>528773 Kamenná Poruba</t>
  </si>
  <si>
    <t>528781 Kladzany</t>
  </si>
  <si>
    <t>528790 Komárany</t>
  </si>
  <si>
    <t>528803 Košarovce</t>
  </si>
  <si>
    <t>528811 Kučín</t>
  </si>
  <si>
    <t>528820 Kvakovce</t>
  </si>
  <si>
    <t>528838 Majerovce</t>
  </si>
  <si>
    <t>528846 Malá Domaša</t>
  </si>
  <si>
    <t>528854 Matiaška</t>
  </si>
  <si>
    <t>528862 Medzianky</t>
  </si>
  <si>
    <t>528871 Merník</t>
  </si>
  <si>
    <t>528889 Michalok</t>
  </si>
  <si>
    <t>528897 Nižná Sitnica</t>
  </si>
  <si>
    <t>528901 Nižný Hrabovec</t>
  </si>
  <si>
    <t>528919 Nižný Hrušov</t>
  </si>
  <si>
    <t>528927 Nižný Kručov</t>
  </si>
  <si>
    <t>528935 Nová Kelča</t>
  </si>
  <si>
    <t>528943 Ondavské Matiašovce</t>
  </si>
  <si>
    <t>528951 Pakostov</t>
  </si>
  <si>
    <t>528960 Pavlovce</t>
  </si>
  <si>
    <t>528978 Petkovce</t>
  </si>
  <si>
    <t>528986 Petrovce</t>
  </si>
  <si>
    <t>528994 Piskorovce</t>
  </si>
  <si>
    <t>529001 Poša</t>
  </si>
  <si>
    <t>529010 Prituľany</t>
  </si>
  <si>
    <t>529028 Prosačov</t>
  </si>
  <si>
    <t>529036 Radvanovce</t>
  </si>
  <si>
    <t>529044 Rafajovce</t>
  </si>
  <si>
    <t>529052 Remeniny</t>
  </si>
  <si>
    <t>529061 Rohožník</t>
  </si>
  <si>
    <t>529079 Rudlov</t>
  </si>
  <si>
    <t>529087 Ruská Kajňa</t>
  </si>
  <si>
    <t>529095 Ruská Poruba</t>
  </si>
  <si>
    <t>529109 Ruská Voľa</t>
  </si>
  <si>
    <t>529117 Vyšný Kazimír</t>
  </si>
  <si>
    <t>529125 Sačurov</t>
  </si>
  <si>
    <t>529133 Sečovská Polianka</t>
  </si>
  <si>
    <t>529141 Sedliská</t>
  </si>
  <si>
    <t>529150 Skrabské</t>
  </si>
  <si>
    <t>529168 Slovenská Kajňa</t>
  </si>
  <si>
    <t>529176 Soľ</t>
  </si>
  <si>
    <t>529184 Štefanovce</t>
  </si>
  <si>
    <t>529192 Tovarné</t>
  </si>
  <si>
    <t>529206 Tovarnianska Polianka</t>
  </si>
  <si>
    <t>529214 Vavrinec</t>
  </si>
  <si>
    <t>529222 Vechec</t>
  </si>
  <si>
    <t>529231 Vlača</t>
  </si>
  <si>
    <t>529249 Vyšná Sitnica</t>
  </si>
  <si>
    <t>529257 Vyšný Žipov</t>
  </si>
  <si>
    <t>529265 Zámutov</t>
  </si>
  <si>
    <t>529273 Závada</t>
  </si>
  <si>
    <t>529281 Zlatník</t>
  </si>
  <si>
    <t>529290 Žalobín</t>
  </si>
  <si>
    <t>529311 Bratislava - mestská časť Podunajské Biskupice</t>
  </si>
  <si>
    <t>529320 Bratislava - mestská časť Ružinov</t>
  </si>
  <si>
    <t>529338 Bratislava - mestská časť Vrakuňa</t>
  </si>
  <si>
    <t>529346 Bratislava - mestská časť Nové Mesto</t>
  </si>
  <si>
    <t>529354 Bratislava - mestská časť Rača</t>
  </si>
  <si>
    <t>529362 Bratislava - mestská časť Vajnory</t>
  </si>
  <si>
    <t>529371 Bratislava - mestská časť Devínska Nová Ves</t>
  </si>
  <si>
    <t>529389 Bratislava - mestská časť Dúbravka</t>
  </si>
  <si>
    <t>529397 Bratislava - mestská časť Karlova Ves</t>
  </si>
  <si>
    <t>529401 Bratislava - mestská časť Devín</t>
  </si>
  <si>
    <t>529419 Bratislava - mestská časť Lamač</t>
  </si>
  <si>
    <t>529427 Bratislava - mestská časť Záhorská Bystrica</t>
  </si>
  <si>
    <t>529435 Bratislava - mestská časť Čunovo</t>
  </si>
  <si>
    <t>529443 Bratislava - mestská časť Jarovce</t>
  </si>
  <si>
    <t>529460 Bratislava - mestská časť Petržalka</t>
  </si>
  <si>
    <t>529494 Bratislava - mestská časť Rusovce</t>
  </si>
  <si>
    <t>542652 Bánovce nad Bebravou</t>
  </si>
  <si>
    <t>542661 Belince</t>
  </si>
  <si>
    <t>542695 Biskupová</t>
  </si>
  <si>
    <t>542709 Blesovce</t>
  </si>
  <si>
    <t>542717 Bojná</t>
  </si>
  <si>
    <t>542733 Bošany</t>
  </si>
  <si>
    <t>542741 Brezolupy</t>
  </si>
  <si>
    <t>542776 Cimenná</t>
  </si>
  <si>
    <t>542792 Čermany</t>
  </si>
  <si>
    <t>542806 Čierna Lehota</t>
  </si>
  <si>
    <t>542822 Dežerice</t>
  </si>
  <si>
    <t>542849 Dolné Naštice</t>
  </si>
  <si>
    <t>542857 Dubnička</t>
  </si>
  <si>
    <t>542873 Dvorec</t>
  </si>
  <si>
    <t>542881 Hajná Nová Ves</t>
  </si>
  <si>
    <t>542890 Haláčovce</t>
  </si>
  <si>
    <t>542920 Horné Naštice</t>
  </si>
  <si>
    <t>542938 Horné Obdokovce</t>
  </si>
  <si>
    <t>542954 Horné Štitáre</t>
  </si>
  <si>
    <t>542962 Hradište</t>
  </si>
  <si>
    <t>542971 Hrušovany</t>
  </si>
  <si>
    <t>543004 Chynorany</t>
  </si>
  <si>
    <t>543039 Kamanová</t>
  </si>
  <si>
    <t>543047 Klátova Nová Ves</t>
  </si>
  <si>
    <t>543055 Kolačno</t>
  </si>
  <si>
    <t>543063 Koniarovce</t>
  </si>
  <si>
    <t>543071 Kovarce</t>
  </si>
  <si>
    <t>543080 Krásna Ves</t>
  </si>
  <si>
    <t>543101 Krnča</t>
  </si>
  <si>
    <t>543110 Krtovce</t>
  </si>
  <si>
    <t>543136 Kšinná</t>
  </si>
  <si>
    <t>543144 Hrišovce</t>
  </si>
  <si>
    <t>543152 Chrasť nad Hornádom</t>
  </si>
  <si>
    <t>543161 Iliašovce</t>
  </si>
  <si>
    <t>543179 Jablonov</t>
  </si>
  <si>
    <t>543187 Jaklovce</t>
  </si>
  <si>
    <t>543195 Jamník</t>
  </si>
  <si>
    <t>543209 Kaľava</t>
  </si>
  <si>
    <t>543225 Klčov</t>
  </si>
  <si>
    <t>543233 Kluknava</t>
  </si>
  <si>
    <t>543241 Kojšov</t>
  </si>
  <si>
    <t>543250 Kolinovce</t>
  </si>
  <si>
    <t>543268 Krompachy</t>
  </si>
  <si>
    <t>543276 Kurimany</t>
  </si>
  <si>
    <t>543284 Letanovce</t>
  </si>
  <si>
    <t>543292 Levoča</t>
  </si>
  <si>
    <t>543306 Lieskovany</t>
  </si>
  <si>
    <t>543314 Lúčka</t>
  </si>
  <si>
    <t>543322 Margecany</t>
  </si>
  <si>
    <t>543331 Markušovce</t>
  </si>
  <si>
    <t>543349 Matejovce nad Hornádom</t>
  </si>
  <si>
    <t>543357 Mlynky</t>
  </si>
  <si>
    <t>543365 Mníšek nad Hnilcom</t>
  </si>
  <si>
    <t>543373 Nálepkovo</t>
  </si>
  <si>
    <t>543381 Nemešany</t>
  </si>
  <si>
    <t>543390 Nižné Repaše</t>
  </si>
  <si>
    <t>543403 Odorín</t>
  </si>
  <si>
    <t>543411 Olcnava</t>
  </si>
  <si>
    <t>543420 Oľšavica</t>
  </si>
  <si>
    <t>543438 Oľšavka</t>
  </si>
  <si>
    <t>543446 Ordzovany</t>
  </si>
  <si>
    <t>543454 Pavľany</t>
  </si>
  <si>
    <t>543462 Poľanovce</t>
  </si>
  <si>
    <t>543471 Pongrácovce</t>
  </si>
  <si>
    <t>543489 Poráč</t>
  </si>
  <si>
    <t>543497 Prakovce</t>
  </si>
  <si>
    <t>543501 Richnava</t>
  </si>
  <si>
    <t>543519 Rudňany</t>
  </si>
  <si>
    <t>543527 Slatvina</t>
  </si>
  <si>
    <t>543535 Slovinky</t>
  </si>
  <si>
    <t>543551 Smolnícka Huta</t>
  </si>
  <si>
    <t>543560 Smolník</t>
  </si>
  <si>
    <t>543578 Spišské Podhradie</t>
  </si>
  <si>
    <t>543586 Spišské Tomášovce</t>
  </si>
  <si>
    <t>543594 Spišské Vlachy</t>
  </si>
  <si>
    <t>543608 Spišský Hrhov</t>
  </si>
  <si>
    <t>543616 Spišský Hrušov</t>
  </si>
  <si>
    <t>543624 Spišský Štvrtok</t>
  </si>
  <si>
    <t>543632 Stará Voda</t>
  </si>
  <si>
    <t>543641 Studenec</t>
  </si>
  <si>
    <t>543659 Švedlár</t>
  </si>
  <si>
    <t>543667 Teplička</t>
  </si>
  <si>
    <t>543675 Torysky</t>
  </si>
  <si>
    <t>543683 Úhorná</t>
  </si>
  <si>
    <t>543691 Uloža</t>
  </si>
  <si>
    <t>543705 Veľký Folkmar</t>
  </si>
  <si>
    <t>543713 Vítkovce</t>
  </si>
  <si>
    <t>543721 Vojkovce</t>
  </si>
  <si>
    <t>543730 Sirník</t>
  </si>
  <si>
    <t>543748 Slivník</t>
  </si>
  <si>
    <t>543756 Slovenské Nové Mesto</t>
  </si>
  <si>
    <t>543764 Soľnička</t>
  </si>
  <si>
    <t>543772 Somotor</t>
  </si>
  <si>
    <t>543781 Stankovce</t>
  </si>
  <si>
    <t>543799 Strážne</t>
  </si>
  <si>
    <t>543802 Streda nad Bodrogom</t>
  </si>
  <si>
    <t>543811 Svinice</t>
  </si>
  <si>
    <t>543829 Trnávka</t>
  </si>
  <si>
    <t>543845 Veľaty</t>
  </si>
  <si>
    <t>543853 Veľké Kapušany</t>
  </si>
  <si>
    <t>543861 Veľké Ozorovce</t>
  </si>
  <si>
    <t>543870 Veľké Raškovce</t>
  </si>
  <si>
    <t>543888 Veľké Slemence</t>
  </si>
  <si>
    <t>543896 Veľké Trakany</t>
  </si>
  <si>
    <t>543900 Veľký Horeš</t>
  </si>
  <si>
    <t>543918 Veľký Kamenec</t>
  </si>
  <si>
    <t>543926 Viničky</t>
  </si>
  <si>
    <t>543934 Višňov</t>
  </si>
  <si>
    <t>543942 Vojany</t>
  </si>
  <si>
    <t>543951 Vojčice</t>
  </si>
  <si>
    <t>543969 Vojka</t>
  </si>
  <si>
    <t>543977 Zatín</t>
  </si>
  <si>
    <t>543985 Zbehňov</t>
  </si>
  <si>
    <t>543993 Zemplín</t>
  </si>
  <si>
    <t>544001 Zemplínska Nová Ves</t>
  </si>
  <si>
    <t>544019 Zemplínska Teplica</t>
  </si>
  <si>
    <t>544027 Zemplínske Hradište</t>
  </si>
  <si>
    <t>544035 Zemplínske Jastrabie</t>
  </si>
  <si>
    <t>544043 Zemplínsky Branč</t>
  </si>
  <si>
    <t>544051 Vranov nad Topľou</t>
  </si>
  <si>
    <t>544060 Babie</t>
  </si>
  <si>
    <t>544078 Banské</t>
  </si>
  <si>
    <t>544086 Benkovce</t>
  </si>
  <si>
    <t>544094 Bystré</t>
  </si>
  <si>
    <t>544108 Cabov</t>
  </si>
  <si>
    <t>544116 Čaklov</t>
  </si>
  <si>
    <t>544124 Čičava</t>
  </si>
  <si>
    <t>544132 Čierne nad Topľou</t>
  </si>
  <si>
    <t>544141 Ďapalovce</t>
  </si>
  <si>
    <t>544159 Davidov</t>
  </si>
  <si>
    <t>544167 Detrík</t>
  </si>
  <si>
    <t>544175 Dlhé Klčovo</t>
  </si>
  <si>
    <t>544183 Ďurďoš</t>
  </si>
  <si>
    <t>544191 Giglovce</t>
  </si>
  <si>
    <t>544205 Girovce</t>
  </si>
  <si>
    <t>544213 Hanušovce nad Topľou</t>
  </si>
  <si>
    <t>544221 Hermanovce nad Topľou</t>
  </si>
  <si>
    <t>544230 Hlinné</t>
  </si>
  <si>
    <t>545333 Dunajská Lužná</t>
  </si>
  <si>
    <t>545350 Hontianske Trsťany</t>
  </si>
  <si>
    <t>545589 Cabaj-Čápor</t>
  </si>
  <si>
    <t>545635 Horné Lefantovce</t>
  </si>
  <si>
    <t>545651 Veľké Držkovce</t>
  </si>
  <si>
    <t>545686 Melčice-Lieskové</t>
  </si>
  <si>
    <t>545741 Trenčianske Stankovce</t>
  </si>
  <si>
    <t>545961 Turčianske Jaseno</t>
  </si>
  <si>
    <t>546640 Dolný Lieskov</t>
  </si>
  <si>
    <t>546682 Skalka nad Váhom</t>
  </si>
  <si>
    <t>547522 Bitarová</t>
  </si>
  <si>
    <t>547557 Brezany</t>
  </si>
  <si>
    <t>547590 Hričovské Podhradie</t>
  </si>
  <si>
    <t>547611 Ovčiarsko</t>
  </si>
  <si>
    <t>547620 Paština Závada</t>
  </si>
  <si>
    <t>555487 Igram</t>
  </si>
  <si>
    <t>555495 Kaplna</t>
  </si>
  <si>
    <t>555509 Zálesie</t>
  </si>
  <si>
    <t>555517 Bellova Ves</t>
  </si>
  <si>
    <t>555541 Dunajský Klátov</t>
  </si>
  <si>
    <t>555568 Horné Mýto</t>
  </si>
  <si>
    <t>555576 Trhová Hradská</t>
  </si>
  <si>
    <t>555606 Macov</t>
  </si>
  <si>
    <t>555649 Mad</t>
  </si>
  <si>
    <t>555665 Malé Dvorníky</t>
  </si>
  <si>
    <t>555673 Veľké Dvorníky</t>
  </si>
  <si>
    <t>555720 Povoda</t>
  </si>
  <si>
    <t>555746 Vieska</t>
  </si>
  <si>
    <t>555754 Matúškovo</t>
  </si>
  <si>
    <t>555789 Dolná Streda</t>
  </si>
  <si>
    <t>555819 Bodzianske Lúky</t>
  </si>
  <si>
    <t>555827 Virt</t>
  </si>
  <si>
    <t>555843 Čata</t>
  </si>
  <si>
    <t>555851 Malý Lapáš</t>
  </si>
  <si>
    <t>555860 Veľký Lapáš</t>
  </si>
  <si>
    <t>555878 Horná Kráľová</t>
  </si>
  <si>
    <t>555886 Čechynce</t>
  </si>
  <si>
    <t>555908 Malý Cetín</t>
  </si>
  <si>
    <t>555916 Červený Hrádok</t>
  </si>
  <si>
    <t>555924 Malé Vozokany</t>
  </si>
  <si>
    <t>555932 Veľké Vozokany</t>
  </si>
  <si>
    <t>555959 Hosťová</t>
  </si>
  <si>
    <t>555967 Telince</t>
  </si>
  <si>
    <t>555991 Svätoplukovo</t>
  </si>
  <si>
    <t>556025 Vlkas</t>
  </si>
  <si>
    <t>556033 Pavlová</t>
  </si>
  <si>
    <t>556050 Úľany nad Žitavou</t>
  </si>
  <si>
    <t>556092 Nána</t>
  </si>
  <si>
    <t>556114 Sekule</t>
  </si>
  <si>
    <t>556122 Rohov</t>
  </si>
  <si>
    <t>556131 Rybky</t>
  </si>
  <si>
    <t>556149 Krušovce</t>
  </si>
  <si>
    <t>556157 Jacovce</t>
  </si>
  <si>
    <t>556165 Chrabrany</t>
  </si>
  <si>
    <t>556173 Livina</t>
  </si>
  <si>
    <t>556190 Livinské Opatovce</t>
  </si>
  <si>
    <t>556211 Orešany</t>
  </si>
  <si>
    <t>556220 Ardanovce</t>
  </si>
  <si>
    <t>556238 Svrbice</t>
  </si>
  <si>
    <t>556246 Krásno</t>
  </si>
  <si>
    <t>556262 Dvorany nad Nitrou</t>
  </si>
  <si>
    <t>556271 Turčianky</t>
  </si>
  <si>
    <t>556289 Otrhánky</t>
  </si>
  <si>
    <t>556297 Čeľadince</t>
  </si>
  <si>
    <t>556327 Solčianky</t>
  </si>
  <si>
    <t>556351 Horné Chlebany</t>
  </si>
  <si>
    <t>556360 Libichava</t>
  </si>
  <si>
    <t>556408 Chudá Lehota</t>
  </si>
  <si>
    <t>556416 Ješkova Ves</t>
  </si>
  <si>
    <t>556424 Haluzice</t>
  </si>
  <si>
    <t>556441 Zemianske Podhradie</t>
  </si>
  <si>
    <t>556459 Nová Ves nad Váhom</t>
  </si>
  <si>
    <t>556475 Zamarovce</t>
  </si>
  <si>
    <t>556483 Križovany nad Dudváhom</t>
  </si>
  <si>
    <t>556491 Opoj</t>
  </si>
  <si>
    <t>556513 Vlčkovce</t>
  </si>
  <si>
    <t>556521 Dolné Zelenice</t>
  </si>
  <si>
    <t>556530 Horné Zelenice</t>
  </si>
  <si>
    <t>556548 Šterusy</t>
  </si>
  <si>
    <t>556556 Pavlice</t>
  </si>
  <si>
    <t>556564 Slovenská Nová Ves</t>
  </si>
  <si>
    <t>556572 Veľké Orvište</t>
  </si>
  <si>
    <t>556581 Hubina</t>
  </si>
  <si>
    <t>556599 Dlhá</t>
  </si>
  <si>
    <t>556602 Horné Trhovište</t>
  </si>
  <si>
    <t>556611 Tekolďany</t>
  </si>
  <si>
    <t>556645 Tepličky</t>
  </si>
  <si>
    <t>556653 Radošovce</t>
  </si>
  <si>
    <t>556661 Dolné Lovčice</t>
  </si>
  <si>
    <t>556670 Šelpice</t>
  </si>
  <si>
    <t>556688 Lošonec</t>
  </si>
  <si>
    <t>556696 Nitrianske Hrnčiarovce</t>
  </si>
  <si>
    <t>556742 Pochabany</t>
  </si>
  <si>
    <t>556777 Jesenské</t>
  </si>
  <si>
    <t>556785 Malé Chyndice</t>
  </si>
  <si>
    <t>556793 Borčany</t>
  </si>
  <si>
    <t>556807 Ižipovce</t>
  </si>
  <si>
    <t>556823 Medzany</t>
  </si>
  <si>
    <t>557251 Bystrá</t>
  </si>
  <si>
    <t>557269 Turecká</t>
  </si>
  <si>
    <t>557277 Kynceľová</t>
  </si>
  <si>
    <t>557285 Nemce</t>
  </si>
  <si>
    <t>557293 Vlkanová</t>
  </si>
  <si>
    <t>557307 Vidiná</t>
  </si>
  <si>
    <t>557315 Biskupice</t>
  </si>
  <si>
    <t>557323 Ďubákovo</t>
  </si>
  <si>
    <t>557331 Gregorova Vieska</t>
  </si>
  <si>
    <t>557340 Trenč</t>
  </si>
  <si>
    <t>557358 Vrútky</t>
  </si>
  <si>
    <t>557391 Borčice</t>
  </si>
  <si>
    <t>557404 Kameničany</t>
  </si>
  <si>
    <t>557412 Sedmerovec</t>
  </si>
  <si>
    <t>557421 Slavnica</t>
  </si>
  <si>
    <t>557439 Dolné Kočkovce</t>
  </si>
  <si>
    <t>557447 Nimnica</t>
  </si>
  <si>
    <t>557471 Streženice</t>
  </si>
  <si>
    <t>557480 Slopná</t>
  </si>
  <si>
    <t>557498 Vydrná</t>
  </si>
  <si>
    <t>557501 Kvašov</t>
  </si>
  <si>
    <t>557510 Hatné</t>
  </si>
  <si>
    <t>557552 Klieština</t>
  </si>
  <si>
    <t>557561 Čelkova Lehota</t>
  </si>
  <si>
    <t>557579 Malé Lednice</t>
  </si>
  <si>
    <t>557595 Sádočné</t>
  </si>
  <si>
    <t>557609 Ďurďové</t>
  </si>
  <si>
    <t>557617 Krivoklát</t>
  </si>
  <si>
    <t>557625 Vršatské Podhradie</t>
  </si>
  <si>
    <t>557633 Bodiná</t>
  </si>
  <si>
    <t>557692 Horná Breznica</t>
  </si>
  <si>
    <t>557706 Lipník</t>
  </si>
  <si>
    <t>557714 Jalovec</t>
  </si>
  <si>
    <t>557757 Abovce</t>
  </si>
  <si>
    <t>557765 Riečka</t>
  </si>
  <si>
    <t>557790 Nižný Skálnik</t>
  </si>
  <si>
    <t>557811 Rimavské Zalužany</t>
  </si>
  <si>
    <t>557820 Sása</t>
  </si>
  <si>
    <t>557854 Rakytník</t>
  </si>
  <si>
    <t>557889 Gemerské Michalovce</t>
  </si>
  <si>
    <t>557901 Vyšné Valice</t>
  </si>
  <si>
    <t>557919 Dulovo</t>
  </si>
  <si>
    <t>557927 Zacharovce</t>
  </si>
  <si>
    <t>557935 Lietavská Lúčka</t>
  </si>
  <si>
    <t>557960 Porúbka</t>
  </si>
  <si>
    <t>557986 Ďurčiná</t>
  </si>
  <si>
    <t>557994 Kľače</t>
  </si>
  <si>
    <t>558087 Lukavica</t>
  </si>
  <si>
    <t>558133 Lieskovec</t>
  </si>
  <si>
    <t>558168 Nezbudská Lúčka</t>
  </si>
  <si>
    <t>558192 Malý Krtíš</t>
  </si>
  <si>
    <t>558206 Malé Straciny</t>
  </si>
  <si>
    <t>558214 Veľké Straciny</t>
  </si>
  <si>
    <t>558222 Počarová</t>
  </si>
  <si>
    <t>558273 Bulhary</t>
  </si>
  <si>
    <t>558281 Liptovská Porúbka</t>
  </si>
  <si>
    <t>558320 Ivanka pri Nitre</t>
  </si>
  <si>
    <t>558338 Ducové</t>
  </si>
  <si>
    <t>558354 Bašovce</t>
  </si>
  <si>
    <t>558397 Šípkové</t>
  </si>
  <si>
    <t>559547 Jasenov</t>
  </si>
  <si>
    <t>559598 Hažín nad Cirochou</t>
  </si>
  <si>
    <t>559610 Rokytovce</t>
  </si>
  <si>
    <t>559636 Sopkovce</t>
  </si>
  <si>
    <t>559644 Gruzovce</t>
  </si>
  <si>
    <t>559652 Maškovce</t>
  </si>
  <si>
    <t>559687 Kechnec</t>
  </si>
  <si>
    <t>559784 Turňa nad Bodvou</t>
  </si>
  <si>
    <t>559831 Bočiar</t>
  </si>
  <si>
    <t>559865 Sokoľany</t>
  </si>
  <si>
    <t>559873 Dvorníky-Včeláre</t>
  </si>
  <si>
    <t>559881 Zádiel</t>
  </si>
  <si>
    <t>559890 Štôla</t>
  </si>
  <si>
    <t>559938 Malá Franková</t>
  </si>
  <si>
    <t>559971 Lipníky</t>
  </si>
  <si>
    <t>559989 Suchá Dolina</t>
  </si>
  <si>
    <t>560022 Brzotín</t>
  </si>
  <si>
    <t>560031 Čučma</t>
  </si>
  <si>
    <t>560049 Jovice</t>
  </si>
  <si>
    <t>560065 Kružná</t>
  </si>
  <si>
    <t>560073 Vyšný Hrabovec</t>
  </si>
  <si>
    <t>560103 Vysoké Tatry</t>
  </si>
  <si>
    <t>560154 Smižany</t>
  </si>
  <si>
    <t>580236 Hronsek</t>
  </si>
  <si>
    <t>580244 Malachov</t>
  </si>
  <si>
    <t>580252 Milhosť</t>
  </si>
  <si>
    <t>580287 Liptovský Peter</t>
  </si>
  <si>
    <t>580309 Mikušovce</t>
  </si>
  <si>
    <t>580317 Utekáč</t>
  </si>
  <si>
    <t>580368 Tatranská Javorina</t>
  </si>
  <si>
    <t>580384 Mokrá Lúka</t>
  </si>
  <si>
    <t>580449 Brodzany</t>
  </si>
  <si>
    <t>580457 Tovarníky</t>
  </si>
  <si>
    <t>580473 Biely Kostol</t>
  </si>
  <si>
    <t>580520 Korytárky</t>
  </si>
  <si>
    <t>580546 Orovnica</t>
  </si>
  <si>
    <t>580554 Čenkovce</t>
  </si>
  <si>
    <t>580597 Kyselica</t>
  </si>
  <si>
    <t>580601 Dukovce</t>
  </si>
  <si>
    <t>580791 Radoľa</t>
  </si>
  <si>
    <t>580813 Bziny</t>
  </si>
  <si>
    <t>580856 Horný Lieskov</t>
  </si>
  <si>
    <t>580864 Podskalie</t>
  </si>
  <si>
    <t>580899 Lužianky</t>
  </si>
  <si>
    <t>580911 Holiare</t>
  </si>
  <si>
    <t>580937 Bohunice</t>
  </si>
  <si>
    <t>580953 Malé Uherce</t>
  </si>
  <si>
    <t>581020 Hrnčiarovce nad Parnou</t>
  </si>
  <si>
    <t>581097 Ľudovítová</t>
  </si>
  <si>
    <t>581135 Malé Kozmálovce</t>
  </si>
  <si>
    <t>581160 Veľké Kozmálovce</t>
  </si>
  <si>
    <t>581241 Malý Slavkov</t>
  </si>
  <si>
    <t>581305 Nemčice</t>
  </si>
  <si>
    <t>581348 Petrova Lehota</t>
  </si>
  <si>
    <t>581399 Banka</t>
  </si>
  <si>
    <t>581488 Zvončín</t>
  </si>
  <si>
    <t>581585 Veľká Lúka</t>
  </si>
  <si>
    <t>581607 Brehy</t>
  </si>
  <si>
    <t>581623 Babindol</t>
  </si>
  <si>
    <t>581640 Korytné</t>
  </si>
  <si>
    <t>581658 Práznovce</t>
  </si>
  <si>
    <t>581674 Hencovce</t>
  </si>
  <si>
    <t>581691 Štefanovičová</t>
  </si>
  <si>
    <t>581704 Kuzmice</t>
  </si>
  <si>
    <t>581712 Šuja</t>
  </si>
  <si>
    <t>581747 Horná Ves</t>
  </si>
  <si>
    <t>581895 Hrkovce</t>
  </si>
  <si>
    <t>581984 Hlboké nad Váhom</t>
  </si>
  <si>
    <t>582000 Bratislava</t>
  </si>
  <si>
    <t>582051 Zlatno</t>
  </si>
  <si>
    <t>582093 Vyšný Medzev</t>
  </si>
  <si>
    <t>582140 Lackovce</t>
  </si>
  <si>
    <t>582301 Bohunice</t>
  </si>
  <si>
    <t>582361 Obid</t>
  </si>
  <si>
    <t>582387 Čab</t>
  </si>
  <si>
    <t>582425 Dolné Lefantovce</t>
  </si>
  <si>
    <t>582514 Kostoľany nad Hornádom</t>
  </si>
  <si>
    <t>582522 Potônske Lúky</t>
  </si>
  <si>
    <t>582549 Nový Svet</t>
  </si>
  <si>
    <t>582638 Malá Mača</t>
  </si>
  <si>
    <t>582697 Bádice</t>
  </si>
  <si>
    <t>582719 Štitáre</t>
  </si>
  <si>
    <t>582816 Žitavany</t>
  </si>
  <si>
    <t>598119 Košice - mestská časť Kavečany</t>
  </si>
  <si>
    <t>598127 Košice - mestská časť Ťahanovce</t>
  </si>
  <si>
    <t>598151 Košice - mestská časť Sever</t>
  </si>
  <si>
    <t>598186 Košice - mestská časť Staré Mesto</t>
  </si>
  <si>
    <t>598194 Košice - mestská časť Lorinčík</t>
  </si>
  <si>
    <t>598208 Košice - mestská časť Pereš</t>
  </si>
  <si>
    <t>598216 Košice - mestská časť Myslava</t>
  </si>
  <si>
    <t>598224 Košice - mestská časť Západ</t>
  </si>
  <si>
    <t>598682 Košice - mestská časť Dargovských hrdinov</t>
  </si>
  <si>
    <t>599018 Košice - mestská časť Košická Nová Ves</t>
  </si>
  <si>
    <t>599093 Košice - mestská časť Barca</t>
  </si>
  <si>
    <t>599310 Chorváty</t>
  </si>
  <si>
    <t>599328 Ladomerská Vieska</t>
  </si>
  <si>
    <t>599336 Lutila</t>
  </si>
  <si>
    <t>599786 Košice - mestská časť Šebastovce</t>
  </si>
  <si>
    <t>599794 Košice - mestská časť Krásna</t>
  </si>
  <si>
    <t>599816 Košice - mestská časť Nad jazerom</t>
  </si>
  <si>
    <t>599824 Košice - mestská časť Juh</t>
  </si>
  <si>
    <t>599841 Košice - mestská časť Šaca</t>
  </si>
  <si>
    <t>599859 Košice - mestská časť Poľov</t>
  </si>
  <si>
    <t>599875 Košice - mestská časť Sídlisko Ťahanovce</t>
  </si>
  <si>
    <t>599883 Košice - mestská časť Sídlisko KVP</t>
  </si>
  <si>
    <t>599891 Košice - mestská časť Džungľa</t>
  </si>
  <si>
    <t>599913 Košice - mestská časť Vyšné Opátske</t>
  </si>
  <si>
    <t>599972 Košice - mestská časť Luník IX</t>
  </si>
  <si>
    <t>599981 Košice</t>
  </si>
  <si>
    <t>SPOLU (vrátane vúc)</t>
  </si>
  <si>
    <t>Celkový súčet obce</t>
  </si>
  <si>
    <t>Graf 5: Zložky ceny elektriny a plynu bez prirážky obchodníka v roku 2024 (eur/MWh)</t>
  </si>
  <si>
    <t>Zdroj: ÚHP</t>
  </si>
  <si>
    <t>* TPS, TSS (v základom pásme), odvod do NJF a spotrebná daň</t>
  </si>
  <si>
    <t>Pozn.: Pri cenách distribúcie ide o priemernú cenu na základe vzorky dát o odberných miestach vo verejnej správe.</t>
  </si>
  <si>
    <t>avg</t>
  </si>
  <si>
    <t>Cenový pomer</t>
  </si>
  <si>
    <t>objem x cenová váha</t>
  </si>
  <si>
    <t>Výdavky mil eur</t>
  </si>
  <si>
    <t>Jednotková cena na MWH</t>
  </si>
  <si>
    <t>Spotreba elektriny</t>
  </si>
  <si>
    <t>Spotreba plynu</t>
  </si>
  <si>
    <t>Výdavky na energie bez železníc</t>
  </si>
  <si>
    <t>Elektrina</t>
  </si>
  <si>
    <t>Plyn</t>
  </si>
  <si>
    <t>Komodita</t>
  </si>
  <si>
    <t>Distribúcia</t>
  </si>
  <si>
    <t>Dane a poplatky</t>
  </si>
  <si>
    <t>Prirážka obchodníka</t>
  </si>
  <si>
    <t>DPH a spotrebná daň</t>
  </si>
  <si>
    <t>Rezerva (scope revízie)</t>
  </si>
  <si>
    <t>spolu</t>
  </si>
  <si>
    <t>ÚRSO futures</t>
  </si>
  <si>
    <t>EE</t>
  </si>
  <si>
    <t>Poplatky</t>
  </si>
  <si>
    <t>TPS</t>
  </si>
  <si>
    <t>TSS</t>
  </si>
  <si>
    <t>NJF</t>
  </si>
  <si>
    <t>Spotrebná daň</t>
  </si>
  <si>
    <t>plyn</t>
  </si>
  <si>
    <t>Distribučné poplatky</t>
  </si>
  <si>
    <t>eur</t>
  </si>
  <si>
    <t>MWh</t>
  </si>
  <si>
    <t>MS</t>
  </si>
  <si>
    <t>MF</t>
  </si>
  <si>
    <t>MK</t>
  </si>
  <si>
    <t>MO</t>
  </si>
  <si>
    <t>MPSVaR</t>
  </si>
  <si>
    <t>MV</t>
  </si>
  <si>
    <t>Soc Poi</t>
  </si>
  <si>
    <t>MZ</t>
  </si>
  <si>
    <r>
      <t xml:space="preserve">Graf 6: </t>
    </r>
    <r>
      <rPr>
        <b/>
        <sz val="11"/>
        <color rgb="FF000000"/>
        <rFont val="Arial Narrow"/>
        <family val="2"/>
        <charset val="238"/>
      </rPr>
      <t xml:space="preserve">Fixné ceny plynu (komodita) na rok 2025 podľa obstaraného objemu </t>
    </r>
    <r>
      <rPr>
        <b/>
        <sz val="11"/>
        <color theme="1"/>
        <rFont val="Arial Narrow"/>
        <family val="2"/>
        <charset val="238"/>
      </rPr>
      <t>(v eur/MWh)</t>
    </r>
  </si>
  <si>
    <t>Zdroje: CRZ, ÚHP</t>
  </si>
  <si>
    <t>*Pre veľké rozdiely v objemoch je dolná os logaritmická</t>
  </si>
  <si>
    <t>Prehľad zahrnutých obstarávaní obsahuje príloha X</t>
  </si>
  <si>
    <t>Organizácia</t>
  </si>
  <si>
    <t>Obdobie dodávky</t>
  </si>
  <si>
    <t>Typ</t>
  </si>
  <si>
    <t>Obstarávaný objem*</t>
  </si>
  <si>
    <t>€/MWh</t>
  </si>
  <si>
    <t>Zákazky v DNS MV SR</t>
  </si>
  <si>
    <t>Iné obstarávania</t>
  </si>
  <si>
    <t>Mesto Zvolen</t>
  </si>
  <si>
    <t>1.1.2025 – 31.12.2025</t>
  </si>
  <si>
    <t>Samostatné obstarávanie</t>
  </si>
  <si>
    <t>Slovenská agentúra životného prostredia</t>
  </si>
  <si>
    <t>DNS MV SR</t>
  </si>
  <si>
    <t>Banská Štiavnica</t>
  </si>
  <si>
    <t>Prešovský samosprávny kraj</t>
  </si>
  <si>
    <t>Žilinská univerzita</t>
  </si>
  <si>
    <t>Mesto Rajec</t>
  </si>
  <si>
    <t>Mesto Piešťany</t>
  </si>
  <si>
    <t>Ministerstvo životného prostredia</t>
  </si>
  <si>
    <t>Horská záchranná služba</t>
  </si>
  <si>
    <t>1.1.2024 – 31.12.2025</t>
  </si>
  <si>
    <t>Technická univerzita v Košiciach</t>
  </si>
  <si>
    <t>1.1.2025 – 31.1.2025</t>
  </si>
  <si>
    <t>DataCentrum</t>
  </si>
  <si>
    <t>1.1.2025 – 31.12.2026</t>
  </si>
  <si>
    <t>Slovenský hydrometeorologický ústav</t>
  </si>
  <si>
    <t>1.3.2025 – 28.2.2026</t>
  </si>
  <si>
    <t>Ministerstvo zahraničných vecí</t>
  </si>
  <si>
    <t>Kúpeľno-rehabilitačný ústav MV SR Bystrá</t>
  </si>
  <si>
    <t>Ministerstvo poľnohospodárstva a rozvoja vidieka SR</t>
  </si>
  <si>
    <t>1.10.2024 – 31.12.2025</t>
  </si>
  <si>
    <t>Mesto Nitra</t>
  </si>
  <si>
    <t>Mesto Nové Mesto nad Váhom</t>
  </si>
  <si>
    <t>Úrad vlády SR</t>
  </si>
  <si>
    <t>Centrum účelových zariadení MV SR</t>
  </si>
  <si>
    <t>Sociálna poisťovňa</t>
  </si>
  <si>
    <t>Univerzita veterinárskeho lekárstva a farmácie v Košiciach</t>
  </si>
  <si>
    <t>Trnavský samosprávny kraj</t>
  </si>
  <si>
    <t>Akadémia policajného zboru</t>
  </si>
  <si>
    <t>Regionálne združenie miest a obcí Nitra</t>
  </si>
  <si>
    <t>5.6.2024 – 31.12.2025</t>
  </si>
  <si>
    <t>Ministerstvo práce sociálnych vecí a rodiny SR</t>
  </si>
  <si>
    <t>1.5.2024 – 31.12.2025</t>
  </si>
  <si>
    <t>Nitriansky samosprávny kraj</t>
  </si>
  <si>
    <t>24 organizácií Ministerstva zdravotníctva SR*</t>
  </si>
  <si>
    <t>Zbor väzenskej a justičnej stráže</t>
  </si>
  <si>
    <t>Ministerstvo vnútra</t>
  </si>
  <si>
    <r>
      <t xml:space="preserve">Graf  7: </t>
    </r>
    <r>
      <rPr>
        <b/>
        <sz val="11"/>
        <color rgb="FF000000"/>
        <rFont val="Arial Narrow"/>
        <family val="2"/>
        <charset val="238"/>
      </rPr>
      <t xml:space="preserve">Fixné ceny elektriny (komodita) na rok 2025 podľa obstaraného objemu </t>
    </r>
    <r>
      <rPr>
        <b/>
        <sz val="11"/>
        <color theme="1"/>
        <rFont val="Arial Narrow"/>
        <family val="2"/>
        <charset val="238"/>
      </rPr>
      <t>(v eur/MWh)</t>
    </r>
  </si>
  <si>
    <t>Obstarávaný objem</t>
  </si>
  <si>
    <t>Obstarávania pod DNS MV SR</t>
  </si>
  <si>
    <t>Samostatné a centralizované obstatávania</t>
  </si>
  <si>
    <t>Inštitút vzdelávania veterinárnych lekárov</t>
  </si>
  <si>
    <t>Automobilové opravovne MV</t>
  </si>
  <si>
    <t>Svit</t>
  </si>
  <si>
    <t>Kancelária prezidenta</t>
  </si>
  <si>
    <t>Stará turá</t>
  </si>
  <si>
    <t>1.1.2025 – 31.12.2027</t>
  </si>
  <si>
    <t>Nováky</t>
  </si>
  <si>
    <t>Svidník</t>
  </si>
  <si>
    <t>1.11.2024 – 31.12.2025</t>
  </si>
  <si>
    <t>Ružomberok</t>
  </si>
  <si>
    <t>Kúpele sliač</t>
  </si>
  <si>
    <t>Zlaté moravce</t>
  </si>
  <si>
    <t>Malacky</t>
  </si>
  <si>
    <t>1.9.2024 – 31.12.2025</t>
  </si>
  <si>
    <t>CÚZ Piešťany</t>
  </si>
  <si>
    <t>Ministerstvo financií SR</t>
  </si>
  <si>
    <t>Úrad vlády</t>
  </si>
  <si>
    <t>Stará ľubovňa</t>
  </si>
  <si>
    <t>UN sv Michala</t>
  </si>
  <si>
    <t>Sociána poisťovňa</t>
  </si>
  <si>
    <t>Kancelária NR SR</t>
  </si>
  <si>
    <t>ZMO Nitra</t>
  </si>
  <si>
    <t>13.9.2024 – 31.12.2025</t>
  </si>
  <si>
    <t>Graf 8: Fixné ceny plynu podľa typu zmluvy na rok 2025 (v eur/MWh)</t>
  </si>
  <si>
    <t>Zdroj: ZSE, SPP, SSE, VSE, CRZ</t>
  </si>
  <si>
    <t>*Priemer 59 zmlúv obcí do 50-tis. eur.</t>
  </si>
  <si>
    <t xml:space="preserve">Pozn.: Bez distribučných poplatkov a DPH. </t>
  </si>
  <si>
    <t>Rámcová zmluva</t>
  </si>
  <si>
    <t>Cenník</t>
  </si>
  <si>
    <t>Trnava VÚC</t>
  </si>
  <si>
    <t>Nitra VÚC</t>
  </si>
  <si>
    <t>Priemer 
malých obcí*</t>
  </si>
  <si>
    <t>VSE</t>
  </si>
  <si>
    <t>ZSE</t>
  </si>
  <si>
    <t>SPP</t>
  </si>
  <si>
    <t>SSE</t>
  </si>
  <si>
    <t>Graf 9: Fixné ceny elektriny podľa typu zmluvy na rok 2025 (v eur/MWh)</t>
  </si>
  <si>
    <t xml:space="preserve">*Priemer 36 zmlúv obcí do 50-tis. eur. </t>
  </si>
  <si>
    <t>Individuálna dohoda</t>
  </si>
  <si>
    <r>
      <t>Graf 10</t>
    </r>
    <r>
      <rPr>
        <b/>
        <sz val="11"/>
        <color rgb="FF000000"/>
        <rFont val="Arial Narrow"/>
        <family val="2"/>
        <charset val="238"/>
      </rPr>
      <t>: Index burzových cien plynu oproti priemeru daného roka</t>
    </r>
  </si>
  <si>
    <t xml:space="preserve">Zdroj: PXE, ÚRSO, ÚHP </t>
  </si>
  <si>
    <t>Pozn.: Ide o kontrakty cal+1 produktu EEX THE EGSI Natural Gas Futures</t>
  </si>
  <si>
    <t>Priemer</t>
  </si>
  <si>
    <t>Index</t>
  </si>
  <si>
    <t>Deň</t>
  </si>
  <si>
    <t>Mesiac</t>
  </si>
  <si>
    <r>
      <t>Graf 11</t>
    </r>
    <r>
      <rPr>
        <b/>
        <sz val="11"/>
        <color rgb="FF000000"/>
        <rFont val="Arial Narrow"/>
        <family val="2"/>
        <charset val="238"/>
      </rPr>
      <t>:  Index burzových cien elektriny oproti priemeru daného roka</t>
    </r>
  </si>
  <si>
    <t>Pozn.: Ide o kontrakty cal+1 produktu EEX-PXE Slovakian Power Futures Baseload</t>
  </si>
  <si>
    <t>INDEX</t>
  </si>
  <si>
    <t>Graf 12 : Priemerná cena na spote počas dňa v jednotlivých mesiacoch v roku 2024 (eur/MWh)</t>
  </si>
  <si>
    <t>Obchodný deň</t>
  </si>
  <si>
    <t>Perióda</t>
  </si>
  <si>
    <t>Cena SK (EUR/MWh)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</si>
  <si>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</si>
  <si>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</si>
  <si>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</si>
  <si>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</si>
  <si>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</si>
  <si>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</si>
  <si>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</si>
  <si>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</si>
  <si>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</si>
  <si>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</si>
  <si>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</si>
  <si>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</si>
  <si>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Analyzované</t>
  </si>
  <si>
    <t>Košice*</t>
  </si>
  <si>
    <t>Bratislava*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</si>
</sst>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??_-;_-@_-"/>
    <numFmt numFmtId="167" formatCode="_-* #,##0_-;\-* #,##0_-;_-* &quot;-&quot;??_-;_-@_-"/>
    <numFmt numFmtId="168" formatCode="_-* ###,##0.0,,"/>
    <numFmt numFmtId="169" formatCode="d\.m\.yyyy"/>
    <numFmt numFmtId="170" formatCode="[$-41B]mmmm;@"/>
    <numFmt numFmtId="171" formatCode="[$-41B]mmmm\ yy;@"/>
  </numFmts>
  <fonts count="19" x14ac:knownFonts="1">
    <font>
      <sz val="11"/>
      <color theme="1"/>
      <name val="Arial Narrow"/>
      <family val="2"/>
      <charset val="238"/>
    </font>
    <font>
      <sz val="11"/>
      <color theme="1"/>
      <name val="Aptos Narrow"/>
      <family val="2"/>
      <charset val="238"/>
      <scheme val="minor"/>
    </font>
    <font>
      <sz val="11"/>
      <color rgb="FF000000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theme="1"/>
      <name val="Arial Narrow"/>
      <family val="2"/>
      <charset val="238"/>
    </font>
    <font>
      <sz val="8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i/>
      <sz val="11"/>
      <color theme="1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sz val="11"/>
      <name val="Calibri"/>
      <family val="2"/>
      <charset val="238"/>
    </font>
    <font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b/>
      <sz val="14"/>
      <color theme="0"/>
      <name val="Arial Narrow"/>
      <family val="2"/>
      <charset val="238"/>
    </font>
    <font>
      <i/>
      <sz val="12"/>
      <color theme="1"/>
      <name val="Arial Narrow"/>
      <family val="2"/>
      <charset val="238"/>
    </font>
    <font>
      <b/>
      <sz val="11"/>
      <color rgb="FF2C3182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2C318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77">
    <xf numFmtId="0" fontId="0" fillId="0" borderId="0" xfId="0"/>
    <xf numFmtId="166" fontId="4" fillId="0" borderId="0" xfId="3" applyNumberFormat="1" applyFont="1"/>
    <xf numFmtId="166" fontId="4" fillId="0" borderId="0" xfId="3" applyNumberFormat="1" applyFont="1" applyBorder="1" applyAlignment="1">
      <alignment horizontal="left"/>
    </xf>
    <xf numFmtId="43" fontId="0" fillId="0" borderId="0" xfId="3" applyFont="1"/>
    <xf numFmtId="167" fontId="0" fillId="0" borderId="0" xfId="3" applyNumberFormat="1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67" fontId="0" fillId="0" borderId="0" xfId="0" applyNumberFormat="1"/>
    <xf numFmtId="0" fontId="2" fillId="0" borderId="0" xfId="4" applyFont="1"/>
    <xf numFmtId="167" fontId="2" fillId="0" borderId="0" xfId="4" applyNumberFormat="1" applyFont="1"/>
    <xf numFmtId="167" fontId="6" fillId="2" borderId="1" xfId="5" applyNumberFormat="1" applyFont="1" applyFill="1" applyBorder="1"/>
    <xf numFmtId="0" fontId="6" fillId="2" borderId="1" xfId="4" applyFont="1" applyFill="1" applyBorder="1" applyAlignment="1">
      <alignment horizontal="left"/>
    </xf>
    <xf numFmtId="0" fontId="3" fillId="0" borderId="0" xfId="4" applyFont="1"/>
    <xf numFmtId="167" fontId="2" fillId="0" borderId="0" xfId="5" applyNumberFormat="1" applyFont="1"/>
    <xf numFmtId="0" fontId="2" fillId="0" borderId="0" xfId="4" applyFont="1" applyAlignment="1">
      <alignment horizontal="left"/>
    </xf>
    <xf numFmtId="2" fontId="4" fillId="0" borderId="0" xfId="5" applyNumberFormat="1" applyFont="1"/>
    <xf numFmtId="168" fontId="4" fillId="0" borderId="0" xfId="5" applyNumberFormat="1" applyFont="1"/>
    <xf numFmtId="0" fontId="4" fillId="0" borderId="0" xfId="4" applyFont="1"/>
    <xf numFmtId="9" fontId="2" fillId="0" borderId="0" xfId="6" applyFont="1"/>
    <xf numFmtId="43" fontId="2" fillId="0" borderId="0" xfId="5" applyFont="1"/>
    <xf numFmtId="167" fontId="2" fillId="0" borderId="0" xfId="5" applyNumberFormat="1" applyFont="1" applyBorder="1"/>
    <xf numFmtId="43" fontId="0" fillId="0" borderId="0" xfId="0" applyNumberFormat="1"/>
    <xf numFmtId="0" fontId="4" fillId="0" borderId="0" xfId="4" applyFont="1" applyAlignment="1">
      <alignment wrapText="1"/>
    </xf>
    <xf numFmtId="0" fontId="6" fillId="0" borderId="0" xfId="1" applyFont="1"/>
    <xf numFmtId="0" fontId="4" fillId="0" borderId="0" xfId="1" applyFont="1"/>
    <xf numFmtId="0" fontId="4" fillId="0" borderId="0" xfId="1" applyFont="1" applyAlignment="1">
      <alignment horizontal="left"/>
    </xf>
    <xf numFmtId="43" fontId="4" fillId="0" borderId="0" xfId="2" applyFont="1"/>
    <xf numFmtId="164" fontId="4" fillId="0" borderId="0" xfId="1" applyNumberFormat="1" applyFont="1"/>
    <xf numFmtId="43" fontId="4" fillId="0" borderId="0" xfId="2" applyFont="1" applyAlignment="1">
      <alignment horizontal="left"/>
    </xf>
    <xf numFmtId="0" fontId="9" fillId="0" borderId="0" xfId="0" applyFont="1"/>
    <xf numFmtId="0" fontId="9" fillId="0" borderId="0" xfId="1" applyFont="1"/>
    <xf numFmtId="0" fontId="6" fillId="0" borderId="0" xfId="0" applyFont="1"/>
    <xf numFmtId="2" fontId="4" fillId="0" borderId="0" xfId="1" applyNumberFormat="1" applyFont="1"/>
    <xf numFmtId="0" fontId="10" fillId="0" borderId="0" xfId="4" applyFont="1"/>
    <xf numFmtId="0" fontId="10" fillId="0" borderId="0" xfId="0" applyFont="1" applyAlignment="1">
      <alignment horizontal="left" vertical="center"/>
    </xf>
    <xf numFmtId="0" fontId="10" fillId="0" borderId="0" xfId="0" applyFont="1"/>
    <xf numFmtId="0" fontId="4" fillId="0" borderId="0" xfId="0" applyFont="1"/>
    <xf numFmtId="165" fontId="4" fillId="0" borderId="0" xfId="1" applyNumberFormat="1" applyFont="1"/>
    <xf numFmtId="0" fontId="4" fillId="0" borderId="0" xfId="1" applyFont="1" applyAlignment="1">
      <alignment wrapText="1"/>
    </xf>
    <xf numFmtId="165" fontId="4" fillId="0" borderId="0" xfId="2" applyNumberFormat="1" applyFont="1" applyBorder="1"/>
    <xf numFmtId="165" fontId="4" fillId="0" borderId="0" xfId="2" applyNumberFormat="1" applyFont="1"/>
    <xf numFmtId="43" fontId="4" fillId="0" borderId="0" xfId="2" applyFont="1" applyBorder="1"/>
    <xf numFmtId="43" fontId="4" fillId="0" borderId="0" xfId="3" applyFont="1"/>
    <xf numFmtId="43" fontId="4" fillId="0" borderId="0" xfId="2" applyFont="1" applyBorder="1" applyAlignment="1">
      <alignment horizontal="left"/>
    </xf>
    <xf numFmtId="165" fontId="4" fillId="0" borderId="0" xfId="0" applyNumberFormat="1" applyFont="1"/>
    <xf numFmtId="166" fontId="4" fillId="0" borderId="0" xfId="3" applyNumberFormat="1" applyFont="1" applyAlignment="1">
      <alignment horizontal="left"/>
    </xf>
    <xf numFmtId="0" fontId="4" fillId="0" borderId="0" xfId="7"/>
    <xf numFmtId="0" fontId="6" fillId="0" borderId="0" xfId="7" applyFont="1"/>
    <xf numFmtId="9" fontId="0" fillId="0" borderId="0" xfId="9" applyFont="1"/>
    <xf numFmtId="167" fontId="0" fillId="0" borderId="0" xfId="8" applyNumberFormat="1" applyFont="1"/>
    <xf numFmtId="9" fontId="4" fillId="0" borderId="0" xfId="7" applyNumberFormat="1"/>
    <xf numFmtId="167" fontId="0" fillId="0" borderId="0" xfId="11" applyNumberFormat="1" applyFont="1"/>
    <xf numFmtId="0" fontId="12" fillId="0" borderId="0" xfId="10" applyFont="1"/>
    <xf numFmtId="0" fontId="13" fillId="0" borderId="0" xfId="10" applyFont="1"/>
    <xf numFmtId="169" fontId="12" fillId="0" borderId="0" xfId="10" applyNumberFormat="1" applyFont="1"/>
    <xf numFmtId="4" fontId="12" fillId="0" borderId="0" xfId="10" applyNumberFormat="1" applyFont="1"/>
    <xf numFmtId="2" fontId="12" fillId="0" borderId="0" xfId="10" applyNumberFormat="1" applyFont="1"/>
    <xf numFmtId="0" fontId="14" fillId="0" borderId="0" xfId="10" applyFont="1"/>
    <xf numFmtId="167" fontId="12" fillId="0" borderId="0" xfId="10" applyNumberFormat="1" applyFont="1"/>
    <xf numFmtId="170" fontId="4" fillId="0" borderId="0" xfId="1" applyNumberFormat="1" applyFont="1"/>
    <xf numFmtId="0" fontId="0" fillId="0" borderId="0" xfId="1" applyFont="1"/>
    <xf numFmtId="171" fontId="0" fillId="0" borderId="0" xfId="1" applyNumberFormat="1" applyFont="1"/>
    <xf numFmtId="0" fontId="15" fillId="0" borderId="0" xfId="12"/>
    <xf numFmtId="167" fontId="4" fillId="2" borderId="1" xfId="5" applyNumberFormat="1" applyFont="1" applyFill="1" applyBorder="1"/>
    <xf numFmtId="2" fontId="0" fillId="0" borderId="0" xfId="0" applyNumberFormat="1"/>
    <xf numFmtId="167" fontId="4" fillId="0" borderId="0" xfId="3" applyNumberFormat="1" applyFont="1"/>
    <xf numFmtId="17" fontId="0" fillId="0" borderId="0" xfId="0" applyNumberFormat="1"/>
    <xf numFmtId="167" fontId="0" fillId="0" borderId="0" xfId="11" applyNumberFormat="1" applyFont="1" applyBorder="1"/>
    <xf numFmtId="0" fontId="17" fillId="0" borderId="0" xfId="0" applyFont="1" applyAlignment="1">
      <alignment horizontal="left" vertical="center"/>
    </xf>
    <xf numFmtId="0" fontId="6" fillId="0" borderId="2" xfId="0" applyFont="1" applyBorder="1"/>
    <xf numFmtId="0" fontId="0" fillId="0" borderId="0" xfId="7" applyFont="1"/>
    <xf numFmtId="0" fontId="4" fillId="0" borderId="0" xfId="0" applyFont="1" applyAlignment="1">
      <alignment horizontal="center"/>
    </xf>
    <xf numFmtId="0" fontId="4" fillId="0" borderId="0" xfId="13" applyNumberFormat="1"/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horizontal="center" vertical="center" wrapText="1"/>
    </xf>
    <xf numFmtId="0" fontId="18" fillId="0" borderId="2" xfId="0" applyFont="1" applyBorder="1" applyAlignment="1">
      <alignment horizontal="left" vertical="center"/>
    </xf>
    <xf numFmtId="0" fontId="0" fillId="0" borderId="0" xfId="0" applyAlignment="1">
      <alignment horizontal="center"/>
    </xf>
  </cellXfs>
  <cellStyles count="14">
    <cellStyle name="Čiarka" xfId="3" builtinId="3"/>
    <cellStyle name="Čiarka 2" xfId="2" xr:uid="{75F47D41-A6CE-44A8-8503-E89FB0E9D28D}"/>
    <cellStyle name="Čiarka 3" xfId="5" xr:uid="{1486170E-9350-4C43-97D9-2FB24E6ADDC7}"/>
    <cellStyle name="Čiarka 3 2" xfId="8" xr:uid="{D39B24A9-6D38-4171-BBE3-732B6E19B931}"/>
    <cellStyle name="Čiarka 4" xfId="11" xr:uid="{87042E11-18D6-4EAB-A7FA-8B834D6FBE2E}"/>
    <cellStyle name="Hypertextové prepojenie" xfId="12" builtinId="8"/>
    <cellStyle name="Normálna" xfId="0" builtinId="0"/>
    <cellStyle name="Normálna 2" xfId="1" xr:uid="{7BC76860-472A-4A2B-A2E2-6208B2650AE5}"/>
    <cellStyle name="Normálna 3" xfId="4" xr:uid="{32D8A2EB-7562-4B89-8D3E-263AD19660CB}"/>
    <cellStyle name="Normálna 4" xfId="7" xr:uid="{5DFB639F-27DD-40EC-80D5-3B5BA434C769}"/>
    <cellStyle name="Normálna 5" xfId="10" xr:uid="{2E332A01-370F-4B60-BB58-22CFA2F362FD}"/>
    <cellStyle name="Percentá" xfId="13" builtinId="5"/>
    <cellStyle name="Percentá 2" xfId="6" xr:uid="{A2E02C16-9960-459E-B524-4C56BA9C0B51}"/>
    <cellStyle name="Percentá 2 2" xfId="9" xr:uid="{BD7786B7-0AC2-4877-BFC3-ED7913FBDFBB}"/>
  </cellStyles>
  <dxfs count="0"/>
  <tableStyles count="0" defaultTableStyle="TableStyleMedium2" defaultPivotStyle="PivotStyleLight16"/>
  <colors>
    <mruColors>
      <color rgb="FF2C3182"/>
      <color rgb="FF25AAE1"/>
      <color rgb="FF629DD1"/>
      <color rgb="FF6D6E71"/>
      <color rgb="FF2428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22/10/relationships/richValueRel" Target="richData/richValueRel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200522572178546E-2"/>
          <c:y val="3.6196944003922017E-2"/>
          <c:w val="0.94737557579307718"/>
          <c:h val="0.885901061315676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 1'!$A$14</c:f>
              <c:strCache>
                <c:ptCount val="1"/>
                <c:pt idx="0">
                  <c:v>podporný stlpec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'Graf 1'!$B$13:$H$13</c:f>
              <c:strCache>
                <c:ptCount val="7"/>
                <c:pt idx="0">
                  <c:v>Ústredné orgány štátnej správy</c:v>
                </c:pt>
                <c:pt idx="1">
                  <c:v>Ostatné subjekty verejnej správy</c:v>
                </c:pt>
                <c:pt idx="2">
                  <c:v>Obce</c:v>
                </c:pt>
                <c:pt idx="3">
                  <c:v>VÚC</c:v>
                </c:pt>
                <c:pt idx="4">
                  <c:v>Vysoké školy</c:v>
                </c:pt>
                <c:pt idx="5">
                  <c:v>Železnice</c:v>
                </c:pt>
                <c:pt idx="6">
                  <c:v>Spolu</c:v>
                </c:pt>
              </c:strCache>
            </c:strRef>
          </c:cat>
          <c:val>
            <c:numRef>
              <c:f>'Graf 1'!$B$14:$H$14</c:f>
              <c:numCache>
                <c:formatCode>_-* #\ ##0.0_-;\-* #\ ##0.0_-;_-* "-"??_-;_-@_-</c:formatCode>
                <c:ptCount val="7"/>
                <c:pt idx="0">
                  <c:v>0</c:v>
                </c:pt>
                <c:pt idx="1">
                  <c:v>156.87436620423259</c:v>
                </c:pt>
                <c:pt idx="2">
                  <c:v>213.76256202492823</c:v>
                </c:pt>
                <c:pt idx="3">
                  <c:v>504.11269081734224</c:v>
                </c:pt>
                <c:pt idx="4">
                  <c:v>566.262569939591</c:v>
                </c:pt>
                <c:pt idx="5">
                  <c:v>609.93772653763517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E-44FF-9BA6-EF28242649B9}"/>
            </c:ext>
          </c:extLst>
        </c:ser>
        <c:ser>
          <c:idx val="1"/>
          <c:order val="1"/>
          <c:tx>
            <c:strRef>
              <c:f>'Graf 1'!$A$15</c:f>
              <c:strCache>
                <c:ptCount val="1"/>
                <c:pt idx="0">
                  <c:v>Analyzované zmluvy</c:v>
                </c:pt>
              </c:strCache>
            </c:strRef>
          </c:tx>
          <c:spPr>
            <a:solidFill>
              <a:srgbClr val="2C3182"/>
            </a:solidFill>
            <a:ln>
              <a:noFill/>
            </a:ln>
            <a:effectLst/>
          </c:spPr>
          <c:invertIfNegative val="0"/>
          <c:cat>
            <c:strRef>
              <c:f>'Graf 1'!$B$13:$H$13</c:f>
              <c:strCache>
                <c:ptCount val="7"/>
                <c:pt idx="0">
                  <c:v>Ústredné orgány štátnej správy</c:v>
                </c:pt>
                <c:pt idx="1">
                  <c:v>Ostatné subjekty verejnej správy</c:v>
                </c:pt>
                <c:pt idx="2">
                  <c:v>Obce</c:v>
                </c:pt>
                <c:pt idx="3">
                  <c:v>VÚC</c:v>
                </c:pt>
                <c:pt idx="4">
                  <c:v>Vysoké školy</c:v>
                </c:pt>
                <c:pt idx="5">
                  <c:v>Železnice</c:v>
                </c:pt>
                <c:pt idx="6">
                  <c:v>Spolu</c:v>
                </c:pt>
              </c:strCache>
            </c:strRef>
          </c:cat>
          <c:val>
            <c:numRef>
              <c:f>'Graf 1'!$B$15:$H$15</c:f>
              <c:numCache>
                <c:formatCode>_-* #\ ##0.0_-;\-* #\ ##0.0_-;_-* "-"??_-;_-@_-</c:formatCode>
                <c:ptCount val="7"/>
                <c:pt idx="0">
                  <c:v>152.97450449247799</c:v>
                </c:pt>
                <c:pt idx="1">
                  <c:v>12.374399217543353</c:v>
                </c:pt>
                <c:pt idx="2">
                  <c:v>85.694861760217506</c:v>
                </c:pt>
                <c:pt idx="3">
                  <c:v>62.149879122248755</c:v>
                </c:pt>
                <c:pt idx="4">
                  <c:v>43.67515659804419</c:v>
                </c:pt>
                <c:pt idx="5">
                  <c:v>88.941999999999993</c:v>
                </c:pt>
                <c:pt idx="6">
                  <c:v>445.81080119053178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E-44FF-9BA6-EF28242649B9}"/>
            </c:ext>
          </c:extLst>
        </c:ser>
        <c:ser>
          <c:idx val="2"/>
          <c:order val="2"/>
          <c:tx>
            <c:strRef>
              <c:f>'Graf 1'!$A$16</c:f>
              <c:strCache>
                <c:ptCount val="1"/>
                <c:pt idx="0">
                  <c:v>Neanalyzované zmluvy</c:v>
                </c:pt>
              </c:strCache>
            </c:strRef>
          </c:tx>
          <c:spPr>
            <a:solidFill>
              <a:srgbClr val="2C3182"/>
            </a:solidFill>
            <a:ln>
              <a:noFill/>
            </a:ln>
            <a:effectLst/>
          </c:spPr>
          <c:invertIfNegative val="0"/>
          <c:cat>
            <c:strRef>
              <c:f>'Graf 1'!$B$13:$H$13</c:f>
              <c:strCache>
                <c:ptCount val="7"/>
                <c:pt idx="0">
                  <c:v>Ústredné orgány štátnej správy</c:v>
                </c:pt>
                <c:pt idx="1">
                  <c:v>Ostatné subjekty verejnej správy</c:v>
                </c:pt>
                <c:pt idx="2">
                  <c:v>Obce</c:v>
                </c:pt>
                <c:pt idx="3">
                  <c:v>VÚC</c:v>
                </c:pt>
                <c:pt idx="4">
                  <c:v>Vysoké školy</c:v>
                </c:pt>
                <c:pt idx="5">
                  <c:v>Železnice</c:v>
                </c:pt>
                <c:pt idx="6">
                  <c:v>Spolu</c:v>
                </c:pt>
              </c:strCache>
            </c:strRef>
          </c:cat>
          <c:val>
            <c:numRef>
              <c:f>'Graf 1'!$B$16:$H$16</c:f>
              <c:numCache>
                <c:formatCode>_-* #\ ##0.0_-;\-* #\ ##0.0_-;_-* "-"??_-;_-@_-</c:formatCode>
                <c:ptCount val="7"/>
                <c:pt idx="0">
                  <c:v>3.8998617117545984</c:v>
                </c:pt>
                <c:pt idx="1">
                  <c:v>44.513796603152272</c:v>
                </c:pt>
                <c:pt idx="2">
                  <c:v>204.65526703219649</c:v>
                </c:pt>
                <c:pt idx="3">
                  <c:v>0</c:v>
                </c:pt>
                <c:pt idx="4">
                  <c:v>0</c:v>
                </c:pt>
                <c:pt idx="5">
                  <c:v>7.2489199999999983</c:v>
                </c:pt>
                <c:pt idx="6">
                  <c:v>260.31784534710334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71E-44FF-9BA6-EF28242649B9}"/>
            </c:ext>
          </c:extLst>
        </c:ser>
        <c:ser>
          <c:idx val="3"/>
          <c:order val="3"/>
          <c:tx>
            <c:strRef>
              <c:f>'Graf 1'!$A$17</c:f>
              <c:strCache>
                <c:ptCount val="1"/>
                <c:pt idx="0">
                  <c:v>Spolu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1'!$B$13:$H$13</c:f>
              <c:strCache>
                <c:ptCount val="7"/>
                <c:pt idx="0">
                  <c:v>Ústredné orgány štátnej správy</c:v>
                </c:pt>
                <c:pt idx="1">
                  <c:v>Ostatné subjekty verejnej správy</c:v>
                </c:pt>
                <c:pt idx="2">
                  <c:v>Obce</c:v>
                </c:pt>
                <c:pt idx="3">
                  <c:v>VÚC</c:v>
                </c:pt>
                <c:pt idx="4">
                  <c:v>Vysoké školy</c:v>
                </c:pt>
                <c:pt idx="5">
                  <c:v>Železnice</c:v>
                </c:pt>
                <c:pt idx="6">
                  <c:v>Spolu</c:v>
                </c:pt>
              </c:strCache>
            </c:strRef>
          </c:cat>
          <c:val>
            <c:numRef>
              <c:f>'Graf 1'!$B$17:$H$17</c:f>
              <c:numCache>
                <c:formatCode>_-* #\ ##0.0_-;\-* #\ ##0.0_-;_-* "-"??_-;_-@_-</c:formatCode>
                <c:ptCount val="7"/>
                <c:pt idx="0">
                  <c:v>156.87436620423259</c:v>
                </c:pt>
                <c:pt idx="1">
                  <c:v>56.888195820695628</c:v>
                </c:pt>
                <c:pt idx="2">
                  <c:v>290.35012879241401</c:v>
                </c:pt>
                <c:pt idx="3">
                  <c:v>62.149879122248755</c:v>
                </c:pt>
                <c:pt idx="4">
                  <c:v>43.67515659804419</c:v>
                </c:pt>
                <c:pt idx="5">
                  <c:v>96.190919999999991</c:v>
                </c:pt>
                <c:pt idx="6">
                  <c:v>706.12864653763495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1E-44FF-9BA6-EF2824264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2503615"/>
        <c:axId val="578060575"/>
      </c:barChart>
      <c:catAx>
        <c:axId val="57250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ysClr val="window" lastClr="FFFFFF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78060575"/>
        <c:crosses val="autoZero"/>
        <c:auto val="1"/>
        <c:lblAlgn val="ctr"/>
        <c:lblOffset val="100"/>
        <c:noMultiLvlLbl val="0"/>
      </c:catAx>
      <c:valAx>
        <c:axId val="578060575"/>
        <c:scaling>
          <c:orientation val="minMax"/>
          <c:max val="7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72503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8.9988676791970409E-2"/>
          <c:y val="0.11857897395415753"/>
          <c:w val="8.6869398057134894E-2"/>
          <c:h val="4.674115426417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1"/>
          <c:order val="11"/>
          <c:tx>
            <c:strRef>
              <c:f>'Graf 10'!$M$13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629DD1"/>
              </a:solidFill>
              <a:round/>
            </a:ln>
            <a:effectLst/>
          </c:spPr>
          <c:marker>
            <c:symbol val="none"/>
          </c:marker>
          <c:cat>
            <c:numRef>
              <c:f>'Graf 10'!$A$14:$A$378</c:f>
              <c:numCache>
                <c:formatCode>[$-41B]mmmm;@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10'!$M$14:$M$378</c:f>
              <c:numCache>
                <c:formatCode>General</c:formatCode>
                <c:ptCount val="365"/>
                <c:pt idx="1">
                  <c:v>-0.13520936701910291</c:v>
                </c:pt>
                <c:pt idx="2">
                  <c:v>-0.13578232901091869</c:v>
                </c:pt>
                <c:pt idx="3">
                  <c:v>-0.1355913416803135</c:v>
                </c:pt>
                <c:pt idx="4">
                  <c:v>-0.1369759998272021</c:v>
                </c:pt>
                <c:pt idx="5">
                  <c:v>-0.1369759998272021</c:v>
                </c:pt>
                <c:pt idx="6">
                  <c:v>-0.1369759998272021</c:v>
                </c:pt>
                <c:pt idx="7">
                  <c:v>-0.13616430367212951</c:v>
                </c:pt>
                <c:pt idx="8">
                  <c:v>-0.12518253216232345</c:v>
                </c:pt>
                <c:pt idx="9">
                  <c:v>-0.1129593430035829</c:v>
                </c:pt>
                <c:pt idx="10">
                  <c:v>-0.12527802582762604</c:v>
                </c:pt>
                <c:pt idx="11">
                  <c:v>-0.12346364618687555</c:v>
                </c:pt>
                <c:pt idx="12">
                  <c:v>-0.12346364618687555</c:v>
                </c:pt>
                <c:pt idx="13">
                  <c:v>-0.12346364618687555</c:v>
                </c:pt>
                <c:pt idx="14">
                  <c:v>-0.13320400004774691</c:v>
                </c:pt>
                <c:pt idx="15">
                  <c:v>-0.14251463241475637</c:v>
                </c:pt>
                <c:pt idx="16">
                  <c:v>-0.15010637880631794</c:v>
                </c:pt>
                <c:pt idx="17">
                  <c:v>-0.14762354350844875</c:v>
                </c:pt>
                <c:pt idx="18">
                  <c:v>-0.14833974599821875</c:v>
                </c:pt>
                <c:pt idx="19">
                  <c:v>-0.14833974599821875</c:v>
                </c:pt>
                <c:pt idx="20">
                  <c:v>-0.14833974599821875</c:v>
                </c:pt>
                <c:pt idx="21">
                  <c:v>-0.14375605006369097</c:v>
                </c:pt>
                <c:pt idx="22">
                  <c:v>-0.14585691070034956</c:v>
                </c:pt>
                <c:pt idx="23">
                  <c:v>-0.15803235302643881</c:v>
                </c:pt>
                <c:pt idx="24">
                  <c:v>-0.16443042860171708</c:v>
                </c:pt>
                <c:pt idx="25">
                  <c:v>-0.17321584580956195</c:v>
                </c:pt>
                <c:pt idx="26">
                  <c:v>-0.17321584580956195</c:v>
                </c:pt>
                <c:pt idx="27">
                  <c:v>-0.17321584580956195</c:v>
                </c:pt>
                <c:pt idx="28">
                  <c:v>-0.17856349106651082</c:v>
                </c:pt>
                <c:pt idx="29">
                  <c:v>-0.17994814921339941</c:v>
                </c:pt>
                <c:pt idx="30">
                  <c:v>-0.16920511186685017</c:v>
                </c:pt>
                <c:pt idx="31">
                  <c:v>-0.17636713676454974</c:v>
                </c:pt>
                <c:pt idx="32">
                  <c:v>-0.18114182002968282</c:v>
                </c:pt>
                <c:pt idx="33">
                  <c:v>-0.18114182002968282</c:v>
                </c:pt>
                <c:pt idx="34">
                  <c:v>-0.18114182002968282</c:v>
                </c:pt>
                <c:pt idx="35">
                  <c:v>-0.19403346484554196</c:v>
                </c:pt>
                <c:pt idx="36">
                  <c:v>-0.19159837638032406</c:v>
                </c:pt>
                <c:pt idx="37">
                  <c:v>-0.18882906008654687</c:v>
                </c:pt>
                <c:pt idx="38">
                  <c:v>-0.19446318633940396</c:v>
                </c:pt>
                <c:pt idx="39">
                  <c:v>-0.19785321145764834</c:v>
                </c:pt>
                <c:pt idx="40">
                  <c:v>-0.19785321145764834</c:v>
                </c:pt>
                <c:pt idx="41">
                  <c:v>-0.19785321145764834</c:v>
                </c:pt>
                <c:pt idx="42">
                  <c:v>-0.20000181892695834</c:v>
                </c:pt>
                <c:pt idx="43">
                  <c:v>-0.19995407209430693</c:v>
                </c:pt>
                <c:pt idx="44">
                  <c:v>-0.19899913544128034</c:v>
                </c:pt>
                <c:pt idx="45">
                  <c:v>-0.20086126191468234</c:v>
                </c:pt>
                <c:pt idx="46">
                  <c:v>-0.19513164199652255</c:v>
                </c:pt>
                <c:pt idx="47">
                  <c:v>-0.19513164199652255</c:v>
                </c:pt>
                <c:pt idx="48">
                  <c:v>-0.19513164199652255</c:v>
                </c:pt>
                <c:pt idx="49">
                  <c:v>-0.17875447839711622</c:v>
                </c:pt>
                <c:pt idx="50">
                  <c:v>-0.17550769377682574</c:v>
                </c:pt>
                <c:pt idx="51">
                  <c:v>-0.17178344083002195</c:v>
                </c:pt>
                <c:pt idx="52">
                  <c:v>-0.17808602273999763</c:v>
                </c:pt>
                <c:pt idx="53">
                  <c:v>-0.17493473178500973</c:v>
                </c:pt>
                <c:pt idx="54">
                  <c:v>-0.17493473178500973</c:v>
                </c:pt>
                <c:pt idx="55">
                  <c:v>-0.17493473178500973</c:v>
                </c:pt>
                <c:pt idx="56">
                  <c:v>-0.1825742250092226</c:v>
                </c:pt>
                <c:pt idx="57">
                  <c:v>-0.18252647817657142</c:v>
                </c:pt>
                <c:pt idx="58">
                  <c:v>-0.18949751574366547</c:v>
                </c:pt>
                <c:pt idx="59">
                  <c:v>-0.1836724021602032</c:v>
                </c:pt>
                <c:pt idx="60">
                  <c:v>-0.19054794606199488</c:v>
                </c:pt>
                <c:pt idx="61">
                  <c:v>-0.19054794606199488</c:v>
                </c:pt>
                <c:pt idx="62">
                  <c:v>-0.19054794606199488</c:v>
                </c:pt>
                <c:pt idx="63">
                  <c:v>-0.18233549084596601</c:v>
                </c:pt>
                <c:pt idx="64">
                  <c:v>-0.1830039465030846</c:v>
                </c:pt>
                <c:pt idx="65">
                  <c:v>-0.1817147820214986</c:v>
                </c:pt>
                <c:pt idx="66">
                  <c:v>-0.17904095939302422</c:v>
                </c:pt>
                <c:pt idx="67">
                  <c:v>-0.17545994694417444</c:v>
                </c:pt>
                <c:pt idx="68">
                  <c:v>-0.17545994694417444</c:v>
                </c:pt>
                <c:pt idx="69">
                  <c:v>-0.17545994694417444</c:v>
                </c:pt>
                <c:pt idx="70">
                  <c:v>-0.17359782047077255</c:v>
                </c:pt>
                <c:pt idx="71">
                  <c:v>-0.18033012387461</c:v>
                </c:pt>
                <c:pt idx="72">
                  <c:v>-0.18472283247853249</c:v>
                </c:pt>
                <c:pt idx="73">
                  <c:v>-0.1825742250092226</c:v>
                </c:pt>
                <c:pt idx="74">
                  <c:v>-0.18118956686233401</c:v>
                </c:pt>
                <c:pt idx="75">
                  <c:v>-0.18118956686233401</c:v>
                </c:pt>
                <c:pt idx="76">
                  <c:v>-0.18118956686233401</c:v>
                </c:pt>
                <c:pt idx="77">
                  <c:v>-0.1821445035153606</c:v>
                </c:pt>
                <c:pt idx="78">
                  <c:v>-0.17512571911561514</c:v>
                </c:pt>
                <c:pt idx="79">
                  <c:v>-0.16161336547528848</c:v>
                </c:pt>
                <c:pt idx="80">
                  <c:v>-0.16476465643027649</c:v>
                </c:pt>
                <c:pt idx="81">
                  <c:v>-0.16581508674860568</c:v>
                </c:pt>
                <c:pt idx="82">
                  <c:v>-0.16581508674860568</c:v>
                </c:pt>
                <c:pt idx="83">
                  <c:v>-0.16581508674860568</c:v>
                </c:pt>
                <c:pt idx="84">
                  <c:v>-0.17063751684638995</c:v>
                </c:pt>
                <c:pt idx="85">
                  <c:v>-0.15927377067537341</c:v>
                </c:pt>
                <c:pt idx="86">
                  <c:v>-0.15273245460214102</c:v>
                </c:pt>
                <c:pt idx="87">
                  <c:v>-0.15020187247162065</c:v>
                </c:pt>
                <c:pt idx="88">
                  <c:v>-0.15020187247162065</c:v>
                </c:pt>
                <c:pt idx="89">
                  <c:v>-0.15020187247162065</c:v>
                </c:pt>
                <c:pt idx="90">
                  <c:v>-0.15020187247162065</c:v>
                </c:pt>
                <c:pt idx="91">
                  <c:v>-0.15020187247162065</c:v>
                </c:pt>
                <c:pt idx="92">
                  <c:v>-0.15645670754894481</c:v>
                </c:pt>
                <c:pt idx="93">
                  <c:v>-0.15416485958168102</c:v>
                </c:pt>
                <c:pt idx="94">
                  <c:v>-0.15459458107554302</c:v>
                </c:pt>
                <c:pt idx="95">
                  <c:v>-0.15368739125516762</c:v>
                </c:pt>
                <c:pt idx="96">
                  <c:v>-0.15368739125516762</c:v>
                </c:pt>
                <c:pt idx="97">
                  <c:v>-0.15368739125516762</c:v>
                </c:pt>
                <c:pt idx="98">
                  <c:v>-0.14475873354936897</c:v>
                </c:pt>
                <c:pt idx="99">
                  <c:v>-0.13859939213734729</c:v>
                </c:pt>
                <c:pt idx="100">
                  <c:v>-0.12523027899497474</c:v>
                </c:pt>
                <c:pt idx="101">
                  <c:v>-0.13177159506820701</c:v>
                </c:pt>
                <c:pt idx="102">
                  <c:v>-0.12217448170528955</c:v>
                </c:pt>
                <c:pt idx="103">
                  <c:v>-0.12217448170528955</c:v>
                </c:pt>
                <c:pt idx="104">
                  <c:v>-0.12217448170528955</c:v>
                </c:pt>
                <c:pt idx="105">
                  <c:v>-0.12260420319915155</c:v>
                </c:pt>
                <c:pt idx="106">
                  <c:v>-0.13759670865166929</c:v>
                </c:pt>
                <c:pt idx="107">
                  <c:v>-0.12799959528875182</c:v>
                </c:pt>
                <c:pt idx="108">
                  <c:v>-0.11625387445652458</c:v>
                </c:pt>
                <c:pt idx="109">
                  <c:v>-0.11548992513410339</c:v>
                </c:pt>
                <c:pt idx="110">
                  <c:v>-0.11548992513410339</c:v>
                </c:pt>
                <c:pt idx="111">
                  <c:v>-0.11548992513410339</c:v>
                </c:pt>
                <c:pt idx="112">
                  <c:v>-0.11033326720775971</c:v>
                </c:pt>
                <c:pt idx="113">
                  <c:v>-0.1142007606525175</c:v>
                </c:pt>
                <c:pt idx="114">
                  <c:v>-0.11104946969752971</c:v>
                </c:pt>
                <c:pt idx="115">
                  <c:v>-9.366962261244538E-2</c:v>
                </c:pt>
                <c:pt idx="116">
                  <c:v>-8.6507597714745699E-2</c:v>
                </c:pt>
                <c:pt idx="117">
                  <c:v>-8.6507597714745699E-2</c:v>
                </c:pt>
                <c:pt idx="118">
                  <c:v>-8.6507597714745699E-2</c:v>
                </c:pt>
                <c:pt idx="119">
                  <c:v>-7.6003294531453047E-2</c:v>
                </c:pt>
                <c:pt idx="120">
                  <c:v>-7.6003294531453047E-2</c:v>
                </c:pt>
                <c:pt idx="121">
                  <c:v>-0.10049741968158565</c:v>
                </c:pt>
                <c:pt idx="122">
                  <c:v>-9.6964154065387165E-2</c:v>
                </c:pt>
                <c:pt idx="123">
                  <c:v>-8.2258129608777319E-2</c:v>
                </c:pt>
                <c:pt idx="124">
                  <c:v>-8.2258129608777319E-2</c:v>
                </c:pt>
                <c:pt idx="125">
                  <c:v>-8.2258129608777319E-2</c:v>
                </c:pt>
                <c:pt idx="126">
                  <c:v>-8.2258129608777319E-2</c:v>
                </c:pt>
                <c:pt idx="127">
                  <c:v>-6.645392800118699E-2</c:v>
                </c:pt>
                <c:pt idx="128">
                  <c:v>-5.4517219838354336E-2</c:v>
                </c:pt>
                <c:pt idx="129">
                  <c:v>-4.745068860595747E-2</c:v>
                </c:pt>
                <c:pt idx="130">
                  <c:v>-2.9975347855570544E-2</c:v>
                </c:pt>
                <c:pt idx="131">
                  <c:v>-2.9975347855570544E-2</c:v>
                </c:pt>
                <c:pt idx="132">
                  <c:v>-2.9975347855570544E-2</c:v>
                </c:pt>
                <c:pt idx="133">
                  <c:v>-1.1688310950110914E-2</c:v>
                </c:pt>
                <c:pt idx="134">
                  <c:v>-2.9028937422661549E-3</c:v>
                </c:pt>
                <c:pt idx="135">
                  <c:v>-2.1389444198448571E-3</c:v>
                </c:pt>
                <c:pt idx="136">
                  <c:v>2.1495737742563525E-2</c:v>
                </c:pt>
                <c:pt idx="137">
                  <c:v>1.2137358542902987E-2</c:v>
                </c:pt>
                <c:pt idx="138">
                  <c:v>1.2137358542902987E-2</c:v>
                </c:pt>
                <c:pt idx="139">
                  <c:v>1.2137358542902987E-2</c:v>
                </c:pt>
                <c:pt idx="140">
                  <c:v>2.4121813538386938E-2</c:v>
                </c:pt>
                <c:pt idx="141">
                  <c:v>4.6849305880420244E-2</c:v>
                </c:pt>
                <c:pt idx="142">
                  <c:v>3.8827837994996672E-2</c:v>
                </c:pt>
                <c:pt idx="143">
                  <c:v>2.8657762640263318E-2</c:v>
                </c:pt>
                <c:pt idx="144">
                  <c:v>-1.0685627464433023E-2</c:v>
                </c:pt>
                <c:pt idx="145">
                  <c:v>-1.0685627464433023E-2</c:v>
                </c:pt>
                <c:pt idx="146">
                  <c:v>-1.0685627464433023E-2</c:v>
                </c:pt>
                <c:pt idx="147">
                  <c:v>-1.0685627464433023E-2</c:v>
                </c:pt>
                <c:pt idx="148">
                  <c:v>-3.0461342402201552E-3</c:v>
                </c:pt>
                <c:pt idx="149">
                  <c:v>-5.0992480442273447E-3</c:v>
                </c:pt>
                <c:pt idx="150">
                  <c:v>-2.6871803733234056E-2</c:v>
                </c:pt>
                <c:pt idx="151">
                  <c:v>-3.6850891757362114E-2</c:v>
                </c:pt>
                <c:pt idx="152">
                  <c:v>-3.6850891757362114E-2</c:v>
                </c:pt>
                <c:pt idx="153">
                  <c:v>-3.6850891757362114E-2</c:v>
                </c:pt>
                <c:pt idx="154">
                  <c:v>-2.9068158035195246E-2</c:v>
                </c:pt>
                <c:pt idx="155">
                  <c:v>-4.4347144483620982E-2</c:v>
                </c:pt>
                <c:pt idx="156">
                  <c:v>-4.5206587471344983E-2</c:v>
                </c:pt>
                <c:pt idx="157">
                  <c:v>-3.589595510433552E-2</c:v>
                </c:pt>
                <c:pt idx="158">
                  <c:v>-3.1980714826926326E-2</c:v>
                </c:pt>
                <c:pt idx="159">
                  <c:v>-3.1980714826926326E-2</c:v>
                </c:pt>
                <c:pt idx="160">
                  <c:v>-3.1980714826926326E-2</c:v>
                </c:pt>
                <c:pt idx="161">
                  <c:v>-3.8187803071599413E-2</c:v>
                </c:pt>
                <c:pt idx="162">
                  <c:v>-2.6060107578161462E-2</c:v>
                </c:pt>
                <c:pt idx="163">
                  <c:v>-1.0733374297084319E-2</c:v>
                </c:pt>
                <c:pt idx="164">
                  <c:v>-1.0924361627689727E-2</c:v>
                </c:pt>
                <c:pt idx="165">
                  <c:v>-3.5609474108427519E-2</c:v>
                </c:pt>
                <c:pt idx="166">
                  <c:v>-3.5609474108427519E-2</c:v>
                </c:pt>
                <c:pt idx="167">
                  <c:v>-3.5609474108427519E-2</c:v>
                </c:pt>
                <c:pt idx="168">
                  <c:v>-2.2192614133403676E-2</c:v>
                </c:pt>
                <c:pt idx="169">
                  <c:v>-3.3890588132979516E-2</c:v>
                </c:pt>
                <c:pt idx="170">
                  <c:v>-3.8426537234856006E-2</c:v>
                </c:pt>
                <c:pt idx="171">
                  <c:v>-3.1121271839202325E-2</c:v>
                </c:pt>
                <c:pt idx="172">
                  <c:v>-2.4579955765970274E-2</c:v>
                </c:pt>
                <c:pt idx="173">
                  <c:v>-2.4579955765970274E-2</c:v>
                </c:pt>
                <c:pt idx="174">
                  <c:v>-2.4579955765970274E-2</c:v>
                </c:pt>
                <c:pt idx="175">
                  <c:v>-2.4532208933318866E-2</c:v>
                </c:pt>
                <c:pt idx="176">
                  <c:v>-3.1789727496321141E-2</c:v>
                </c:pt>
                <c:pt idx="177">
                  <c:v>-4.3830455544573432E-3</c:v>
                </c:pt>
                <c:pt idx="178">
                  <c:v>-8.975267709102619E-4</c:v>
                </c:pt>
                <c:pt idx="179">
                  <c:v>3.8771564942226E-3</c:v>
                </c:pt>
                <c:pt idx="180">
                  <c:v>3.8771564942226E-3</c:v>
                </c:pt>
                <c:pt idx="181">
                  <c:v>3.8771564942226E-3</c:v>
                </c:pt>
                <c:pt idx="182">
                  <c:v>1.208961171025158E-2</c:v>
                </c:pt>
                <c:pt idx="183">
                  <c:v>1.1277915555178986E-2</c:v>
                </c:pt>
                <c:pt idx="184">
                  <c:v>1.0943687726619578E-2</c:v>
                </c:pt>
                <c:pt idx="185">
                  <c:v>1.3522016689791583E-2</c:v>
                </c:pt>
                <c:pt idx="186">
                  <c:v>1.4476953342818177E-2</c:v>
                </c:pt>
                <c:pt idx="187">
                  <c:v>1.4476953342818177E-2</c:v>
                </c:pt>
                <c:pt idx="188">
                  <c:v>1.4476953342818177E-2</c:v>
                </c:pt>
                <c:pt idx="189">
                  <c:v>2.8084800648447317E-2</c:v>
                </c:pt>
                <c:pt idx="190">
                  <c:v>3.1522572599343102E-2</c:v>
                </c:pt>
                <c:pt idx="191">
                  <c:v>2.2641661726195528E-2</c:v>
                </c:pt>
                <c:pt idx="192">
                  <c:v>-3.4758557340821561E-3</c:v>
                </c:pt>
                <c:pt idx="193">
                  <c:v>1.4047231848956176E-2</c:v>
                </c:pt>
                <c:pt idx="194">
                  <c:v>1.4047231848956176E-2</c:v>
                </c:pt>
                <c:pt idx="195">
                  <c:v>1.4047231848956176E-2</c:v>
                </c:pt>
                <c:pt idx="196">
                  <c:v>-6.245172027859347E-3</c:v>
                </c:pt>
                <c:pt idx="197">
                  <c:v>-1.2118032443972915E-2</c:v>
                </c:pt>
                <c:pt idx="198">
                  <c:v>1.3943211963536317E-3</c:v>
                </c:pt>
                <c:pt idx="199">
                  <c:v>4.4023716533874158E-3</c:v>
                </c:pt>
                <c:pt idx="200">
                  <c:v>-7.2956023461885344E-3</c:v>
                </c:pt>
                <c:pt idx="201">
                  <c:v>-7.2956023461885344E-3</c:v>
                </c:pt>
                <c:pt idx="202">
                  <c:v>-7.2956023461885344E-3</c:v>
                </c:pt>
                <c:pt idx="203">
                  <c:v>-3.7231161174566818E-4</c:v>
                </c:pt>
                <c:pt idx="204">
                  <c:v>3.8771564942226E-3</c:v>
                </c:pt>
                <c:pt idx="205">
                  <c:v>1.0370725734803798E-2</c:v>
                </c:pt>
                <c:pt idx="206">
                  <c:v>7.1716879471646067E-3</c:v>
                </c:pt>
                <c:pt idx="207">
                  <c:v>7.6969031063292004E-3</c:v>
                </c:pt>
                <c:pt idx="208">
                  <c:v>7.6969031063292004E-3</c:v>
                </c:pt>
                <c:pt idx="209">
                  <c:v>7.6969031063292004E-3</c:v>
                </c:pt>
                <c:pt idx="210">
                  <c:v>1.2949054697975582E-2</c:v>
                </c:pt>
                <c:pt idx="211">
                  <c:v>6.1212576288351972E-3</c:v>
                </c:pt>
                <c:pt idx="212">
                  <c:v>-2.8074000769634511E-3</c:v>
                </c:pt>
                <c:pt idx="213">
                  <c:v>-1.5182355953775595E-3</c:v>
                </c:pt>
                <c:pt idx="214">
                  <c:v>1.2662573702067581E-2</c:v>
                </c:pt>
                <c:pt idx="215">
                  <c:v>1.2662573702067581E-2</c:v>
                </c:pt>
                <c:pt idx="216">
                  <c:v>1.2662573702067581E-2</c:v>
                </c:pt>
                <c:pt idx="217">
                  <c:v>2.3835332542478938E-2</c:v>
                </c:pt>
                <c:pt idx="218">
                  <c:v>2.5410978019972719E-2</c:v>
                </c:pt>
                <c:pt idx="219">
                  <c:v>2.4933509693459532E-2</c:v>
                </c:pt>
                <c:pt idx="220">
                  <c:v>2.4694775530202717E-2</c:v>
                </c:pt>
                <c:pt idx="221">
                  <c:v>3.3575686403350291E-2</c:v>
                </c:pt>
                <c:pt idx="222">
                  <c:v>3.3575686403350291E-2</c:v>
                </c:pt>
                <c:pt idx="223">
                  <c:v>3.3575686403350291E-2</c:v>
                </c:pt>
                <c:pt idx="224">
                  <c:v>5.3581609284257814E-2</c:v>
                </c:pt>
                <c:pt idx="225">
                  <c:v>6.4276899798155762E-2</c:v>
                </c:pt>
                <c:pt idx="226">
                  <c:v>5.1671735978204625E-2</c:v>
                </c:pt>
                <c:pt idx="227">
                  <c:v>5.6541912908640191E-2</c:v>
                </c:pt>
                <c:pt idx="228">
                  <c:v>6.2749001153313166E-2</c:v>
                </c:pt>
                <c:pt idx="229">
                  <c:v>6.2749001153313166E-2</c:v>
                </c:pt>
                <c:pt idx="230">
                  <c:v>6.2749001153313166E-2</c:v>
                </c:pt>
                <c:pt idx="231">
                  <c:v>6.8908342565334957E-2</c:v>
                </c:pt>
                <c:pt idx="232">
                  <c:v>7.2584848679487335E-2</c:v>
                </c:pt>
                <c:pt idx="233">
                  <c:v>7.5449658638567119E-2</c:v>
                </c:pt>
                <c:pt idx="234">
                  <c:v>8.523775933208988E-2</c:v>
                </c:pt>
                <c:pt idx="235">
                  <c:v>9.7795176319389832E-2</c:v>
                </c:pt>
                <c:pt idx="236">
                  <c:v>9.7795176319389832E-2</c:v>
                </c:pt>
                <c:pt idx="237">
                  <c:v>9.7795176319389832E-2</c:v>
                </c:pt>
                <c:pt idx="238">
                  <c:v>9.7795176319389832E-2</c:v>
                </c:pt>
                <c:pt idx="239">
                  <c:v>0.11803983336355395</c:v>
                </c:pt>
                <c:pt idx="240">
                  <c:v>0.13718631325673747</c:v>
                </c:pt>
                <c:pt idx="241">
                  <c:v>0.13933492072604725</c:v>
                </c:pt>
                <c:pt idx="242">
                  <c:v>0.1259658075836747</c:v>
                </c:pt>
                <c:pt idx="243">
                  <c:v>0.1259658075836747</c:v>
                </c:pt>
                <c:pt idx="244">
                  <c:v>0.1259658075836747</c:v>
                </c:pt>
                <c:pt idx="245">
                  <c:v>0.14067183204028444</c:v>
                </c:pt>
                <c:pt idx="246">
                  <c:v>0.16153719790891596</c:v>
                </c:pt>
                <c:pt idx="247">
                  <c:v>0.17065684294532013</c:v>
                </c:pt>
                <c:pt idx="248">
                  <c:v>0.18574484206314046</c:v>
                </c:pt>
                <c:pt idx="249">
                  <c:v>0.20322018281352738</c:v>
                </c:pt>
                <c:pt idx="250">
                  <c:v>0.20322018281352738</c:v>
                </c:pt>
                <c:pt idx="251">
                  <c:v>0.20322018281352738</c:v>
                </c:pt>
                <c:pt idx="252">
                  <c:v>0.25669663538301757</c:v>
                </c:pt>
                <c:pt idx="253">
                  <c:v>0.24342301590594784</c:v>
                </c:pt>
                <c:pt idx="254">
                  <c:v>0.20746965091949598</c:v>
                </c:pt>
                <c:pt idx="255">
                  <c:v>0.17342615923909732</c:v>
                </c:pt>
                <c:pt idx="256">
                  <c:v>0.17423785539416992</c:v>
                </c:pt>
                <c:pt idx="257">
                  <c:v>0.17423785539416992</c:v>
                </c:pt>
                <c:pt idx="258">
                  <c:v>0.17423785539416992</c:v>
                </c:pt>
                <c:pt idx="259">
                  <c:v>0.21348575183356333</c:v>
                </c:pt>
                <c:pt idx="260">
                  <c:v>0.1992094488708156</c:v>
                </c:pt>
                <c:pt idx="261">
                  <c:v>0.23172504190637166</c:v>
                </c:pt>
                <c:pt idx="262">
                  <c:v>0.23965101612649264</c:v>
                </c:pt>
                <c:pt idx="263">
                  <c:v>0.24814995233842918</c:v>
                </c:pt>
                <c:pt idx="264">
                  <c:v>0.24814995233842918</c:v>
                </c:pt>
                <c:pt idx="265">
                  <c:v>0.24814995233842918</c:v>
                </c:pt>
                <c:pt idx="266">
                  <c:v>0.27063871051720589</c:v>
                </c:pt>
                <c:pt idx="267">
                  <c:v>0.26677121707244811</c:v>
                </c:pt>
                <c:pt idx="268">
                  <c:v>0.23473309236340545</c:v>
                </c:pt>
                <c:pt idx="269">
                  <c:v>0.21267405567849074</c:v>
                </c:pt>
                <c:pt idx="270">
                  <c:v>0.2031724359808762</c:v>
                </c:pt>
                <c:pt idx="271">
                  <c:v>0.2031724359808762</c:v>
                </c:pt>
                <c:pt idx="272">
                  <c:v>0.2031724359808762</c:v>
                </c:pt>
                <c:pt idx="273">
                  <c:v>0.22986291543296966</c:v>
                </c:pt>
                <c:pt idx="274">
                  <c:v>0.22843051045342988</c:v>
                </c:pt>
                <c:pt idx="275">
                  <c:v>0.22852600411873247</c:v>
                </c:pt>
                <c:pt idx="276">
                  <c:v>0.25421380008514838</c:v>
                </c:pt>
                <c:pt idx="277">
                  <c:v>0.26443162227253292</c:v>
                </c:pt>
                <c:pt idx="278">
                  <c:v>0.26443162227253292</c:v>
                </c:pt>
                <c:pt idx="279">
                  <c:v>0.26443162227253292</c:v>
                </c:pt>
                <c:pt idx="280">
                  <c:v>0.23941228196323583</c:v>
                </c:pt>
                <c:pt idx="281">
                  <c:v>0.22293962469852691</c:v>
                </c:pt>
                <c:pt idx="282">
                  <c:v>0.19371856311591262</c:v>
                </c:pt>
                <c:pt idx="283">
                  <c:v>0.16707583049647035</c:v>
                </c:pt>
                <c:pt idx="284">
                  <c:v>0.19844549954839441</c:v>
                </c:pt>
                <c:pt idx="285">
                  <c:v>0.19844549954839441</c:v>
                </c:pt>
                <c:pt idx="286">
                  <c:v>0.19844549954839441</c:v>
                </c:pt>
                <c:pt idx="287">
                  <c:v>0.20322018281352738</c:v>
                </c:pt>
                <c:pt idx="288">
                  <c:v>0.19176094297720825</c:v>
                </c:pt>
                <c:pt idx="289">
                  <c:v>0.17786661467567089</c:v>
                </c:pt>
                <c:pt idx="290">
                  <c:v>0.1752882857124991</c:v>
                </c:pt>
                <c:pt idx="291">
                  <c:v>0.20789937241335776</c:v>
                </c:pt>
                <c:pt idx="292">
                  <c:v>0.20789937241335776</c:v>
                </c:pt>
                <c:pt idx="293">
                  <c:v>0.20789937241335776</c:v>
                </c:pt>
                <c:pt idx="294">
                  <c:v>0.18478990541011386</c:v>
                </c:pt>
                <c:pt idx="295">
                  <c:v>0.17810534883892748</c:v>
                </c:pt>
                <c:pt idx="296">
                  <c:v>0.16846048864335894</c:v>
                </c:pt>
                <c:pt idx="297">
                  <c:v>0.15728772980294758</c:v>
                </c:pt>
                <c:pt idx="298">
                  <c:v>0.12715947839995789</c:v>
                </c:pt>
                <c:pt idx="299">
                  <c:v>0.12715947839995789</c:v>
                </c:pt>
                <c:pt idx="300">
                  <c:v>0.12715947839995789</c:v>
                </c:pt>
                <c:pt idx="301">
                  <c:v>0.14473031281564763</c:v>
                </c:pt>
                <c:pt idx="302">
                  <c:v>0.11842180802476454</c:v>
                </c:pt>
                <c:pt idx="303">
                  <c:v>0.11574798539628994</c:v>
                </c:pt>
                <c:pt idx="304">
                  <c:v>7.6118114295685713E-2</c:v>
                </c:pt>
                <c:pt idx="305">
                  <c:v>0.10347704940489821</c:v>
                </c:pt>
                <c:pt idx="306">
                  <c:v>0.10347704940489821</c:v>
                </c:pt>
                <c:pt idx="307">
                  <c:v>0.10347704940489821</c:v>
                </c:pt>
                <c:pt idx="308">
                  <c:v>9.0824138752295447E-2</c:v>
                </c:pt>
                <c:pt idx="309">
                  <c:v>9.3736695544026638E-2</c:v>
                </c:pt>
                <c:pt idx="310">
                  <c:v>0.11135527679236756</c:v>
                </c:pt>
                <c:pt idx="311">
                  <c:v>0.10710580868639918</c:v>
                </c:pt>
                <c:pt idx="312">
                  <c:v>0.10371578356815481</c:v>
                </c:pt>
                <c:pt idx="313">
                  <c:v>0.10371578356815481</c:v>
                </c:pt>
                <c:pt idx="314">
                  <c:v>0.10371578356815481</c:v>
                </c:pt>
                <c:pt idx="315">
                  <c:v>0.15685800830908558</c:v>
                </c:pt>
                <c:pt idx="316">
                  <c:v>0.15986605876611937</c:v>
                </c:pt>
                <c:pt idx="317">
                  <c:v>0.14430059132178563</c:v>
                </c:pt>
                <c:pt idx="318">
                  <c:v>0.15141486938683379</c:v>
                </c:pt>
                <c:pt idx="319">
                  <c:v>0.13202965533039368</c:v>
                </c:pt>
                <c:pt idx="320">
                  <c:v>0.13202965533039368</c:v>
                </c:pt>
                <c:pt idx="321">
                  <c:v>0.13202965533039368</c:v>
                </c:pt>
                <c:pt idx="322">
                  <c:v>8.8532290785031664E-2</c:v>
                </c:pt>
                <c:pt idx="323">
                  <c:v>8.8532290785031664E-2</c:v>
                </c:pt>
                <c:pt idx="324">
                  <c:v>8.5190012499438694E-2</c:v>
                </c:pt>
                <c:pt idx="325">
                  <c:v>9.5598822017428642E-2</c:v>
                </c:pt>
                <c:pt idx="326">
                  <c:v>8.3423379691339283E-2</c:v>
                </c:pt>
                <c:pt idx="327">
                  <c:v>8.3423379691339283E-2</c:v>
                </c:pt>
                <c:pt idx="328">
                  <c:v>8.3423379691339283E-2</c:v>
                </c:pt>
                <c:pt idx="329">
                  <c:v>8.6670164311629883E-2</c:v>
                </c:pt>
                <c:pt idx="330">
                  <c:v>0.11402909942084216</c:v>
                </c:pt>
                <c:pt idx="331">
                  <c:v>8.6526923813675882E-2</c:v>
                </c:pt>
                <c:pt idx="332">
                  <c:v>9.6983480164317237E-2</c:v>
                </c:pt>
                <c:pt idx="333">
                  <c:v>9.2065556401230042E-2</c:v>
                </c:pt>
                <c:pt idx="334">
                  <c:v>9.2065556401230042E-2</c:v>
                </c:pt>
                <c:pt idx="335">
                  <c:v>9.2065556401230042E-2</c:v>
                </c:pt>
                <c:pt idx="336">
                  <c:v>0.10237887225391762</c:v>
                </c:pt>
                <c:pt idx="337">
                  <c:v>8.8102569291169663E-2</c:v>
                </c:pt>
                <c:pt idx="338">
                  <c:v>7.3730772663119115E-2</c:v>
                </c:pt>
                <c:pt idx="339">
                  <c:v>6.0695887349305977E-2</c:v>
                </c:pt>
                <c:pt idx="340">
                  <c:v>6.5327330116485172E-2</c:v>
                </c:pt>
                <c:pt idx="341">
                  <c:v>6.5327330116485172E-2</c:v>
                </c:pt>
                <c:pt idx="342">
                  <c:v>6.5327330116485172E-2</c:v>
                </c:pt>
                <c:pt idx="343">
                  <c:v>6.8717355234729549E-2</c:v>
                </c:pt>
                <c:pt idx="344">
                  <c:v>7.5783886467126305E-2</c:v>
                </c:pt>
                <c:pt idx="345">
                  <c:v>9.5885303013336642E-2</c:v>
                </c:pt>
                <c:pt idx="346">
                  <c:v>0.10705806185374778</c:v>
                </c:pt>
                <c:pt idx="347">
                  <c:v>0.12701623790200389</c:v>
                </c:pt>
                <c:pt idx="348">
                  <c:v>0.12701623790200389</c:v>
                </c:pt>
                <c:pt idx="349">
                  <c:v>0.12701623790200389</c:v>
                </c:pt>
                <c:pt idx="350">
                  <c:v>0.12964231369782708</c:v>
                </c:pt>
                <c:pt idx="351">
                  <c:v>0.10080322677642362</c:v>
                </c:pt>
                <c:pt idx="352">
                  <c:v>0.11488854240856616</c:v>
                </c:pt>
                <c:pt idx="353">
                  <c:v>0.12061816232672573</c:v>
                </c:pt>
                <c:pt idx="354">
                  <c:v>0.11565249173098735</c:v>
                </c:pt>
                <c:pt idx="355">
                  <c:v>0.11565249173098735</c:v>
                </c:pt>
                <c:pt idx="356">
                  <c:v>0.11565249173098735</c:v>
                </c:pt>
                <c:pt idx="357">
                  <c:v>0.10175816342945021</c:v>
                </c:pt>
                <c:pt idx="358">
                  <c:v>0.10175816342945021</c:v>
                </c:pt>
                <c:pt idx="359">
                  <c:v>0.10175816342945021</c:v>
                </c:pt>
                <c:pt idx="360">
                  <c:v>6.313097581452376E-2</c:v>
                </c:pt>
                <c:pt idx="361">
                  <c:v>-3.0596056680037731E-2</c:v>
                </c:pt>
                <c:pt idx="362">
                  <c:v>-3.0596056680037731E-2</c:v>
                </c:pt>
                <c:pt idx="363">
                  <c:v>-3.0596056680037731E-2</c:v>
                </c:pt>
                <c:pt idx="364">
                  <c:v>-4.8023650597773471E-2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3F40-4CD8-8FB4-A7DB844CD24E}"/>
            </c:ext>
          </c:extLst>
        </c:ser>
        <c:ser>
          <c:idx val="12"/>
          <c:order val="12"/>
          <c:tx>
            <c:strRef>
              <c:f>'Graf 10'!$N$13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rgbClr val="2C3182"/>
              </a:solidFill>
              <a:round/>
            </a:ln>
            <a:effectLst/>
          </c:spPr>
          <c:marker>
            <c:symbol val="none"/>
          </c:marker>
          <c:cat>
            <c:numRef>
              <c:f>'Graf 10'!$A$14:$A$378</c:f>
              <c:numCache>
                <c:formatCode>[$-41B]mmmm;@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10'!$N$14:$N$378</c:f>
              <c:numCache>
                <c:formatCode>General</c:formatCode>
                <c:ptCount val="365"/>
                <c:pt idx="1">
                  <c:v>7.2992700729926696E-2</c:v>
                </c:pt>
                <c:pt idx="2">
                  <c:v>6.7185252277691676E-2</c:v>
                </c:pt>
                <c:pt idx="3">
                  <c:v>9.2812616548563653E-2</c:v>
                </c:pt>
                <c:pt idx="4">
                  <c:v>9.2812616548563653E-2</c:v>
                </c:pt>
                <c:pt idx="5">
                  <c:v>9.2812616548563653E-2</c:v>
                </c:pt>
                <c:pt idx="6">
                  <c:v>7.7681282966593601E-2</c:v>
                </c:pt>
                <c:pt idx="7">
                  <c:v>9.3771644733336545E-2</c:v>
                </c:pt>
                <c:pt idx="8">
                  <c:v>9.0415046086631978E-2</c:v>
                </c:pt>
                <c:pt idx="9">
                  <c:v>8.5992860567957408E-2</c:v>
                </c:pt>
                <c:pt idx="10">
                  <c:v>9.3824924076935101E-2</c:v>
                </c:pt>
                <c:pt idx="11">
                  <c:v>9.3824924076935101E-2</c:v>
                </c:pt>
                <c:pt idx="12">
                  <c:v>9.3824924076935101E-2</c:v>
                </c:pt>
                <c:pt idx="13">
                  <c:v>8.4554318290798403E-2</c:v>
                </c:pt>
                <c:pt idx="14">
                  <c:v>9.9792210559965566E-2</c:v>
                </c:pt>
                <c:pt idx="15">
                  <c:v>0.11252597368000394</c:v>
                </c:pt>
                <c:pt idx="16">
                  <c:v>0.14785017848580084</c:v>
                </c:pt>
                <c:pt idx="17">
                  <c:v>0.15472321381000542</c:v>
                </c:pt>
                <c:pt idx="18">
                  <c:v>0.15472321381000542</c:v>
                </c:pt>
                <c:pt idx="19">
                  <c:v>0.15472321381000542</c:v>
                </c:pt>
                <c:pt idx="20">
                  <c:v>0.13485001864776991</c:v>
                </c:pt>
                <c:pt idx="21">
                  <c:v>0.13575576748894425</c:v>
                </c:pt>
                <c:pt idx="22">
                  <c:v>0.14598540145985361</c:v>
                </c:pt>
                <c:pt idx="23">
                  <c:v>0.1246736640204591</c:v>
                </c:pt>
                <c:pt idx="24">
                  <c:v>0.1237146358356862</c:v>
                </c:pt>
                <c:pt idx="25">
                  <c:v>0.1237146358356862</c:v>
                </c:pt>
                <c:pt idx="26">
                  <c:v>0.1237146358356862</c:v>
                </c:pt>
                <c:pt idx="27">
                  <c:v>0.1166284831370874</c:v>
                </c:pt>
                <c:pt idx="28">
                  <c:v>0.13250572752943657</c:v>
                </c:pt>
                <c:pt idx="29">
                  <c:v>0.12296872502530753</c:v>
                </c:pt>
                <c:pt idx="30">
                  <c:v>0.11700143854227685</c:v>
                </c:pt>
                <c:pt idx="31">
                  <c:v>0.10826362619212482</c:v>
                </c:pt>
                <c:pt idx="32">
                  <c:v>0.10826362619212482</c:v>
                </c:pt>
                <c:pt idx="33">
                  <c:v>0.10826362619212482</c:v>
                </c:pt>
                <c:pt idx="34">
                  <c:v>0.10448079279663247</c:v>
                </c:pt>
                <c:pt idx="35">
                  <c:v>0.10458735148382936</c:v>
                </c:pt>
                <c:pt idx="36">
                  <c:v>0.1028824124886778</c:v>
                </c:pt>
                <c:pt idx="37">
                  <c:v>0.11119399009004183</c:v>
                </c:pt>
                <c:pt idx="38">
                  <c:v>8.3914966167616623E-2</c:v>
                </c:pt>
                <c:pt idx="39">
                  <c:v>8.3914966167616623E-2</c:v>
                </c:pt>
                <c:pt idx="40">
                  <c:v>8.3914966167616623E-2</c:v>
                </c:pt>
                <c:pt idx="41">
                  <c:v>8.4873994352389071E-2</c:v>
                </c:pt>
                <c:pt idx="42">
                  <c:v>7.176727582716147E-2</c:v>
                </c:pt>
                <c:pt idx="43">
                  <c:v>8.3808407480419511E-2</c:v>
                </c:pt>
                <c:pt idx="44">
                  <c:v>8.1037881613298168E-2</c:v>
                </c:pt>
                <c:pt idx="45">
                  <c:v>9.7661036816026225E-2</c:v>
                </c:pt>
                <c:pt idx="46">
                  <c:v>9.7661036816026225E-2</c:v>
                </c:pt>
                <c:pt idx="47">
                  <c:v>9.7661036816026225E-2</c:v>
                </c:pt>
                <c:pt idx="48">
                  <c:v>8.1091160956896724E-2</c:v>
                </c:pt>
                <c:pt idx="49">
                  <c:v>9.6648729287654778E-2</c:v>
                </c:pt>
                <c:pt idx="50">
                  <c:v>0.10666524588417037</c:v>
                </c:pt>
                <c:pt idx="51">
                  <c:v>0.10282913314507947</c:v>
                </c:pt>
                <c:pt idx="52">
                  <c:v>9.1640470989397205E-2</c:v>
                </c:pt>
                <c:pt idx="53">
                  <c:v>9.1640470989397205E-2</c:v>
                </c:pt>
                <c:pt idx="54">
                  <c:v>9.1640470989397205E-2</c:v>
                </c:pt>
                <c:pt idx="55">
                  <c:v>8.3222334700836065E-2</c:v>
                </c:pt>
                <c:pt idx="56">
                  <c:v>8.4767435665192181E-2</c:v>
                </c:pt>
                <c:pt idx="57">
                  <c:v>0.10853002291011737</c:v>
                </c:pt>
                <c:pt idx="58">
                  <c:v>0.11087431402845094</c:v>
                </c:pt>
                <c:pt idx="59">
                  <c:v>0.10416111673504158</c:v>
                </c:pt>
                <c:pt idx="60">
                  <c:v>0.10416111673504158</c:v>
                </c:pt>
                <c:pt idx="61">
                  <c:v>0.10416111673504158</c:v>
                </c:pt>
                <c:pt idx="62">
                  <c:v>0.1052799829506097</c:v>
                </c:pt>
                <c:pt idx="63">
                  <c:v>9.5316745697692662E-2</c:v>
                </c:pt>
                <c:pt idx="64">
                  <c:v>7.9492780648942052E-2</c:v>
                </c:pt>
                <c:pt idx="65">
                  <c:v>8.2796099952048285E-2</c:v>
                </c:pt>
                <c:pt idx="66">
                  <c:v>7.7734562310192157E-2</c:v>
                </c:pt>
                <c:pt idx="67">
                  <c:v>7.7734562310192157E-2</c:v>
                </c:pt>
                <c:pt idx="68">
                  <c:v>7.7734562310192157E-2</c:v>
                </c:pt>
                <c:pt idx="69">
                  <c:v>6.8836911929244682E-2</c:v>
                </c:pt>
                <c:pt idx="70">
                  <c:v>5.8926954019926203E-2</c:v>
                </c:pt>
                <c:pt idx="71">
                  <c:v>4.2570195535190702E-2</c:v>
                </c:pt>
                <c:pt idx="72">
                  <c:v>2.8877404230379655E-2</c:v>
                </c:pt>
                <c:pt idx="73">
                  <c:v>2.9303638979165658E-3</c:v>
                </c:pt>
                <c:pt idx="74">
                  <c:v>2.9303638979165658E-3</c:v>
                </c:pt>
                <c:pt idx="75">
                  <c:v>2.9303638979165658E-3</c:v>
                </c:pt>
                <c:pt idx="76">
                  <c:v>-1.3319835899622046E-2</c:v>
                </c:pt>
                <c:pt idx="77">
                  <c:v>-1.3000159838031156E-2</c:v>
                </c:pt>
                <c:pt idx="78">
                  <c:v>-1.9180563695457842E-3</c:v>
                </c:pt>
                <c:pt idx="79">
                  <c:v>-4.528744205871571E-3</c:v>
                </c:pt>
                <c:pt idx="80">
                  <c:v>2.4508498055302308E-3</c:v>
                </c:pt>
                <c:pt idx="81">
                  <c:v>2.4508498055302308E-3</c:v>
                </c:pt>
                <c:pt idx="82">
                  <c:v>2.4508498055302308E-3</c:v>
                </c:pt>
                <c:pt idx="83">
                  <c:v>-1.2414087058447709E-2</c:v>
                </c:pt>
                <c:pt idx="84">
                  <c:v>-6.2336832010232435E-3</c:v>
                </c:pt>
                <c:pt idx="85">
                  <c:v>1.8967446321060955E-2</c:v>
                </c:pt>
                <c:pt idx="86">
                  <c:v>9.1107677553410316E-3</c:v>
                </c:pt>
                <c:pt idx="87">
                  <c:v>6.8197559806060237E-3</c:v>
                </c:pt>
                <c:pt idx="88">
                  <c:v>6.8197559806060237E-3</c:v>
                </c:pt>
                <c:pt idx="89">
                  <c:v>6.8197559806060237E-3</c:v>
                </c:pt>
                <c:pt idx="90">
                  <c:v>5.647610421439353E-3</c:v>
                </c:pt>
                <c:pt idx="91">
                  <c:v>7.9919015397700299E-4</c:v>
                </c:pt>
                <c:pt idx="92">
                  <c:v>2.1631413500985408E-2</c:v>
                </c:pt>
                <c:pt idx="93">
                  <c:v>5.7967925835153311E-2</c:v>
                </c:pt>
                <c:pt idx="94">
                  <c:v>8.9988811337843977E-2</c:v>
                </c:pt>
                <c:pt idx="95">
                  <c:v>8.9988811337843977E-2</c:v>
                </c:pt>
                <c:pt idx="96">
                  <c:v>8.9988811337843977E-2</c:v>
                </c:pt>
                <c:pt idx="97">
                  <c:v>8.0238691459320721E-2</c:v>
                </c:pt>
                <c:pt idx="98">
                  <c:v>0.1162022483882994</c:v>
                </c:pt>
                <c:pt idx="99">
                  <c:v>0.1142309126751555</c:v>
                </c:pt>
                <c:pt idx="100">
                  <c:v>0.12035803718898141</c:v>
                </c:pt>
                <c:pt idx="101">
                  <c:v>0.11513666151632984</c:v>
                </c:pt>
                <c:pt idx="102">
                  <c:v>0.11513666151632984</c:v>
                </c:pt>
                <c:pt idx="103">
                  <c:v>0.11513666151632984</c:v>
                </c:pt>
                <c:pt idx="104">
                  <c:v>9.4677393574510882E-2</c:v>
                </c:pt>
                <c:pt idx="105">
                  <c:v>8.908306249666964E-2</c:v>
                </c:pt>
                <c:pt idx="106">
                  <c:v>0.10442751345303392</c:v>
                </c:pt>
                <c:pt idx="107">
                  <c:v>9.2599499174169875E-2</c:v>
                </c:pt>
                <c:pt idx="108">
                  <c:v>9.2599499174169875E-2</c:v>
                </c:pt>
                <c:pt idx="109">
                  <c:v>9.2599499174169875E-2</c:v>
                </c:pt>
                <c:pt idx="110">
                  <c:v>9.2599499174169875E-2</c:v>
                </c:pt>
                <c:pt idx="111">
                  <c:v>9.2599499174169875E-2</c:v>
                </c:pt>
                <c:pt idx="112">
                  <c:v>0.10597261441739003</c:v>
                </c:pt>
                <c:pt idx="113">
                  <c:v>0.1057062176993977</c:v>
                </c:pt>
                <c:pt idx="114">
                  <c:v>0.11183334221322361</c:v>
                </c:pt>
                <c:pt idx="115">
                  <c:v>9.7874154190420226E-2</c:v>
                </c:pt>
                <c:pt idx="116">
                  <c:v>9.7874154190420226E-2</c:v>
                </c:pt>
                <c:pt idx="117">
                  <c:v>9.7874154190420226E-2</c:v>
                </c:pt>
                <c:pt idx="118">
                  <c:v>9.5583142415684996E-2</c:v>
                </c:pt>
                <c:pt idx="119">
                  <c:v>7.6988651499813043E-2</c:v>
                </c:pt>
                <c:pt idx="120">
                  <c:v>7.6988651499813043E-2</c:v>
                </c:pt>
                <c:pt idx="121">
                  <c:v>4.582023549469838E-2</c:v>
                </c:pt>
                <c:pt idx="122">
                  <c:v>7.357877350950992E-2</c:v>
                </c:pt>
                <c:pt idx="123">
                  <c:v>7.357877350950992E-2</c:v>
                </c:pt>
                <c:pt idx="124">
                  <c:v>7.357877350950992E-2</c:v>
                </c:pt>
                <c:pt idx="125">
                  <c:v>7.357877350950992E-2</c:v>
                </c:pt>
                <c:pt idx="126">
                  <c:v>8.6472374660343743E-2</c:v>
                </c:pt>
                <c:pt idx="127">
                  <c:v>7.9865736054131498E-2</c:v>
                </c:pt>
                <c:pt idx="128">
                  <c:v>7.0222174862805353E-2</c:v>
                </c:pt>
                <c:pt idx="129">
                  <c:v>5.1361287228941066E-2</c:v>
                </c:pt>
                <c:pt idx="130">
                  <c:v>5.1361287228941066E-2</c:v>
                </c:pt>
                <c:pt idx="131">
                  <c:v>5.1361287228941066E-2</c:v>
                </c:pt>
                <c:pt idx="132">
                  <c:v>5.2959667536895738E-2</c:v>
                </c:pt>
                <c:pt idx="133">
                  <c:v>6.3668815600191442E-2</c:v>
                </c:pt>
                <c:pt idx="134">
                  <c:v>8.1730513080078504E-2</c:v>
                </c:pt>
                <c:pt idx="135">
                  <c:v>6.4148329692577777E-2</c:v>
                </c:pt>
                <c:pt idx="136">
                  <c:v>5.130800788534251E-2</c:v>
                </c:pt>
                <c:pt idx="137">
                  <c:v>5.130800788534251E-2</c:v>
                </c:pt>
                <c:pt idx="138">
                  <c:v>5.130800788534251E-2</c:v>
                </c:pt>
                <c:pt idx="139">
                  <c:v>4.8803878736213502E-2</c:v>
                </c:pt>
                <c:pt idx="140">
                  <c:v>4.8857158079812057E-2</c:v>
                </c:pt>
                <c:pt idx="141">
                  <c:v>5.647610421439575E-2</c:v>
                </c:pt>
                <c:pt idx="142">
                  <c:v>5.1840801321327401E-2</c:v>
                </c:pt>
                <c:pt idx="143">
                  <c:v>4.5873514838296936E-2</c:v>
                </c:pt>
                <c:pt idx="144">
                  <c:v>4.5873514838296936E-2</c:v>
                </c:pt>
                <c:pt idx="145">
                  <c:v>4.5873514838296936E-2</c:v>
                </c:pt>
                <c:pt idx="146">
                  <c:v>4.5873514838296936E-2</c:v>
                </c:pt>
                <c:pt idx="147">
                  <c:v>5.9299909425115649E-2</c:v>
                </c:pt>
                <c:pt idx="148">
                  <c:v>5.9086792050721648E-2</c:v>
                </c:pt>
                <c:pt idx="149">
                  <c:v>4.8271085300228833E-2</c:v>
                </c:pt>
                <c:pt idx="150">
                  <c:v>1.0975544781288038E-2</c:v>
                </c:pt>
                <c:pt idx="151">
                  <c:v>1.0975544781288038E-2</c:v>
                </c:pt>
                <c:pt idx="152">
                  <c:v>1.0975544781288038E-2</c:v>
                </c:pt>
                <c:pt idx="153">
                  <c:v>2.0778944003407851E-3</c:v>
                </c:pt>
                <c:pt idx="154">
                  <c:v>2.1844530875376744E-3</c:v>
                </c:pt>
                <c:pt idx="155">
                  <c:v>6.3935212318155799E-4</c:v>
                </c:pt>
                <c:pt idx="156">
                  <c:v>1.0655868719695594E-3</c:v>
                </c:pt>
                <c:pt idx="157">
                  <c:v>2.5307688209280865E-2</c:v>
                </c:pt>
                <c:pt idx="158">
                  <c:v>2.5307688209280865E-2</c:v>
                </c:pt>
                <c:pt idx="159">
                  <c:v>2.5307688209280865E-2</c:v>
                </c:pt>
                <c:pt idx="160">
                  <c:v>4.1664446694016366E-2</c:v>
                </c:pt>
                <c:pt idx="161">
                  <c:v>7.1394320421969137E-3</c:v>
                </c:pt>
                <c:pt idx="162">
                  <c:v>8.3115776013638065E-3</c:v>
                </c:pt>
                <c:pt idx="163">
                  <c:v>1.6623155202727613E-2</c:v>
                </c:pt>
                <c:pt idx="164">
                  <c:v>5.5410517342424637E-3</c:v>
                </c:pt>
                <c:pt idx="165">
                  <c:v>5.5410517342424637E-3</c:v>
                </c:pt>
                <c:pt idx="166">
                  <c:v>5.5410517342424637E-3</c:v>
                </c:pt>
                <c:pt idx="167">
                  <c:v>4.3156268314772372E-3</c:v>
                </c:pt>
                <c:pt idx="168">
                  <c:v>-9.4304438169324767E-3</c:v>
                </c:pt>
                <c:pt idx="169">
                  <c:v>-1.6836272577122169E-2</c:v>
                </c:pt>
                <c:pt idx="170">
                  <c:v>-7.6722254781823596E-3</c:v>
                </c:pt>
                <c:pt idx="171">
                  <c:v>1.0709148063295482E-2</c:v>
                </c:pt>
                <c:pt idx="172">
                  <c:v>1.0709148063295482E-2</c:v>
                </c:pt>
                <c:pt idx="173">
                  <c:v>1.0709148063295482E-2</c:v>
                </c:pt>
                <c:pt idx="174">
                  <c:v>2.6692951142841537E-2</c:v>
                </c:pt>
                <c:pt idx="175">
                  <c:v>8.4181362885606958E-3</c:v>
                </c:pt>
                <c:pt idx="176">
                  <c:v>1.6676434546326169E-2</c:v>
                </c:pt>
                <c:pt idx="177">
                  <c:v>6.8730353242045794E-3</c:v>
                </c:pt>
                <c:pt idx="178">
                  <c:v>-8.4181362885611399E-3</c:v>
                </c:pt>
                <c:pt idx="179">
                  <c:v>-8.4181362885611399E-3</c:v>
                </c:pt>
                <c:pt idx="180">
                  <c:v>-8.4181362885611399E-3</c:v>
                </c:pt>
                <c:pt idx="181">
                  <c:v>-9.6435611913263664E-3</c:v>
                </c:pt>
                <c:pt idx="182">
                  <c:v>-3.0049549789546992E-2</c:v>
                </c:pt>
                <c:pt idx="183">
                  <c:v>-3.5484042836592455E-2</c:v>
                </c:pt>
                <c:pt idx="184">
                  <c:v>-2.6106878363258867E-2</c:v>
                </c:pt>
                <c:pt idx="185">
                  <c:v>-1.1401779530076483E-2</c:v>
                </c:pt>
                <c:pt idx="186">
                  <c:v>-1.1401779530076483E-2</c:v>
                </c:pt>
                <c:pt idx="187">
                  <c:v>-1.1401779530076483E-2</c:v>
                </c:pt>
                <c:pt idx="188">
                  <c:v>5.7541691086362423E-3</c:v>
                </c:pt>
                <c:pt idx="189">
                  <c:v>4.9549789546587952E-3</c:v>
                </c:pt>
                <c:pt idx="190">
                  <c:v>3.0369225851137216E-2</c:v>
                </c:pt>
                <c:pt idx="191">
                  <c:v>6.8304118493259791E-2</c:v>
                </c:pt>
                <c:pt idx="192">
                  <c:v>9.1853588363790983E-2</c:v>
                </c:pt>
                <c:pt idx="193">
                  <c:v>9.1853588363790983E-2</c:v>
                </c:pt>
                <c:pt idx="194">
                  <c:v>9.1853588363790983E-2</c:v>
                </c:pt>
                <c:pt idx="195">
                  <c:v>6.004582023549454E-2</c:v>
                </c:pt>
                <c:pt idx="196">
                  <c:v>1.7955138792689951E-2</c:v>
                </c:pt>
                <c:pt idx="197">
                  <c:v>1.7155948638712504E-2</c:v>
                </c:pt>
                <c:pt idx="198">
                  <c:v>1.1401779530075817E-2</c:v>
                </c:pt>
                <c:pt idx="199">
                  <c:v>2.6266716394053757E-2</c:v>
                </c:pt>
                <c:pt idx="200">
                  <c:v>2.6266716394053757E-2</c:v>
                </c:pt>
                <c:pt idx="201">
                  <c:v>2.6266716394053757E-2</c:v>
                </c:pt>
                <c:pt idx="202">
                  <c:v>1.6410037828333834E-2</c:v>
                </c:pt>
                <c:pt idx="203">
                  <c:v>2.4988012147689975E-2</c:v>
                </c:pt>
                <c:pt idx="204">
                  <c:v>1.1561617560871484E-2</c:v>
                </c:pt>
                <c:pt idx="205">
                  <c:v>1.6090361766742722E-2</c:v>
                </c:pt>
                <c:pt idx="206">
                  <c:v>9.5370025041288109E-3</c:v>
                </c:pt>
                <c:pt idx="207">
                  <c:v>9.5370025041288109E-3</c:v>
                </c:pt>
                <c:pt idx="208">
                  <c:v>9.5370025041288109E-3</c:v>
                </c:pt>
                <c:pt idx="209">
                  <c:v>-5.4877723906444631E-3</c:v>
                </c:pt>
                <c:pt idx="210">
                  <c:v>-8.3115776013642506E-3</c:v>
                </c:pt>
                <c:pt idx="211">
                  <c:v>2.0778944003407851E-3</c:v>
                </c:pt>
                <c:pt idx="212">
                  <c:v>1.9340401726250622E-2</c:v>
                </c:pt>
                <c:pt idx="213">
                  <c:v>-7.6722254781823596E-3</c:v>
                </c:pt>
                <c:pt idx="214">
                  <c:v>-7.6722254781823596E-3</c:v>
                </c:pt>
                <c:pt idx="215">
                  <c:v>-7.6722254781823596E-3</c:v>
                </c:pt>
                <c:pt idx="216">
                  <c:v>-2.2697000372955745E-2</c:v>
                </c:pt>
                <c:pt idx="217">
                  <c:v>-2.7651979327614984E-2</c:v>
                </c:pt>
                <c:pt idx="218">
                  <c:v>-3.5537322180191011E-2</c:v>
                </c:pt>
                <c:pt idx="219">
                  <c:v>-3.1647930097501442E-2</c:v>
                </c:pt>
                <c:pt idx="220">
                  <c:v>-3.6123394959774346E-2</c:v>
                </c:pt>
                <c:pt idx="221">
                  <c:v>-3.6123394959774346E-2</c:v>
                </c:pt>
                <c:pt idx="222">
                  <c:v>-3.6123394959774346E-2</c:v>
                </c:pt>
                <c:pt idx="223">
                  <c:v>-4.51276040279186E-2</c:v>
                </c:pt>
                <c:pt idx="224">
                  <c:v>-3.0635622569130327E-2</c:v>
                </c:pt>
                <c:pt idx="225">
                  <c:v>-3.7934892642123019E-2</c:v>
                </c:pt>
                <c:pt idx="226">
                  <c:v>-4.9496510202994615E-2</c:v>
                </c:pt>
                <c:pt idx="227">
                  <c:v>-5.1840801321328067E-2</c:v>
                </c:pt>
                <c:pt idx="228">
                  <c:v>-5.1840801321328067E-2</c:v>
                </c:pt>
                <c:pt idx="229">
                  <c:v>-5.1840801321328067E-2</c:v>
                </c:pt>
                <c:pt idx="230">
                  <c:v>-5.567691406041908E-2</c:v>
                </c:pt>
                <c:pt idx="231">
                  <c:v>-5.1521125259737066E-2</c:v>
                </c:pt>
                <c:pt idx="232">
                  <c:v>-5.0029303638979505E-2</c:v>
                </c:pt>
                <c:pt idx="233">
                  <c:v>-5.008258298257795E-2</c:v>
                </c:pt>
                <c:pt idx="234">
                  <c:v>-6.2017155948638991E-2</c:v>
                </c:pt>
                <c:pt idx="235">
                  <c:v>-6.2017155948638991E-2</c:v>
                </c:pt>
                <c:pt idx="236">
                  <c:v>-6.2017155948638991E-2</c:v>
                </c:pt>
                <c:pt idx="237">
                  <c:v>-6.2017155948638991E-2</c:v>
                </c:pt>
                <c:pt idx="238">
                  <c:v>-7.3738611540306032E-2</c:v>
                </c:pt>
                <c:pt idx="239">
                  <c:v>-6.9103308647237682E-2</c:v>
                </c:pt>
                <c:pt idx="240">
                  <c:v>-6.548031328254067E-2</c:v>
                </c:pt>
                <c:pt idx="241">
                  <c:v>-5.9992540891896429E-2</c:v>
                </c:pt>
                <c:pt idx="242">
                  <c:v>-5.9992540891896429E-2</c:v>
                </c:pt>
                <c:pt idx="243">
                  <c:v>-5.9992540891896429E-2</c:v>
                </c:pt>
                <c:pt idx="244">
                  <c:v>-8.9083062496670196E-2</c:v>
                </c:pt>
                <c:pt idx="245">
                  <c:v>-8.6312536629548964E-2</c:v>
                </c:pt>
                <c:pt idx="246">
                  <c:v>-8.5566625819170183E-2</c:v>
                </c:pt>
                <c:pt idx="247">
                  <c:v>-6.7771325057275567E-2</c:v>
                </c:pt>
                <c:pt idx="248">
                  <c:v>-6.7025414246896786E-2</c:v>
                </c:pt>
                <c:pt idx="249">
                  <c:v>-6.7025414246896786E-2</c:v>
                </c:pt>
                <c:pt idx="250">
                  <c:v>-6.7025414246896786E-2</c:v>
                </c:pt>
                <c:pt idx="251">
                  <c:v>-5.9353188768714538E-2</c:v>
                </c:pt>
                <c:pt idx="252">
                  <c:v>9.3771644733333659E-3</c:v>
                </c:pt>
                <c:pt idx="253">
                  <c:v>1.4225584740795716E-2</c:v>
                </c:pt>
                <c:pt idx="254">
                  <c:v>-1.0176354627311257E-2</c:v>
                </c:pt>
                <c:pt idx="255">
                  <c:v>-1.4332143427993271E-2</c:v>
                </c:pt>
                <c:pt idx="256">
                  <c:v>-1.4332143427993271E-2</c:v>
                </c:pt>
                <c:pt idx="257">
                  <c:v>-1.4332143427993271E-2</c:v>
                </c:pt>
                <c:pt idx="258">
                  <c:v>4.5766956151099825E-2</c:v>
                </c:pt>
                <c:pt idx="259">
                  <c:v>6.9795940114014687E-3</c:v>
                </c:pt>
                <c:pt idx="260">
                  <c:v>-8.577974319356696E-3</c:v>
                </c:pt>
                <c:pt idx="261">
                  <c:v>1.0709148063295482E-2</c:v>
                </c:pt>
                <c:pt idx="262">
                  <c:v>2.1897810218977742E-2</c:v>
                </c:pt>
                <c:pt idx="263">
                  <c:v>2.1897810218977742E-2</c:v>
                </c:pt>
                <c:pt idx="264">
                  <c:v>2.1897810218977742E-2</c:v>
                </c:pt>
                <c:pt idx="265">
                  <c:v>7.1394320421969137E-3</c:v>
                </c:pt>
                <c:pt idx="266">
                  <c:v>6.9263146678011367E-4</c:v>
                </c:pt>
                <c:pt idx="267">
                  <c:v>-1.5344450956364386E-2</c:v>
                </c:pt>
                <c:pt idx="268">
                  <c:v>-8.3115776013642506E-3</c:v>
                </c:pt>
                <c:pt idx="269">
                  <c:v>-1.8114976823485951E-2</c:v>
                </c:pt>
                <c:pt idx="270">
                  <c:v>-1.8114976823485951E-2</c:v>
                </c:pt>
                <c:pt idx="271">
                  <c:v>-1.8114976823485951E-2</c:v>
                </c:pt>
                <c:pt idx="272">
                  <c:v>-1.800841813628884E-2</c:v>
                </c:pt>
                <c:pt idx="273">
                  <c:v>-1.3159997868826601E-2</c:v>
                </c:pt>
                <c:pt idx="274">
                  <c:v>-4.2730033565986814E-2</c:v>
                </c:pt>
                <c:pt idx="275">
                  <c:v>-5.5144120624434079E-2</c:v>
                </c:pt>
                <c:pt idx="276">
                  <c:v>-5.3545740316479629E-2</c:v>
                </c:pt>
                <c:pt idx="277">
                  <c:v>-5.3545740316479629E-2</c:v>
                </c:pt>
                <c:pt idx="278">
                  <c:v>-5.3545740316479629E-2</c:v>
                </c:pt>
                <c:pt idx="279">
                  <c:v>-5.4664606532047855E-2</c:v>
                </c:pt>
                <c:pt idx="280">
                  <c:v>-5.008258298257795E-2</c:v>
                </c:pt>
                <c:pt idx="281">
                  <c:v>-4.3582503063562483E-2</c:v>
                </c:pt>
                <c:pt idx="282">
                  <c:v>-3.3033193031062114E-2</c:v>
                </c:pt>
                <c:pt idx="283">
                  <c:v>-1.2787042463637155E-2</c:v>
                </c:pt>
                <c:pt idx="284">
                  <c:v>-1.2787042463637155E-2</c:v>
                </c:pt>
                <c:pt idx="285">
                  <c:v>-1.2787042463637155E-2</c:v>
                </c:pt>
                <c:pt idx="286">
                  <c:v>-2.1151899408599628E-2</c:v>
                </c:pt>
                <c:pt idx="287">
                  <c:v>-2.6319995737652868E-2</c:v>
                </c:pt>
                <c:pt idx="288">
                  <c:v>-2.9942991102349881E-2</c:v>
                </c:pt>
                <c:pt idx="289">
                  <c:v>-3.7242261175342573E-2</c:v>
                </c:pt>
                <c:pt idx="290">
                  <c:v>-4.3102988971176148E-2</c:v>
                </c:pt>
                <c:pt idx="291">
                  <c:v>-4.3102988971176148E-2</c:v>
                </c:pt>
                <c:pt idx="292">
                  <c:v>-4.3102988971176148E-2</c:v>
                </c:pt>
                <c:pt idx="293">
                  <c:v>-5.7594970429964643E-2</c:v>
                </c:pt>
                <c:pt idx="294">
                  <c:v>-6.2336832010229881E-2</c:v>
                </c:pt>
                <c:pt idx="295">
                  <c:v>-7.160743779636658E-2</c:v>
                </c:pt>
                <c:pt idx="296">
                  <c:v>-6.3189301507805773E-2</c:v>
                </c:pt>
                <c:pt idx="297">
                  <c:v>-7.7414886248601711E-2</c:v>
                </c:pt>
                <c:pt idx="298">
                  <c:v>-7.7414886248601711E-2</c:v>
                </c:pt>
                <c:pt idx="299">
                  <c:v>-7.7414886248601711E-2</c:v>
                </c:pt>
                <c:pt idx="300">
                  <c:v>-8.8337151686291415E-2</c:v>
                </c:pt>
                <c:pt idx="301">
                  <c:v>-9.1587191645799204E-2</c:v>
                </c:pt>
                <c:pt idx="302">
                  <c:v>-0.1035750439554588</c:v>
                </c:pt>
                <c:pt idx="303">
                  <c:v>-0.10197666364750413</c:v>
                </c:pt>
                <c:pt idx="304">
                  <c:v>-9.6382332569662998E-2</c:v>
                </c:pt>
                <c:pt idx="305">
                  <c:v>-9.6382332569662998E-2</c:v>
                </c:pt>
                <c:pt idx="306">
                  <c:v>-9.6382332569662998E-2</c:v>
                </c:pt>
                <c:pt idx="307">
                  <c:v>-8.098460226970039E-2</c:v>
                </c:pt>
                <c:pt idx="308">
                  <c:v>-7.1021365016783244E-2</c:v>
                </c:pt>
                <c:pt idx="309">
                  <c:v>-8.9669135276253753E-2</c:v>
                </c:pt>
                <c:pt idx="310">
                  <c:v>-9.7288081410837224E-2</c:v>
                </c:pt>
                <c:pt idx="311">
                  <c:v>-0.10490702754542092</c:v>
                </c:pt>
                <c:pt idx="312">
                  <c:v>-0.10490702754542092</c:v>
                </c:pt>
                <c:pt idx="313">
                  <c:v>-0.10490702754542092</c:v>
                </c:pt>
                <c:pt idx="314">
                  <c:v>-0.11146038680803483</c:v>
                </c:pt>
                <c:pt idx="315">
                  <c:v>-0.12227609355852764</c:v>
                </c:pt>
                <c:pt idx="316">
                  <c:v>-0.12083755128136842</c:v>
                </c:pt>
                <c:pt idx="317">
                  <c:v>-0.10863658159731493</c:v>
                </c:pt>
                <c:pt idx="318">
                  <c:v>-0.10181682561670868</c:v>
                </c:pt>
                <c:pt idx="319">
                  <c:v>-0.10181682561670868</c:v>
                </c:pt>
                <c:pt idx="320">
                  <c:v>-0.10181682561670868</c:v>
                </c:pt>
                <c:pt idx="321">
                  <c:v>-0.11934572966061086</c:v>
                </c:pt>
                <c:pt idx="322">
                  <c:v>-0.11657520379348951</c:v>
                </c:pt>
                <c:pt idx="323">
                  <c:v>-0.11076775534125438</c:v>
                </c:pt>
                <c:pt idx="324">
                  <c:v>-0.10671852522776959</c:v>
                </c:pt>
                <c:pt idx="325">
                  <c:v>-8.9242900527465752E-2</c:v>
                </c:pt>
                <c:pt idx="326">
                  <c:v>-8.9242900527465752E-2</c:v>
                </c:pt>
                <c:pt idx="327">
                  <c:v>-8.9242900527465752E-2</c:v>
                </c:pt>
                <c:pt idx="328">
                  <c:v>-8.364856944962451E-2</c:v>
                </c:pt>
                <c:pt idx="329">
                  <c:v>-0.10506686557621636</c:v>
                </c:pt>
                <c:pt idx="330">
                  <c:v>-9.5423304384890106E-2</c:v>
                </c:pt>
                <c:pt idx="331">
                  <c:v>-0.11140710746443627</c:v>
                </c:pt>
                <c:pt idx="332">
                  <c:v>-0.11875965688102752</c:v>
                </c:pt>
                <c:pt idx="333">
                  <c:v>-0.11875965688102752</c:v>
                </c:pt>
                <c:pt idx="334">
                  <c:v>-0.11875965688102752</c:v>
                </c:pt>
                <c:pt idx="335">
                  <c:v>-0.14097714316159649</c:v>
                </c:pt>
                <c:pt idx="336">
                  <c:v>-0.14529276999307383</c:v>
                </c:pt>
                <c:pt idx="337">
                  <c:v>-0.13671479567371758</c:v>
                </c:pt>
                <c:pt idx="338">
                  <c:v>-0.15882572326708955</c:v>
                </c:pt>
                <c:pt idx="339">
                  <c:v>-0.17299802866428704</c:v>
                </c:pt>
                <c:pt idx="340">
                  <c:v>-0.17299802866428704</c:v>
                </c:pt>
                <c:pt idx="341">
                  <c:v>-0.17299802866428704</c:v>
                </c:pt>
                <c:pt idx="342">
                  <c:v>-0.18583835047152242</c:v>
                </c:pt>
                <c:pt idx="343">
                  <c:v>-0.19718685065800012</c:v>
                </c:pt>
                <c:pt idx="344">
                  <c:v>-0.21327721242474318</c:v>
                </c:pt>
                <c:pt idx="345">
                  <c:v>-0.18322766263519652</c:v>
                </c:pt>
                <c:pt idx="346">
                  <c:v>-0.22212158346209199</c:v>
                </c:pt>
                <c:pt idx="347">
                  <c:v>-0.22212158346209199</c:v>
                </c:pt>
                <c:pt idx="348">
                  <c:v>-0.22212158346209199</c:v>
                </c:pt>
                <c:pt idx="349">
                  <c:v>-0.21562150354307663</c:v>
                </c:pt>
                <c:pt idx="350">
                  <c:v>-0.19404336938568933</c:v>
                </c:pt>
                <c:pt idx="351">
                  <c:v>-0.18152272364004496</c:v>
                </c:pt>
                <c:pt idx="352">
                  <c:v>-0.16623155202727935</c:v>
                </c:pt>
                <c:pt idx="353">
                  <c:v>-0.18844903830784832</c:v>
                </c:pt>
                <c:pt idx="354">
                  <c:v>-0.18844903830784832</c:v>
                </c:pt>
                <c:pt idx="355">
                  <c:v>-0.18844903830784832</c:v>
                </c:pt>
                <c:pt idx="356">
                  <c:v>-0.22952741222228168</c:v>
                </c:pt>
                <c:pt idx="357">
                  <c:v>-0.25206457456444153</c:v>
                </c:pt>
                <c:pt idx="358">
                  <c:v>-0.25206457456444153</c:v>
                </c:pt>
                <c:pt idx="359">
                  <c:v>-0.25206457456444153</c:v>
                </c:pt>
                <c:pt idx="360">
                  <c:v>-0.25105226703607031</c:v>
                </c:pt>
                <c:pt idx="361">
                  <c:v>-0.25105226703607031</c:v>
                </c:pt>
                <c:pt idx="362">
                  <c:v>-0.25105226703607031</c:v>
                </c:pt>
                <c:pt idx="363">
                  <c:v>-8.8763386435079306E-2</c:v>
                </c:pt>
                <c:pt idx="364">
                  <c:v>-9.35585273589431E-2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3F40-4CD8-8FB4-A7DB844CD24E}"/>
            </c:ext>
          </c:extLst>
        </c:ser>
        <c:ser>
          <c:idx val="13"/>
          <c:order val="13"/>
          <c:tx>
            <c:strRef>
              <c:f>'Graf 10'!$O$13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rgbClr val="6D6E71"/>
              </a:solidFill>
              <a:round/>
            </a:ln>
            <a:effectLst/>
          </c:spPr>
          <c:marker>
            <c:symbol val="none"/>
          </c:marker>
          <c:cat>
            <c:numRef>
              <c:f>'Graf 10'!$A$14:$A$378</c:f>
              <c:numCache>
                <c:formatCode>[$-41B]mmmm;@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10'!$O$14:$O$378</c:f>
              <c:numCache>
                <c:formatCode>General</c:formatCode>
                <c:ptCount val="365"/>
                <c:pt idx="1">
                  <c:v>0.21821193819475471</c:v>
                </c:pt>
                <c:pt idx="2">
                  <c:v>0.26670372959783917</c:v>
                </c:pt>
                <c:pt idx="3">
                  <c:v>0.26670372959783917</c:v>
                </c:pt>
                <c:pt idx="4">
                  <c:v>0.26670372959783917</c:v>
                </c:pt>
                <c:pt idx="5">
                  <c:v>0.23589123714379578</c:v>
                </c:pt>
                <c:pt idx="6">
                  <c:v>0.22636606383247582</c:v>
                </c:pt>
                <c:pt idx="7">
                  <c:v>0.23480883108569128</c:v>
                </c:pt>
                <c:pt idx="8">
                  <c:v>0.24779770378294619</c:v>
                </c:pt>
                <c:pt idx="9">
                  <c:v>0.238272530471626</c:v>
                </c:pt>
                <c:pt idx="10">
                  <c:v>0.238272530471626</c:v>
                </c:pt>
                <c:pt idx="11">
                  <c:v>0.238272530471626</c:v>
                </c:pt>
                <c:pt idx="12">
                  <c:v>0.24173622985756049</c:v>
                </c:pt>
                <c:pt idx="13">
                  <c:v>0.21099589780739092</c:v>
                </c:pt>
                <c:pt idx="14">
                  <c:v>0.20385201782390072</c:v>
                </c:pt>
                <c:pt idx="15">
                  <c:v>0.18725512493296392</c:v>
                </c:pt>
                <c:pt idx="16">
                  <c:v>0.17758563081389633</c:v>
                </c:pt>
                <c:pt idx="17">
                  <c:v>0.17758563081389633</c:v>
                </c:pt>
                <c:pt idx="18">
                  <c:v>0.17758563081389633</c:v>
                </c:pt>
                <c:pt idx="19">
                  <c:v>0.14670097795597958</c:v>
                </c:pt>
                <c:pt idx="20">
                  <c:v>0.14973171491867232</c:v>
                </c:pt>
                <c:pt idx="21">
                  <c:v>0.13645420060592306</c:v>
                </c:pt>
                <c:pt idx="22">
                  <c:v>0.12570230042875075</c:v>
                </c:pt>
                <c:pt idx="23">
                  <c:v>0.12433125275515167</c:v>
                </c:pt>
                <c:pt idx="24">
                  <c:v>0.12433125275515167</c:v>
                </c:pt>
                <c:pt idx="25">
                  <c:v>0.12433125275515167</c:v>
                </c:pt>
                <c:pt idx="26">
                  <c:v>0.11668224994454612</c:v>
                </c:pt>
                <c:pt idx="27">
                  <c:v>0.1311143307192737</c:v>
                </c:pt>
                <c:pt idx="28">
                  <c:v>9.3085797877866527E-2</c:v>
                </c:pt>
                <c:pt idx="29">
                  <c:v>6.2201145019949555E-2</c:v>
                </c:pt>
                <c:pt idx="30">
                  <c:v>4.6830978994864658E-2</c:v>
                </c:pt>
                <c:pt idx="31">
                  <c:v>4.6830978994864658E-2</c:v>
                </c:pt>
                <c:pt idx="32">
                  <c:v>4.6830978994864658E-2</c:v>
                </c:pt>
                <c:pt idx="33">
                  <c:v>2.6770386717993366E-2</c:v>
                </c:pt>
                <c:pt idx="34">
                  <c:v>5.5634548267448514E-2</c:v>
                </c:pt>
                <c:pt idx="35">
                  <c:v>8.0602048007727189E-2</c:v>
                </c:pt>
                <c:pt idx="36">
                  <c:v>8.03855667961062E-2</c:v>
                </c:pt>
                <c:pt idx="37">
                  <c:v>8.1467972854210924E-2</c:v>
                </c:pt>
                <c:pt idx="38">
                  <c:v>8.1467972854210924E-2</c:v>
                </c:pt>
                <c:pt idx="39">
                  <c:v>8.1467972854210924E-2</c:v>
                </c:pt>
                <c:pt idx="40">
                  <c:v>6.0974418154097654E-2</c:v>
                </c:pt>
                <c:pt idx="41">
                  <c:v>7.1942799542890734E-2</c:v>
                </c:pt>
                <c:pt idx="42">
                  <c:v>9.7126780494790399E-2</c:v>
                </c:pt>
                <c:pt idx="43">
                  <c:v>0.12007378892660703</c:v>
                </c:pt>
                <c:pt idx="44">
                  <c:v>0.13154729314251545</c:v>
                </c:pt>
                <c:pt idx="45">
                  <c:v>0.13154729314251545</c:v>
                </c:pt>
                <c:pt idx="46">
                  <c:v>0.13154729314251545</c:v>
                </c:pt>
                <c:pt idx="47">
                  <c:v>0.15564886803631062</c:v>
                </c:pt>
                <c:pt idx="48">
                  <c:v>0.13732012545240657</c:v>
                </c:pt>
                <c:pt idx="49">
                  <c:v>0.12490853598614082</c:v>
                </c:pt>
                <c:pt idx="50">
                  <c:v>0.11155886126951775</c:v>
                </c:pt>
                <c:pt idx="51">
                  <c:v>9.2797156262371949E-2</c:v>
                </c:pt>
                <c:pt idx="52">
                  <c:v>9.2797156262371949E-2</c:v>
                </c:pt>
                <c:pt idx="53">
                  <c:v>9.2797156262371949E-2</c:v>
                </c:pt>
                <c:pt idx="54">
                  <c:v>5.8737445634015062E-2</c:v>
                </c:pt>
                <c:pt idx="55">
                  <c:v>5.1377084438903875E-2</c:v>
                </c:pt>
                <c:pt idx="56">
                  <c:v>5.6716954325553015E-2</c:v>
                </c:pt>
                <c:pt idx="57">
                  <c:v>3.0450567315548849E-2</c:v>
                </c:pt>
                <c:pt idx="58">
                  <c:v>3.3697785489862575E-2</c:v>
                </c:pt>
                <c:pt idx="59">
                  <c:v>3.3697785489862575E-2</c:v>
                </c:pt>
                <c:pt idx="60">
                  <c:v>3.853253254939637E-2</c:v>
                </c:pt>
                <c:pt idx="61">
                  <c:v>6.7685335714345873E-2</c:v>
                </c:pt>
                <c:pt idx="62">
                  <c:v>6.573700480975786E-2</c:v>
                </c:pt>
                <c:pt idx="63">
                  <c:v>5.8160162403025906E-2</c:v>
                </c:pt>
                <c:pt idx="64">
                  <c:v>2.3956130966921396E-2</c:v>
                </c:pt>
                <c:pt idx="65">
                  <c:v>2.3956130966921396E-2</c:v>
                </c:pt>
                <c:pt idx="66">
                  <c:v>2.3956130966921396E-2</c:v>
                </c:pt>
                <c:pt idx="67">
                  <c:v>-1.8329865703030412E-2</c:v>
                </c:pt>
                <c:pt idx="68">
                  <c:v>3.6068970745555262E-3</c:v>
                </c:pt>
                <c:pt idx="69">
                  <c:v>-3.6192513849453434E-4</c:v>
                </c:pt>
                <c:pt idx="70">
                  <c:v>-3.1751700823527074E-2</c:v>
                </c:pt>
                <c:pt idx="71">
                  <c:v>-2.9009605476328804E-2</c:v>
                </c:pt>
                <c:pt idx="72">
                  <c:v>-2.9009605476328804E-2</c:v>
                </c:pt>
                <c:pt idx="73">
                  <c:v>-2.9009605476328804E-2</c:v>
                </c:pt>
                <c:pt idx="74">
                  <c:v>-6.328579731630668E-2</c:v>
                </c:pt>
                <c:pt idx="75">
                  <c:v>-6.747110074097773E-2</c:v>
                </c:pt>
                <c:pt idx="76">
                  <c:v>-9.6190941482685588E-2</c:v>
                </c:pt>
                <c:pt idx="77">
                  <c:v>-9.5108535424581087E-2</c:v>
                </c:pt>
                <c:pt idx="78">
                  <c:v>-8.9335703114690079E-2</c:v>
                </c:pt>
                <c:pt idx="79">
                  <c:v>-8.9335703114690079E-2</c:v>
                </c:pt>
                <c:pt idx="80">
                  <c:v>-8.9335703114690079E-2</c:v>
                </c:pt>
                <c:pt idx="81">
                  <c:v>-0.10340698187004937</c:v>
                </c:pt>
                <c:pt idx="82">
                  <c:v>-7.9882690207243479E-2</c:v>
                </c:pt>
                <c:pt idx="83">
                  <c:v>-6.7831902760346008E-2</c:v>
                </c:pt>
                <c:pt idx="84">
                  <c:v>-7.0934800126912334E-2</c:v>
                </c:pt>
                <c:pt idx="85">
                  <c:v>-8.8686259479827334E-2</c:v>
                </c:pt>
                <c:pt idx="86">
                  <c:v>-8.8686259479827334E-2</c:v>
                </c:pt>
                <c:pt idx="87">
                  <c:v>-8.8686259479827334E-2</c:v>
                </c:pt>
                <c:pt idx="88">
                  <c:v>-0.10564395439013219</c:v>
                </c:pt>
                <c:pt idx="89">
                  <c:v>-9.5108535424581087E-2</c:v>
                </c:pt>
                <c:pt idx="90">
                  <c:v>-9.7201187136916611E-2</c:v>
                </c:pt>
                <c:pt idx="91">
                  <c:v>-7.5336584763204262E-2</c:v>
                </c:pt>
                <c:pt idx="92">
                  <c:v>-6.6316534278999528E-2</c:v>
                </c:pt>
                <c:pt idx="93">
                  <c:v>-6.6316534278999528E-2</c:v>
                </c:pt>
                <c:pt idx="94">
                  <c:v>-6.6316534278999528E-2</c:v>
                </c:pt>
                <c:pt idx="95">
                  <c:v>-2.7422076591108735E-2</c:v>
                </c:pt>
                <c:pt idx="96">
                  <c:v>-2.677263295624599E-2</c:v>
                </c:pt>
                <c:pt idx="97">
                  <c:v>-3.4998918997840689E-2</c:v>
                </c:pt>
                <c:pt idx="98">
                  <c:v>-2.807152022597148E-2</c:v>
                </c:pt>
                <c:pt idx="99">
                  <c:v>-2.807152022597148E-2</c:v>
                </c:pt>
                <c:pt idx="100">
                  <c:v>-2.807152022597148E-2</c:v>
                </c:pt>
                <c:pt idx="101">
                  <c:v>-2.807152022597148E-2</c:v>
                </c:pt>
                <c:pt idx="102">
                  <c:v>-2.807152022597148E-2</c:v>
                </c:pt>
                <c:pt idx="103">
                  <c:v>-3.4205154555230655E-2</c:v>
                </c:pt>
                <c:pt idx="104">
                  <c:v>-6.2924995296938513E-2</c:v>
                </c:pt>
                <c:pt idx="105">
                  <c:v>-3.9256382826385328E-2</c:v>
                </c:pt>
                <c:pt idx="106">
                  <c:v>-1.8907148934019458E-2</c:v>
                </c:pt>
                <c:pt idx="107">
                  <c:v>-1.8907148934019458E-2</c:v>
                </c:pt>
                <c:pt idx="108">
                  <c:v>-1.8907148934019458E-2</c:v>
                </c:pt>
                <c:pt idx="109">
                  <c:v>-2.9298247091823271E-2</c:v>
                </c:pt>
                <c:pt idx="110">
                  <c:v>-5.2389576331387411E-2</c:v>
                </c:pt>
                <c:pt idx="111">
                  <c:v>-6.7182459125483152E-2</c:v>
                </c:pt>
                <c:pt idx="112">
                  <c:v>-7.2161526992764125E-2</c:v>
                </c:pt>
                <c:pt idx="113">
                  <c:v>-8.1470219092463547E-2</c:v>
                </c:pt>
                <c:pt idx="114">
                  <c:v>-8.1470219092463547E-2</c:v>
                </c:pt>
                <c:pt idx="115">
                  <c:v>-8.1470219092463547E-2</c:v>
                </c:pt>
                <c:pt idx="116">
                  <c:v>-8.637712655587082E-2</c:v>
                </c:pt>
                <c:pt idx="117">
                  <c:v>-9.3088044116119151E-2</c:v>
                </c:pt>
                <c:pt idx="118">
                  <c:v>-9.6190941482685588E-2</c:v>
                </c:pt>
                <c:pt idx="119">
                  <c:v>-9.3015883712245451E-2</c:v>
                </c:pt>
                <c:pt idx="120">
                  <c:v>-9.3015883712245451E-2</c:v>
                </c:pt>
                <c:pt idx="121">
                  <c:v>-9.3015883712245451E-2</c:v>
                </c:pt>
                <c:pt idx="122">
                  <c:v>-9.3015883712245451E-2</c:v>
                </c:pt>
                <c:pt idx="123">
                  <c:v>-0.1065820396404894</c:v>
                </c:pt>
                <c:pt idx="124">
                  <c:v>-9.9149518041504736E-2</c:v>
                </c:pt>
                <c:pt idx="125">
                  <c:v>-9.4170450174223652E-2</c:v>
                </c:pt>
                <c:pt idx="126">
                  <c:v>-8.1758860707958014E-2</c:v>
                </c:pt>
                <c:pt idx="127">
                  <c:v>-7.973836939949619E-2</c:v>
                </c:pt>
                <c:pt idx="128">
                  <c:v>-7.973836939949619E-2</c:v>
                </c:pt>
                <c:pt idx="129">
                  <c:v>-7.973836939949619E-2</c:v>
                </c:pt>
                <c:pt idx="130">
                  <c:v>-7.4470659916720527E-2</c:v>
                </c:pt>
                <c:pt idx="131">
                  <c:v>-9.2510760885129995E-2</c:v>
                </c:pt>
                <c:pt idx="132">
                  <c:v>-0.10210809460032388</c:v>
                </c:pt>
                <c:pt idx="133">
                  <c:v>-8.3995833228040717E-2</c:v>
                </c:pt>
                <c:pt idx="134">
                  <c:v>-7.5192263955456973E-2</c:v>
                </c:pt>
                <c:pt idx="135">
                  <c:v>-7.5192263955456973E-2</c:v>
                </c:pt>
                <c:pt idx="136">
                  <c:v>-7.5192263955456973E-2</c:v>
                </c:pt>
                <c:pt idx="137">
                  <c:v>-7.1656404165648668E-2</c:v>
                </c:pt>
                <c:pt idx="138">
                  <c:v>-7.0646158511417867E-2</c:v>
                </c:pt>
                <c:pt idx="139">
                  <c:v>-6.5667090644136783E-2</c:v>
                </c:pt>
                <c:pt idx="140">
                  <c:v>-8.8397617864332756E-2</c:v>
                </c:pt>
                <c:pt idx="141">
                  <c:v>-0.10463370873590128</c:v>
                </c:pt>
                <c:pt idx="142">
                  <c:v>-0.10463370873590128</c:v>
                </c:pt>
                <c:pt idx="143">
                  <c:v>-0.10463370873590128</c:v>
                </c:pt>
                <c:pt idx="144">
                  <c:v>-8.248046474669446E-2</c:v>
                </c:pt>
                <c:pt idx="145">
                  <c:v>-9.0778911192162748E-2</c:v>
                </c:pt>
                <c:pt idx="146">
                  <c:v>-0.10015976369573565</c:v>
                </c:pt>
                <c:pt idx="147">
                  <c:v>-0.11516912770145238</c:v>
                </c:pt>
                <c:pt idx="148">
                  <c:v>-0.11011789943029771</c:v>
                </c:pt>
                <c:pt idx="149">
                  <c:v>-0.11011789943029771</c:v>
                </c:pt>
                <c:pt idx="150">
                  <c:v>-0.11011789943029771</c:v>
                </c:pt>
                <c:pt idx="151">
                  <c:v>-0.11906578951062874</c:v>
                </c:pt>
                <c:pt idx="152">
                  <c:v>-9.8427914002768402E-2</c:v>
                </c:pt>
                <c:pt idx="153">
                  <c:v>-9.6335262290432877E-2</c:v>
                </c:pt>
                <c:pt idx="154">
                  <c:v>-9.6551743502053866E-2</c:v>
                </c:pt>
                <c:pt idx="155">
                  <c:v>-7.0646158511417867E-2</c:v>
                </c:pt>
                <c:pt idx="156">
                  <c:v>-7.0646158511417867E-2</c:v>
                </c:pt>
                <c:pt idx="157">
                  <c:v>-7.0646158511417867E-2</c:v>
                </c:pt>
                <c:pt idx="158">
                  <c:v>-8.0171331822737946E-2</c:v>
                </c:pt>
                <c:pt idx="159">
                  <c:v>-9.7129026733042911E-2</c:v>
                </c:pt>
                <c:pt idx="160">
                  <c:v>-9.4603412597465519E-2</c:v>
                </c:pt>
                <c:pt idx="161">
                  <c:v>-0.10254105702356575</c:v>
                </c:pt>
                <c:pt idx="162">
                  <c:v>-0.1054274731785112</c:v>
                </c:pt>
                <c:pt idx="163">
                  <c:v>-0.1054274731785112</c:v>
                </c:pt>
                <c:pt idx="164">
                  <c:v>-0.1054274731785112</c:v>
                </c:pt>
                <c:pt idx="165">
                  <c:v>-0.11747826062540878</c:v>
                </c:pt>
                <c:pt idx="166">
                  <c:v>-0.10174729258095572</c:v>
                </c:pt>
                <c:pt idx="167">
                  <c:v>-0.10160297177320854</c:v>
                </c:pt>
                <c:pt idx="168">
                  <c:v>-8.2552625150568049E-2</c:v>
                </c:pt>
                <c:pt idx="169">
                  <c:v>-7.4542820320594338E-2</c:v>
                </c:pt>
                <c:pt idx="170">
                  <c:v>-7.4542820320594338E-2</c:v>
                </c:pt>
                <c:pt idx="171">
                  <c:v>-7.4542820320594338E-2</c:v>
                </c:pt>
                <c:pt idx="172">
                  <c:v>-8.3129908381557205E-2</c:v>
                </c:pt>
                <c:pt idx="173">
                  <c:v>-6.869782760682952E-2</c:v>
                </c:pt>
                <c:pt idx="174">
                  <c:v>-8.3851512420293539E-2</c:v>
                </c:pt>
                <c:pt idx="175">
                  <c:v>-9.178915684639366E-2</c:v>
                </c:pt>
                <c:pt idx="176">
                  <c:v>-9.0490269576668281E-2</c:v>
                </c:pt>
                <c:pt idx="177">
                  <c:v>-9.0490269576668281E-2</c:v>
                </c:pt>
                <c:pt idx="178">
                  <c:v>-9.0490269576668281E-2</c:v>
                </c:pt>
                <c:pt idx="179">
                  <c:v>-7.3965537089605071E-2</c:v>
                </c:pt>
                <c:pt idx="180">
                  <c:v>-6.9708073261060544E-2</c:v>
                </c:pt>
                <c:pt idx="181">
                  <c:v>-7.4542820320594338E-2</c:v>
                </c:pt>
                <c:pt idx="182">
                  <c:v>-6.5306288624768616E-2</c:v>
                </c:pt>
                <c:pt idx="183">
                  <c:v>-5.9461295911003909E-2</c:v>
                </c:pt>
                <c:pt idx="184">
                  <c:v>-5.9461295911003909E-2</c:v>
                </c:pt>
                <c:pt idx="185">
                  <c:v>-5.9461295911003909E-2</c:v>
                </c:pt>
                <c:pt idx="186">
                  <c:v>-3.1896021631274252E-2</c:v>
                </c:pt>
                <c:pt idx="187">
                  <c:v>-2.7422076591108735E-2</c:v>
                </c:pt>
                <c:pt idx="188">
                  <c:v>-2.7638557802729613E-2</c:v>
                </c:pt>
                <c:pt idx="189">
                  <c:v>-3.1463059208032385E-2</c:v>
                </c:pt>
                <c:pt idx="190">
                  <c:v>-3.8390457979901593E-2</c:v>
                </c:pt>
                <c:pt idx="191">
                  <c:v>-3.8390457979901593E-2</c:v>
                </c:pt>
                <c:pt idx="192">
                  <c:v>-3.8390457979901593E-2</c:v>
                </c:pt>
                <c:pt idx="193">
                  <c:v>-3.2978427689378864E-2</c:v>
                </c:pt>
                <c:pt idx="194">
                  <c:v>-4.7338348060232738E-2</c:v>
                </c:pt>
                <c:pt idx="195">
                  <c:v>-4.5967300386633658E-2</c:v>
                </c:pt>
                <c:pt idx="196">
                  <c:v>-5.1667972292651076E-2</c:v>
                </c:pt>
                <c:pt idx="197">
                  <c:v>-5.4337907235975647E-2</c:v>
                </c:pt>
                <c:pt idx="198">
                  <c:v>-5.4337907235975647E-2</c:v>
                </c:pt>
                <c:pt idx="199">
                  <c:v>-5.4337907235975647E-2</c:v>
                </c:pt>
                <c:pt idx="200">
                  <c:v>-8.103725666922168E-2</c:v>
                </c:pt>
                <c:pt idx="201">
                  <c:v>-7.7573557283287076E-2</c:v>
                </c:pt>
                <c:pt idx="202">
                  <c:v>-8.7098730594607265E-2</c:v>
                </c:pt>
                <c:pt idx="203">
                  <c:v>-8.8758419883700923E-2</c:v>
                </c:pt>
                <c:pt idx="204">
                  <c:v>-9.6263101886559288E-2</c:v>
                </c:pt>
                <c:pt idx="205">
                  <c:v>-9.6263101886559288E-2</c:v>
                </c:pt>
                <c:pt idx="206">
                  <c:v>-9.6263101886559288E-2</c:v>
                </c:pt>
                <c:pt idx="207">
                  <c:v>-0.11675665658667234</c:v>
                </c:pt>
                <c:pt idx="208">
                  <c:v>-0.1044172275242804</c:v>
                </c:pt>
                <c:pt idx="209">
                  <c:v>-9.7345507944663789E-2</c:v>
                </c:pt>
                <c:pt idx="210">
                  <c:v>-0.1125713531620014</c:v>
                </c:pt>
                <c:pt idx="211">
                  <c:v>-0.11206623033488594</c:v>
                </c:pt>
                <c:pt idx="212">
                  <c:v>-0.11206623033488594</c:v>
                </c:pt>
                <c:pt idx="213">
                  <c:v>-0.11206623033488594</c:v>
                </c:pt>
                <c:pt idx="214">
                  <c:v>-9.9365999253125725E-2</c:v>
                </c:pt>
                <c:pt idx="215">
                  <c:v>-8.3129908381557205E-2</c:v>
                </c:pt>
                <c:pt idx="216">
                  <c:v>-6.328579731630668E-2</c:v>
                </c:pt>
                <c:pt idx="217">
                  <c:v>-5.1451491081030198E-2</c:v>
                </c:pt>
                <c:pt idx="218">
                  <c:v>-6.1481787219465733E-2</c:v>
                </c:pt>
                <c:pt idx="219">
                  <c:v>-6.1481787219465733E-2</c:v>
                </c:pt>
                <c:pt idx="220">
                  <c:v>-6.1481787219465733E-2</c:v>
                </c:pt>
                <c:pt idx="221">
                  <c:v>-6.2275551662075879E-2</c:v>
                </c:pt>
                <c:pt idx="222">
                  <c:v>-5.383278440886019E-2</c:v>
                </c:pt>
                <c:pt idx="223">
                  <c:v>-6.343011812405408E-2</c:v>
                </c:pt>
                <c:pt idx="224">
                  <c:v>-5.8667531468393874E-2</c:v>
                </c:pt>
                <c:pt idx="225">
                  <c:v>-5.0513405830672875E-2</c:v>
                </c:pt>
                <c:pt idx="226">
                  <c:v>-5.0513405830672875E-2</c:v>
                </c:pt>
                <c:pt idx="227">
                  <c:v>-5.0513405830672875E-2</c:v>
                </c:pt>
                <c:pt idx="228">
                  <c:v>-3.7380212325670792E-2</c:v>
                </c:pt>
                <c:pt idx="229">
                  <c:v>3.983141981912186E-2</c:v>
                </c:pt>
                <c:pt idx="230">
                  <c:v>-2.7494236994982324E-2</c:v>
                </c:pt>
                <c:pt idx="231">
                  <c:v>-2.677263295624599E-2</c:v>
                </c:pt>
                <c:pt idx="232">
                  <c:v>-4.6400262809875525E-2</c:v>
                </c:pt>
                <c:pt idx="233">
                  <c:v>-4.6400262809875525E-2</c:v>
                </c:pt>
                <c:pt idx="234">
                  <c:v>-4.6400262809875525E-2</c:v>
                </c:pt>
                <c:pt idx="235">
                  <c:v>-2.1649244281217728E-2</c:v>
                </c:pt>
                <c:pt idx="236">
                  <c:v>3.8955386900501043E-3</c:v>
                </c:pt>
                <c:pt idx="237">
                  <c:v>1.5224722098211352E-2</c:v>
                </c:pt>
                <c:pt idx="238">
                  <c:v>5.7616011186278904E-4</c:v>
                </c:pt>
                <c:pt idx="239">
                  <c:v>3.5646116394450811E-2</c:v>
                </c:pt>
                <c:pt idx="240">
                  <c:v>3.5646116394450811E-2</c:v>
                </c:pt>
                <c:pt idx="241">
                  <c:v>3.5646116394450811E-2</c:v>
                </c:pt>
                <c:pt idx="242">
                  <c:v>3.0594888123296249E-2</c:v>
                </c:pt>
                <c:pt idx="243">
                  <c:v>4.2789996377941009E-2</c:v>
                </c:pt>
                <c:pt idx="244">
                  <c:v>2.4822055813405131E-2</c:v>
                </c:pt>
                <c:pt idx="245">
                  <c:v>2.8285755199339846E-2</c:v>
                </c:pt>
                <c:pt idx="246">
                  <c:v>2.4100451774668796E-2</c:v>
                </c:pt>
                <c:pt idx="247">
                  <c:v>2.4100451774668796E-2</c:v>
                </c:pt>
                <c:pt idx="248">
                  <c:v>2.4100451774668796E-2</c:v>
                </c:pt>
                <c:pt idx="249">
                  <c:v>-6.2790782561327196E-3</c:v>
                </c:pt>
                <c:pt idx="250">
                  <c:v>-2.951472830344426E-2</c:v>
                </c:pt>
                <c:pt idx="251">
                  <c:v>-3.348355051649432E-2</c:v>
                </c:pt>
                <c:pt idx="252">
                  <c:v>-3.3772192131988787E-2</c:v>
                </c:pt>
                <c:pt idx="253">
                  <c:v>-2.9731209515065138E-2</c:v>
                </c:pt>
                <c:pt idx="254">
                  <c:v>-2.9731209515065138E-2</c:v>
                </c:pt>
                <c:pt idx="255">
                  <c:v>-2.9731209515065138E-2</c:v>
                </c:pt>
                <c:pt idx="256">
                  <c:v>-1.3567279047370207E-2</c:v>
                </c:pt>
                <c:pt idx="257">
                  <c:v>-1.2196231373771127E-2</c:v>
                </c:pt>
                <c:pt idx="258">
                  <c:v>1.8028869777144685E-3</c:v>
                </c:pt>
                <c:pt idx="259">
                  <c:v>5.483067575270173E-3</c:v>
                </c:pt>
                <c:pt idx="260">
                  <c:v>7.7200400953529869E-3</c:v>
                </c:pt>
                <c:pt idx="261">
                  <c:v>7.7200400953529869E-3</c:v>
                </c:pt>
                <c:pt idx="262">
                  <c:v>7.7200400953529869E-3</c:v>
                </c:pt>
                <c:pt idx="263">
                  <c:v>-1.1691108546655671E-2</c:v>
                </c:pt>
                <c:pt idx="264">
                  <c:v>-1.1402466931161093E-2</c:v>
                </c:pt>
                <c:pt idx="265">
                  <c:v>-1.1231191262561779E-6</c:v>
                </c:pt>
                <c:pt idx="266">
                  <c:v>-6.7842010832482869E-3</c:v>
                </c:pt>
                <c:pt idx="267">
                  <c:v>2.0193681893354576E-3</c:v>
                </c:pt>
                <c:pt idx="268">
                  <c:v>2.0193681893354576E-3</c:v>
                </c:pt>
                <c:pt idx="269">
                  <c:v>2.0193681893354576E-3</c:v>
                </c:pt>
                <c:pt idx="270">
                  <c:v>2.2512922889448728E-2</c:v>
                </c:pt>
                <c:pt idx="271">
                  <c:v>1.6884411387305009E-2</c:v>
                </c:pt>
                <c:pt idx="272">
                  <c:v>-2.1760433074724528E-4</c:v>
                </c:pt>
                <c:pt idx="273">
                  <c:v>-1.2701354200886583E-2</c:v>
                </c:pt>
                <c:pt idx="274">
                  <c:v>-2.9081765880202393E-2</c:v>
                </c:pt>
                <c:pt idx="275">
                  <c:v>-2.9081765880202393E-2</c:v>
                </c:pt>
                <c:pt idx="276">
                  <c:v>-2.9081765880202393E-2</c:v>
                </c:pt>
                <c:pt idx="277">
                  <c:v>-8.8046923917101116E-3</c:v>
                </c:pt>
                <c:pt idx="278">
                  <c:v>-1.3783760258991196E-2</c:v>
                </c:pt>
                <c:pt idx="279">
                  <c:v>3.7512178823029263E-3</c:v>
                </c:pt>
                <c:pt idx="280">
                  <c:v>1.7389534214420355E-2</c:v>
                </c:pt>
                <c:pt idx="281">
                  <c:v>1.0173493827056568E-2</c:v>
                </c:pt>
                <c:pt idx="282">
                  <c:v>1.0173493827056568E-2</c:v>
                </c:pt>
                <c:pt idx="283">
                  <c:v>1.0173493827056568E-2</c:v>
                </c:pt>
                <c:pt idx="284">
                  <c:v>4.9057843442810167E-3</c:v>
                </c:pt>
                <c:pt idx="285">
                  <c:v>1.4319768862103288E-4</c:v>
                </c:pt>
                <c:pt idx="286">
                  <c:v>8.9467669612046663E-3</c:v>
                </c:pt>
                <c:pt idx="287">
                  <c:v>1.7533855022167755E-2</c:v>
                </c:pt>
                <c:pt idx="288">
                  <c:v>3.3336983470494408E-2</c:v>
                </c:pt>
                <c:pt idx="289">
                  <c:v>3.3336983470494408E-2</c:v>
                </c:pt>
                <c:pt idx="290">
                  <c:v>3.3336983470494408E-2</c:v>
                </c:pt>
                <c:pt idx="291">
                  <c:v>5.087196161178853E-2</c:v>
                </c:pt>
                <c:pt idx="292">
                  <c:v>5.3758377766733867E-2</c:v>
                </c:pt>
                <c:pt idx="293">
                  <c:v>4.8418507880084727E-2</c:v>
                </c:pt>
                <c:pt idx="294">
                  <c:v>6.6097806829126027E-2</c:v>
                </c:pt>
                <c:pt idx="295">
                  <c:v>7.3674649235857981E-2</c:v>
                </c:pt>
                <c:pt idx="296">
                  <c:v>7.3674649235857981E-2</c:v>
                </c:pt>
                <c:pt idx="297">
                  <c:v>7.3674649235857981E-2</c:v>
                </c:pt>
                <c:pt idx="298">
                  <c:v>4.6830978994864658E-2</c:v>
                </c:pt>
                <c:pt idx="299">
                  <c:v>4.668665818711748E-2</c:v>
                </c:pt>
                <c:pt idx="300">
                  <c:v>2.489421621727872E-2</c:v>
                </c:pt>
                <c:pt idx="301">
                  <c:v>1.0389975038677557E-2</c:v>
                </c:pt>
                <c:pt idx="302">
                  <c:v>-8.9490131994574007E-3</c:v>
                </c:pt>
                <c:pt idx="303">
                  <c:v>-8.9490131994574007E-3</c:v>
                </c:pt>
                <c:pt idx="304">
                  <c:v>-8.9490131994574007E-3</c:v>
                </c:pt>
                <c:pt idx="305">
                  <c:v>-2.6556151744625001E-2</c:v>
                </c:pt>
                <c:pt idx="306">
                  <c:v>-1.7752582472041256E-2</c:v>
                </c:pt>
                <c:pt idx="307">
                  <c:v>-6.8563614871218759E-3</c:v>
                </c:pt>
                <c:pt idx="308">
                  <c:v>2.2440762485575139E-2</c:v>
                </c:pt>
                <c:pt idx="309">
                  <c:v>-4.0421057360500168E-3</c:v>
                </c:pt>
                <c:pt idx="310">
                  <c:v>-4.0421057360500168E-3</c:v>
                </c:pt>
                <c:pt idx="311">
                  <c:v>-4.0421057360500168E-3</c:v>
                </c:pt>
                <c:pt idx="312">
                  <c:v>6.2768320178803183E-3</c:v>
                </c:pt>
                <c:pt idx="313">
                  <c:v>1.1255899885161069E-2</c:v>
                </c:pt>
                <c:pt idx="314">
                  <c:v>1.5224722098211352E-2</c:v>
                </c:pt>
                <c:pt idx="315">
                  <c:v>6.9984360566166526E-3</c:v>
                </c:pt>
                <c:pt idx="316">
                  <c:v>1.1544541500655869E-2</c:v>
                </c:pt>
                <c:pt idx="317">
                  <c:v>1.1544541500655869E-2</c:v>
                </c:pt>
                <c:pt idx="318">
                  <c:v>1.1544541500655869E-2</c:v>
                </c:pt>
                <c:pt idx="319">
                  <c:v>2.1863479254585982E-2</c:v>
                </c:pt>
                <c:pt idx="320">
                  <c:v>-5.6296346212700854E-3</c:v>
                </c:pt>
                <c:pt idx="321">
                  <c:v>-1.6742336817810344E-2</c:v>
                </c:pt>
                <c:pt idx="322">
                  <c:v>-5.1307170273282798E-2</c:v>
                </c:pt>
                <c:pt idx="323">
                  <c:v>-5.6791360967679339E-2</c:v>
                </c:pt>
                <c:pt idx="324">
                  <c:v>-5.6791360967679339E-2</c:v>
                </c:pt>
                <c:pt idx="325">
                  <c:v>-5.6791360967679339E-2</c:v>
                </c:pt>
                <c:pt idx="326">
                  <c:v>-3.6658608286934347E-2</c:v>
                </c:pt>
                <c:pt idx="327">
                  <c:v>-1.2340552181518416E-2</c:v>
                </c:pt>
                <c:pt idx="328">
                  <c:v>-5.5574742173963854E-3</c:v>
                </c:pt>
                <c:pt idx="329">
                  <c:v>-1.0825183700171936E-2</c:v>
                </c:pt>
                <c:pt idx="330">
                  <c:v>1.269910796263396E-2</c:v>
                </c:pt>
                <c:pt idx="331">
                  <c:v>1.269910796263396E-2</c:v>
                </c:pt>
                <c:pt idx="332">
                  <c:v>1.269910796263396E-2</c:v>
                </c:pt>
                <c:pt idx="333">
                  <c:v>4.0047901030742628E-2</c:v>
                </c:pt>
                <c:pt idx="334">
                  <c:v>3.3264823066620819E-2</c:v>
                </c:pt>
                <c:pt idx="335">
                  <c:v>2.4749895409531542E-2</c:v>
                </c:pt>
                <c:pt idx="336">
                  <c:v>-1.2124070969897538E-2</c:v>
                </c:pt>
                <c:pt idx="337">
                  <c:v>1.4142316040106628E-2</c:v>
                </c:pt>
                <c:pt idx="338">
                  <c:v>1.4142316040106628E-2</c:v>
                </c:pt>
                <c:pt idx="339">
                  <c:v>1.4142316040106628E-2</c:v>
                </c:pt>
                <c:pt idx="340">
                  <c:v>-3.1040204856928044E-3</c:v>
                </c:pt>
                <c:pt idx="341">
                  <c:v>-5.0624594624171237E-4</c:v>
                </c:pt>
                <c:pt idx="342">
                  <c:v>1.6379288560189442E-2</c:v>
                </c:pt>
                <c:pt idx="343">
                  <c:v>5.8015841595278506E-2</c:v>
                </c:pt>
                <c:pt idx="344">
                  <c:v>8.2622539316189014E-2</c:v>
                </c:pt>
                <c:pt idx="345">
                  <c:v>8.2622539316189014E-2</c:v>
                </c:pt>
                <c:pt idx="346">
                  <c:v>8.2622539316189014E-2</c:v>
                </c:pt>
                <c:pt idx="347">
                  <c:v>0.11985730771498626</c:v>
                </c:pt>
                <c:pt idx="348">
                  <c:v>0.14850498805282042</c:v>
                </c:pt>
                <c:pt idx="349">
                  <c:v>0.11134238005789698</c:v>
                </c:pt>
                <c:pt idx="350">
                  <c:v>8.8684013241574711E-2</c:v>
                </c:pt>
                <c:pt idx="351">
                  <c:v>9.3230118685613927E-2</c:v>
                </c:pt>
                <c:pt idx="352">
                  <c:v>9.3230118685613927E-2</c:v>
                </c:pt>
                <c:pt idx="353">
                  <c:v>9.3230118685613927E-2</c:v>
                </c:pt>
                <c:pt idx="354">
                  <c:v>0.1382582107027639</c:v>
                </c:pt>
                <c:pt idx="355">
                  <c:v>0.17650322475579183</c:v>
                </c:pt>
                <c:pt idx="356">
                  <c:v>0.17166847769625804</c:v>
                </c:pt>
                <c:pt idx="357">
                  <c:v>0.17881235767974824</c:v>
                </c:pt>
                <c:pt idx="358">
                  <c:v>0.17881235767974824</c:v>
                </c:pt>
                <c:pt idx="359">
                  <c:v>0.17881235767974824</c:v>
                </c:pt>
                <c:pt idx="360">
                  <c:v>0.17881235767974824</c:v>
                </c:pt>
                <c:pt idx="361">
                  <c:v>0.25198300720761724</c:v>
                </c:pt>
                <c:pt idx="362">
                  <c:v>0.22860303635255841</c:v>
                </c:pt>
                <c:pt idx="363">
                  <c:v>0.15723639692153046</c:v>
                </c:pt>
                <c:pt idx="364">
                  <c:v>0.17101903406139551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3F40-4CD8-8FB4-A7DB844CD24E}"/>
            </c:ext>
          </c:extLst>
        </c:ser>
        <c:ser>
          <c:idx val="16"/>
          <c:order val="16"/>
          <c:tx>
            <c:strRef>
              <c:f>'Graf 10'!$R$13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rgbClr val="25AAE1"/>
              </a:solidFill>
              <a:round/>
            </a:ln>
            <a:effectLst/>
          </c:spPr>
          <c:marker>
            <c:symbol val="none"/>
          </c:marker>
          <c:cat>
            <c:numRef>
              <c:f>'Graf 10'!$A$14:$A$378</c:f>
              <c:numCache>
                <c:formatCode>[$-41B]mmmm;@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10'!$R$14:$R$378</c:f>
              <c:numCache>
                <c:formatCode>General</c:formatCode>
                <c:ptCount val="365"/>
                <c:pt idx="1">
                  <c:v>0.45562791158775373</c:v>
                </c:pt>
                <c:pt idx="2">
                  <c:v>0.45170891336424845</c:v>
                </c:pt>
                <c:pt idx="3">
                  <c:v>0.34318998636575104</c:v>
                </c:pt>
                <c:pt idx="4">
                  <c:v>0.39572322445702723</c:v>
                </c:pt>
                <c:pt idx="5">
                  <c:v>0.37935674139981601</c:v>
                </c:pt>
                <c:pt idx="6">
                  <c:v>0.37935674139981601</c:v>
                </c:pt>
                <c:pt idx="7">
                  <c:v>0.37935674139981601</c:v>
                </c:pt>
                <c:pt idx="8">
                  <c:v>0.42651535335599866</c:v>
                </c:pt>
                <c:pt idx="9">
                  <c:v>0.38452608667558263</c:v>
                </c:pt>
                <c:pt idx="10">
                  <c:v>0.3388044407346853</c:v>
                </c:pt>
                <c:pt idx="11">
                  <c:v>0.31247250505198876</c:v>
                </c:pt>
                <c:pt idx="12">
                  <c:v>0.26826247271158632</c:v>
                </c:pt>
                <c:pt idx="13">
                  <c:v>0.26826247271158632</c:v>
                </c:pt>
                <c:pt idx="14">
                  <c:v>0.26826247271158632</c:v>
                </c:pt>
                <c:pt idx="15">
                  <c:v>0.14350769592999502</c:v>
                </c:pt>
                <c:pt idx="16">
                  <c:v>0.19044236513054891</c:v>
                </c:pt>
                <c:pt idx="17">
                  <c:v>0.23952315240587962</c:v>
                </c:pt>
                <c:pt idx="18">
                  <c:v>0.24999247623152998</c:v>
                </c:pt>
                <c:pt idx="19">
                  <c:v>0.32331506680368749</c:v>
                </c:pt>
                <c:pt idx="20">
                  <c:v>0.32331506680368749</c:v>
                </c:pt>
                <c:pt idx="21">
                  <c:v>0.32331506680368749</c:v>
                </c:pt>
                <c:pt idx="22">
                  <c:v>0.33432558562210768</c:v>
                </c:pt>
                <c:pt idx="23">
                  <c:v>0.20929088039598009</c:v>
                </c:pt>
                <c:pt idx="24">
                  <c:v>0.16954104127185299</c:v>
                </c:pt>
                <c:pt idx="25">
                  <c:v>0.17051145987957805</c:v>
                </c:pt>
                <c:pt idx="26">
                  <c:v>0.17607270497769556</c:v>
                </c:pt>
                <c:pt idx="27">
                  <c:v>0.17607270497769556</c:v>
                </c:pt>
                <c:pt idx="28">
                  <c:v>0.17607270497769556</c:v>
                </c:pt>
                <c:pt idx="29">
                  <c:v>0.18717653327762762</c:v>
                </c:pt>
                <c:pt idx="30">
                  <c:v>0.21750211476903902</c:v>
                </c:pt>
                <c:pt idx="31">
                  <c:v>0.24885410055708324</c:v>
                </c:pt>
                <c:pt idx="32">
                  <c:v>0.22892319530611238</c:v>
                </c:pt>
                <c:pt idx="33">
                  <c:v>0.2428636318440105</c:v>
                </c:pt>
                <c:pt idx="34">
                  <c:v>0.2428636318440105</c:v>
                </c:pt>
                <c:pt idx="35">
                  <c:v>0.2428636318440105</c:v>
                </c:pt>
                <c:pt idx="36">
                  <c:v>0.22188766040010477</c:v>
                </c:pt>
                <c:pt idx="37">
                  <c:v>0.19488389645052195</c:v>
                </c:pt>
                <c:pt idx="38">
                  <c:v>0.16330796790684898</c:v>
                </c:pt>
                <c:pt idx="39">
                  <c:v>0.14393691954495047</c:v>
                </c:pt>
                <c:pt idx="40">
                  <c:v>0.1467735277829163</c:v>
                </c:pt>
                <c:pt idx="41">
                  <c:v>0.1467735277829163</c:v>
                </c:pt>
                <c:pt idx="42">
                  <c:v>0.1467735277829163</c:v>
                </c:pt>
                <c:pt idx="43">
                  <c:v>0.12185989621920279</c:v>
                </c:pt>
                <c:pt idx="44">
                  <c:v>0.12520037565733366</c:v>
                </c:pt>
                <c:pt idx="45">
                  <c:v>0.14089503044765794</c:v>
                </c:pt>
                <c:pt idx="46">
                  <c:v>0.12602149909463956</c:v>
                </c:pt>
                <c:pt idx="47">
                  <c:v>9.0022701127296267E-2</c:v>
                </c:pt>
                <c:pt idx="48">
                  <c:v>9.0022701127296267E-2</c:v>
                </c:pt>
                <c:pt idx="49">
                  <c:v>9.0022701127296267E-2</c:v>
                </c:pt>
                <c:pt idx="50">
                  <c:v>7.9851967642484478E-2</c:v>
                </c:pt>
                <c:pt idx="51">
                  <c:v>5.7513677768503246E-2</c:v>
                </c:pt>
                <c:pt idx="52">
                  <c:v>7.0035810187418335E-2</c:v>
                </c:pt>
                <c:pt idx="53">
                  <c:v>8.4200189480945431E-2</c:v>
                </c:pt>
                <c:pt idx="54">
                  <c:v>9.1702271794513068E-2</c:v>
                </c:pt>
                <c:pt idx="55">
                  <c:v>9.1702271794513068E-2</c:v>
                </c:pt>
                <c:pt idx="56">
                  <c:v>9.1702271794513068E-2</c:v>
                </c:pt>
                <c:pt idx="57">
                  <c:v>4.3890493467745983E-2</c:v>
                </c:pt>
                <c:pt idx="58">
                  <c:v>3.4802149968473861E-2</c:v>
                </c:pt>
                <c:pt idx="59">
                  <c:v>2.384761683896075E-2</c:v>
                </c:pt>
                <c:pt idx="60">
                  <c:v>1.4330049724733174E-2</c:v>
                </c:pt>
                <c:pt idx="61">
                  <c:v>-1.5566308151723107E-2</c:v>
                </c:pt>
                <c:pt idx="62">
                  <c:v>-1.5566308151723107E-2</c:v>
                </c:pt>
                <c:pt idx="63">
                  <c:v>-1.5566308151723107E-2</c:v>
                </c:pt>
                <c:pt idx="64">
                  <c:v>-5.7424941558022136E-2</c:v>
                </c:pt>
                <c:pt idx="65">
                  <c:v>-4.4305628457430024E-2</c:v>
                </c:pt>
                <c:pt idx="66">
                  <c:v>-4.7086251006488666E-2</c:v>
                </c:pt>
                <c:pt idx="67">
                  <c:v>-4.4510909316756386E-2</c:v>
                </c:pt>
                <c:pt idx="68">
                  <c:v>9.1273048179557614E-2</c:v>
                </c:pt>
                <c:pt idx="69">
                  <c:v>9.1273048179557614E-2</c:v>
                </c:pt>
                <c:pt idx="70">
                  <c:v>9.1273048179557614E-2</c:v>
                </c:pt>
                <c:pt idx="71">
                  <c:v>6.8412225209108835E-2</c:v>
                </c:pt>
                <c:pt idx="72">
                  <c:v>-2.49345800955314E-2</c:v>
                </c:pt>
                <c:pt idx="73">
                  <c:v>-4.4753513968687764E-2</c:v>
                </c:pt>
                <c:pt idx="74">
                  <c:v>-1.7600454848685332E-2</c:v>
                </c:pt>
                <c:pt idx="75">
                  <c:v>-2.9114844867270673E-2</c:v>
                </c:pt>
                <c:pt idx="76">
                  <c:v>-2.9114844867270673E-2</c:v>
                </c:pt>
                <c:pt idx="77">
                  <c:v>-2.9114844867270673E-2</c:v>
                </c:pt>
                <c:pt idx="78">
                  <c:v>-7.9669921950491385E-2</c:v>
                </c:pt>
                <c:pt idx="79">
                  <c:v>-2.8331045222569462E-2</c:v>
                </c:pt>
                <c:pt idx="80">
                  <c:v>-5.8208741202723235E-2</c:v>
                </c:pt>
                <c:pt idx="81">
                  <c:v>-1.2767023706361957E-2</c:v>
                </c:pt>
                <c:pt idx="82">
                  <c:v>-3.4508132898666277E-2</c:v>
                </c:pt>
                <c:pt idx="83">
                  <c:v>-3.4508132898666277E-2</c:v>
                </c:pt>
                <c:pt idx="84">
                  <c:v>-3.4508132898666277E-2</c:v>
                </c:pt>
                <c:pt idx="85">
                  <c:v>-2.594232249586137E-2</c:v>
                </c:pt>
                <c:pt idx="86">
                  <c:v>-1.1703295617124798E-2</c:v>
                </c:pt>
                <c:pt idx="87">
                  <c:v>-2.2489871679916007E-2</c:v>
                </c:pt>
                <c:pt idx="88">
                  <c:v>1.5300468332458239E-2</c:v>
                </c:pt>
                <c:pt idx="89">
                  <c:v>9.5677255706925646E-2</c:v>
                </c:pt>
                <c:pt idx="90">
                  <c:v>9.5677255706925646E-2</c:v>
                </c:pt>
                <c:pt idx="91">
                  <c:v>9.5677255706925646E-2</c:v>
                </c:pt>
                <c:pt idx="92">
                  <c:v>0.17166849745032731</c:v>
                </c:pt>
                <c:pt idx="93">
                  <c:v>0.12518171376103138</c:v>
                </c:pt>
                <c:pt idx="94">
                  <c:v>6.5165055252490056E-2</c:v>
                </c:pt>
                <c:pt idx="95">
                  <c:v>4.0158114207264672E-2</c:v>
                </c:pt>
                <c:pt idx="96">
                  <c:v>4.0158114207264672E-2</c:v>
                </c:pt>
                <c:pt idx="97">
                  <c:v>4.0158114207264672E-2</c:v>
                </c:pt>
                <c:pt idx="98">
                  <c:v>4.0158114207264672E-2</c:v>
                </c:pt>
                <c:pt idx="99">
                  <c:v>4.0158114207264672E-2</c:v>
                </c:pt>
                <c:pt idx="100">
                  <c:v>8.3528361214058711E-2</c:v>
                </c:pt>
                <c:pt idx="101">
                  <c:v>9.6815631381372613E-2</c:v>
                </c:pt>
                <c:pt idx="102">
                  <c:v>8.1419566931886678E-2</c:v>
                </c:pt>
                <c:pt idx="103">
                  <c:v>7.2312561536312048E-2</c:v>
                </c:pt>
                <c:pt idx="104">
                  <c:v>7.2312561536312048E-2</c:v>
                </c:pt>
                <c:pt idx="105">
                  <c:v>7.2312561536312048E-2</c:v>
                </c:pt>
                <c:pt idx="106">
                  <c:v>7.3786851344202153E-2</c:v>
                </c:pt>
                <c:pt idx="107">
                  <c:v>8.9929391645784396E-2</c:v>
                </c:pt>
                <c:pt idx="108">
                  <c:v>6.1302042717891636E-2</c:v>
                </c:pt>
                <c:pt idx="109">
                  <c:v>5.8689377235554785E-2</c:v>
                </c:pt>
                <c:pt idx="110">
                  <c:v>4.7678858417134595E-2</c:v>
                </c:pt>
                <c:pt idx="111">
                  <c:v>4.7678858417134595E-2</c:v>
                </c:pt>
                <c:pt idx="112">
                  <c:v>4.7678858417134595E-2</c:v>
                </c:pt>
                <c:pt idx="113">
                  <c:v>3.9840861970123598E-2</c:v>
                </c:pt>
                <c:pt idx="114">
                  <c:v>5.9641133946977565E-2</c:v>
                </c:pt>
                <c:pt idx="115">
                  <c:v>6.1302042717891636E-2</c:v>
                </c:pt>
                <c:pt idx="116">
                  <c:v>0.10245152406469948</c:v>
                </c:pt>
                <c:pt idx="117">
                  <c:v>9.1720933690815354E-2</c:v>
                </c:pt>
                <c:pt idx="118">
                  <c:v>9.1720933690815354E-2</c:v>
                </c:pt>
                <c:pt idx="119">
                  <c:v>9.1720933690815354E-2</c:v>
                </c:pt>
                <c:pt idx="120">
                  <c:v>9.1720933690815354E-2</c:v>
                </c:pt>
                <c:pt idx="121">
                  <c:v>8.5581169807323443E-2</c:v>
                </c:pt>
                <c:pt idx="122">
                  <c:v>6.4287946126276863E-2</c:v>
                </c:pt>
                <c:pt idx="123">
                  <c:v>5.2661584729877253E-2</c:v>
                </c:pt>
                <c:pt idx="124">
                  <c:v>5.4583760049025098E-2</c:v>
                </c:pt>
                <c:pt idx="125">
                  <c:v>5.4583760049025098E-2</c:v>
                </c:pt>
                <c:pt idx="126">
                  <c:v>5.4583760049025098E-2</c:v>
                </c:pt>
                <c:pt idx="127">
                  <c:v>6.6322092823239309E-2</c:v>
                </c:pt>
                <c:pt idx="128">
                  <c:v>7.9460067820134039E-2</c:v>
                </c:pt>
                <c:pt idx="129">
                  <c:v>7.436537012957678E-2</c:v>
                </c:pt>
                <c:pt idx="130">
                  <c:v>7.5858321833769393E-2</c:v>
                </c:pt>
                <c:pt idx="131">
                  <c:v>4.161374211885227E-2</c:v>
                </c:pt>
                <c:pt idx="132">
                  <c:v>4.161374211885227E-2</c:v>
                </c:pt>
                <c:pt idx="133">
                  <c:v>4.161374211885227E-2</c:v>
                </c:pt>
                <c:pt idx="134">
                  <c:v>-1.694728847810123E-2</c:v>
                </c:pt>
                <c:pt idx="135">
                  <c:v>-4.3017957612563884E-2</c:v>
                </c:pt>
                <c:pt idx="136">
                  <c:v>-1.5342365396094237E-2</c:v>
                </c:pt>
                <c:pt idx="137">
                  <c:v>-4.1151767982323118E-2</c:v>
                </c:pt>
                <c:pt idx="138">
                  <c:v>-3.0981034497511328E-2</c:v>
                </c:pt>
                <c:pt idx="139">
                  <c:v>-3.0981034497511328E-2</c:v>
                </c:pt>
                <c:pt idx="140">
                  <c:v>-3.0981034497511328E-2</c:v>
                </c:pt>
                <c:pt idx="141">
                  <c:v>-2.5475775088301233E-2</c:v>
                </c:pt>
                <c:pt idx="142">
                  <c:v>-2.0325091708836784E-2</c:v>
                </c:pt>
                <c:pt idx="143">
                  <c:v>-2.9954630200878962E-2</c:v>
                </c:pt>
                <c:pt idx="144">
                  <c:v>-9.5271267259303793E-2</c:v>
                </c:pt>
                <c:pt idx="145">
                  <c:v>-0.13875348564391232</c:v>
                </c:pt>
                <c:pt idx="146">
                  <c:v>-0.13875348564391232</c:v>
                </c:pt>
                <c:pt idx="147">
                  <c:v>-0.13875348564391232</c:v>
                </c:pt>
                <c:pt idx="148">
                  <c:v>-0.14351226920102611</c:v>
                </c:pt>
                <c:pt idx="149">
                  <c:v>-0.14864429068418816</c:v>
                </c:pt>
                <c:pt idx="150">
                  <c:v>-0.1358235679244344</c:v>
                </c:pt>
                <c:pt idx="151">
                  <c:v>-0.16269669859990066</c:v>
                </c:pt>
                <c:pt idx="152">
                  <c:v>-0.16508542132660875</c:v>
                </c:pt>
                <c:pt idx="153">
                  <c:v>-0.16508542132660875</c:v>
                </c:pt>
                <c:pt idx="154">
                  <c:v>-0.16508542132660875</c:v>
                </c:pt>
                <c:pt idx="155">
                  <c:v>-0.13035563230782909</c:v>
                </c:pt>
                <c:pt idx="156">
                  <c:v>-0.17570404032267839</c:v>
                </c:pt>
                <c:pt idx="157">
                  <c:v>-0.17355792224790167</c:v>
                </c:pt>
                <c:pt idx="158">
                  <c:v>-0.15498933542700644</c:v>
                </c:pt>
                <c:pt idx="159">
                  <c:v>-9.1165650072774218E-2</c:v>
                </c:pt>
                <c:pt idx="160">
                  <c:v>-9.1165650072774218E-2</c:v>
                </c:pt>
                <c:pt idx="161">
                  <c:v>-9.1165650072774218E-2</c:v>
                </c:pt>
                <c:pt idx="162">
                  <c:v>-8.556708118205214E-2</c:v>
                </c:pt>
                <c:pt idx="163">
                  <c:v>-2.9861320719366868E-2</c:v>
                </c:pt>
                <c:pt idx="164">
                  <c:v>2.7524010410534983E-2</c:v>
                </c:pt>
                <c:pt idx="165">
                  <c:v>6.0312962213864285E-2</c:v>
                </c:pt>
                <c:pt idx="166">
                  <c:v>-1.3718780417784737E-2</c:v>
                </c:pt>
                <c:pt idx="167">
                  <c:v>-1.3718780417784737E-2</c:v>
                </c:pt>
                <c:pt idx="168">
                  <c:v>-1.3718780417784737E-2</c:v>
                </c:pt>
                <c:pt idx="169">
                  <c:v>-1.7581792952383046E-2</c:v>
                </c:pt>
                <c:pt idx="170">
                  <c:v>3.2096175004624694E-2</c:v>
                </c:pt>
                <c:pt idx="171">
                  <c:v>1.6606801073626887E-2</c:v>
                </c:pt>
                <c:pt idx="172">
                  <c:v>-3.4547374514608542E-3</c:v>
                </c:pt>
                <c:pt idx="173">
                  <c:v>-2.3982823384108731E-2</c:v>
                </c:pt>
                <c:pt idx="174">
                  <c:v>-2.3982823384108731E-2</c:v>
                </c:pt>
                <c:pt idx="175">
                  <c:v>-2.3982823384108731E-2</c:v>
                </c:pt>
                <c:pt idx="176">
                  <c:v>-3.2026100690446091E-2</c:v>
                </c:pt>
                <c:pt idx="177">
                  <c:v>-2.1276848420259675E-2</c:v>
                </c:pt>
                <c:pt idx="178">
                  <c:v>-3.5926437017649304E-2</c:v>
                </c:pt>
                <c:pt idx="179">
                  <c:v>-1.7936368982128692E-2</c:v>
                </c:pt>
                <c:pt idx="180">
                  <c:v>7.1825434409111821E-3</c:v>
                </c:pt>
                <c:pt idx="181">
                  <c:v>7.1825434409111821E-3</c:v>
                </c:pt>
                <c:pt idx="182">
                  <c:v>7.1825434409111821E-3</c:v>
                </c:pt>
                <c:pt idx="183">
                  <c:v>-3.2380676720191848E-2</c:v>
                </c:pt>
                <c:pt idx="184">
                  <c:v>-3.5686266526124832E-4</c:v>
                </c:pt>
                <c:pt idx="185">
                  <c:v>1.0653656153158941E-2</c:v>
                </c:pt>
                <c:pt idx="186">
                  <c:v>1.0821613219880621E-2</c:v>
                </c:pt>
                <c:pt idx="187">
                  <c:v>4.2453527452460671E-2</c:v>
                </c:pt>
                <c:pt idx="188">
                  <c:v>4.2453527452460671E-2</c:v>
                </c:pt>
                <c:pt idx="189">
                  <c:v>4.2453527452460671E-2</c:v>
                </c:pt>
                <c:pt idx="190">
                  <c:v>-1.7413835885661366E-2</c:v>
                </c:pt>
                <c:pt idx="191">
                  <c:v>-5.5241499690640516E-2</c:v>
                </c:pt>
                <c:pt idx="192">
                  <c:v>-8.7526580293804779E-2</c:v>
                </c:pt>
                <c:pt idx="193">
                  <c:v>-8.1834701921570607E-2</c:v>
                </c:pt>
                <c:pt idx="194">
                  <c:v>-7.478050511926071E-2</c:v>
                </c:pt>
                <c:pt idx="195">
                  <c:v>-7.478050511926071E-2</c:v>
                </c:pt>
                <c:pt idx="196">
                  <c:v>-7.478050511926071E-2</c:v>
                </c:pt>
                <c:pt idx="197">
                  <c:v>-8.1554773477034548E-2</c:v>
                </c:pt>
                <c:pt idx="198">
                  <c:v>-3.5310594439669774E-2</c:v>
                </c:pt>
                <c:pt idx="199">
                  <c:v>-7.6536641195025235E-3</c:v>
                </c:pt>
                <c:pt idx="200">
                  <c:v>1.0914922701392715E-2</c:v>
                </c:pt>
                <c:pt idx="201">
                  <c:v>-3.2121327995295879E-3</c:v>
                </c:pt>
                <c:pt idx="202">
                  <c:v>-3.2121327995295879E-3</c:v>
                </c:pt>
                <c:pt idx="203">
                  <c:v>-3.2121327995295879E-3</c:v>
                </c:pt>
                <c:pt idx="204">
                  <c:v>1.6700110555138759E-2</c:v>
                </c:pt>
                <c:pt idx="205">
                  <c:v>3.7228196487786525E-2</c:v>
                </c:pt>
                <c:pt idx="206">
                  <c:v>-5.8621220744713431E-3</c:v>
                </c:pt>
                <c:pt idx="207">
                  <c:v>-4.7237464000244866E-3</c:v>
                </c:pt>
                <c:pt idx="208">
                  <c:v>-4.5873227746832113E-2</c:v>
                </c:pt>
                <c:pt idx="209">
                  <c:v>-4.5873227746832113E-2</c:v>
                </c:pt>
                <c:pt idx="210">
                  <c:v>-4.5873227746832113E-2</c:v>
                </c:pt>
                <c:pt idx="211">
                  <c:v>-2.6464855592328806E-2</c:v>
                </c:pt>
                <c:pt idx="212">
                  <c:v>-5.3468619541911844E-2</c:v>
                </c:pt>
                <c:pt idx="213">
                  <c:v>-5.7555574832139023E-2</c:v>
                </c:pt>
                <c:pt idx="214">
                  <c:v>-5.4308404875520244E-2</c:v>
                </c:pt>
                <c:pt idx="215">
                  <c:v>-6.3042172345046721E-2</c:v>
                </c:pt>
                <c:pt idx="216">
                  <c:v>-6.3042172345046721E-2</c:v>
                </c:pt>
                <c:pt idx="217">
                  <c:v>-6.3042172345046721E-2</c:v>
                </c:pt>
                <c:pt idx="218">
                  <c:v>-5.2722143689815648E-2</c:v>
                </c:pt>
                <c:pt idx="219">
                  <c:v>-4.3447181227519338E-2</c:v>
                </c:pt>
                <c:pt idx="220">
                  <c:v>8.3209191153579276E-3</c:v>
                </c:pt>
                <c:pt idx="221">
                  <c:v>-1.5622293840630297E-2</c:v>
                </c:pt>
                <c:pt idx="222">
                  <c:v>-1.4801170403324293E-2</c:v>
                </c:pt>
                <c:pt idx="223">
                  <c:v>-1.4801170403324293E-2</c:v>
                </c:pt>
                <c:pt idx="224">
                  <c:v>-1.4801170403324293E-2</c:v>
                </c:pt>
                <c:pt idx="225">
                  <c:v>-1.4390608684671458E-2</c:v>
                </c:pt>
                <c:pt idx="226">
                  <c:v>5.2251023011224307E-2</c:v>
                </c:pt>
                <c:pt idx="227">
                  <c:v>4.8033434446880241E-2</c:v>
                </c:pt>
                <c:pt idx="228">
                  <c:v>3.7657420102741979E-2</c:v>
                </c:pt>
                <c:pt idx="229">
                  <c:v>4.2864089171113617E-2</c:v>
                </c:pt>
                <c:pt idx="230">
                  <c:v>4.2864089171113617E-2</c:v>
                </c:pt>
                <c:pt idx="231">
                  <c:v>4.2864089171113617E-2</c:v>
                </c:pt>
                <c:pt idx="232">
                  <c:v>7.9460067820134039E-2</c:v>
                </c:pt>
                <c:pt idx="233">
                  <c:v>9.4930779854829339E-2</c:v>
                </c:pt>
                <c:pt idx="234">
                  <c:v>4.5999287749918016E-2</c:v>
                </c:pt>
                <c:pt idx="235">
                  <c:v>-3.6019746499161176E-2</c:v>
                </c:pt>
                <c:pt idx="236">
                  <c:v>-1.0452948564863562E-2</c:v>
                </c:pt>
                <c:pt idx="237">
                  <c:v>-1.0452948564863562E-2</c:v>
                </c:pt>
                <c:pt idx="238">
                  <c:v>-1.0452948564863562E-2</c:v>
                </c:pt>
                <c:pt idx="239">
                  <c:v>4.2882751067416125E-2</c:v>
                </c:pt>
                <c:pt idx="240">
                  <c:v>7.6677527447737148E-3</c:v>
                </c:pt>
                <c:pt idx="241">
                  <c:v>3.4148983597889426E-2</c:v>
                </c:pt>
                <c:pt idx="242">
                  <c:v>1.4906650686770107E-3</c:v>
                </c:pt>
                <c:pt idx="243">
                  <c:v>-7.6742438391430579E-4</c:v>
                </c:pt>
                <c:pt idx="244">
                  <c:v>-7.6742438391430579E-4</c:v>
                </c:pt>
                <c:pt idx="245">
                  <c:v>-7.6742438391430579E-4</c:v>
                </c:pt>
                <c:pt idx="246">
                  <c:v>-1.6182150729702416E-2</c:v>
                </c:pt>
                <c:pt idx="247">
                  <c:v>-2.1670666065947142E-3</c:v>
                </c:pt>
                <c:pt idx="248">
                  <c:v>-3.9098959389058385E-2</c:v>
                </c:pt>
                <c:pt idx="249">
                  <c:v>-2.678210782946977E-2</c:v>
                </c:pt>
                <c:pt idx="250">
                  <c:v>-3.1204977253140309E-2</c:v>
                </c:pt>
                <c:pt idx="251">
                  <c:v>-3.1204977253140309E-2</c:v>
                </c:pt>
                <c:pt idx="252">
                  <c:v>-3.1204977253140309E-2</c:v>
                </c:pt>
                <c:pt idx="253">
                  <c:v>-1.750714536717346E-2</c:v>
                </c:pt>
                <c:pt idx="254">
                  <c:v>-2.3572261665455674E-2</c:v>
                </c:pt>
                <c:pt idx="255">
                  <c:v>-9.9136713954317557E-4</c:v>
                </c:pt>
                <c:pt idx="256">
                  <c:v>-1.5771589011049469E-2</c:v>
                </c:pt>
                <c:pt idx="257">
                  <c:v>-1.0117034431420202E-2</c:v>
                </c:pt>
                <c:pt idx="258">
                  <c:v>-1.0117034431420202E-2</c:v>
                </c:pt>
                <c:pt idx="259">
                  <c:v>-1.0117034431420202E-2</c:v>
                </c:pt>
                <c:pt idx="260">
                  <c:v>-3.437749962454939E-2</c:v>
                </c:pt>
                <c:pt idx="261">
                  <c:v>-2.8741606941222408E-2</c:v>
                </c:pt>
                <c:pt idx="262">
                  <c:v>-4.8056669614213843E-2</c:v>
                </c:pt>
                <c:pt idx="263">
                  <c:v>-4.7776741169677783E-2</c:v>
                </c:pt>
                <c:pt idx="264">
                  <c:v>-4.8523217021773979E-2</c:v>
                </c:pt>
                <c:pt idx="265">
                  <c:v>-4.8523217021773979E-2</c:v>
                </c:pt>
                <c:pt idx="266">
                  <c:v>-4.8523217021773979E-2</c:v>
                </c:pt>
                <c:pt idx="267">
                  <c:v>-1.812298794515288E-2</c:v>
                </c:pt>
                <c:pt idx="268">
                  <c:v>-6.8118208139301362E-2</c:v>
                </c:pt>
                <c:pt idx="269">
                  <c:v>-7.707591836445693E-2</c:v>
                </c:pt>
                <c:pt idx="270">
                  <c:v>-9.1557549895124768E-2</c:v>
                </c:pt>
                <c:pt idx="271">
                  <c:v>-9.6297671555936271E-2</c:v>
                </c:pt>
                <c:pt idx="272">
                  <c:v>-9.6297671555936271E-2</c:v>
                </c:pt>
                <c:pt idx="273">
                  <c:v>-9.6297671555936271E-2</c:v>
                </c:pt>
                <c:pt idx="274">
                  <c:v>-0.12137926018637124</c:v>
                </c:pt>
                <c:pt idx="275">
                  <c:v>-0.16112909931049846</c:v>
                </c:pt>
                <c:pt idx="276">
                  <c:v>-0.13946263770340372</c:v>
                </c:pt>
                <c:pt idx="277">
                  <c:v>-0.15931889536916488</c:v>
                </c:pt>
                <c:pt idx="278">
                  <c:v>-0.13668201515434508</c:v>
                </c:pt>
                <c:pt idx="279">
                  <c:v>-0.13668201515434508</c:v>
                </c:pt>
                <c:pt idx="280">
                  <c:v>-0.13668201515434508</c:v>
                </c:pt>
                <c:pt idx="281">
                  <c:v>-7.5769585623288394E-2</c:v>
                </c:pt>
                <c:pt idx="282">
                  <c:v>-4.5744512296052031E-3</c:v>
                </c:pt>
                <c:pt idx="283">
                  <c:v>-3.9845435241154692E-2</c:v>
                </c:pt>
                <c:pt idx="284">
                  <c:v>4.5644711720172149E-2</c:v>
                </c:pt>
                <c:pt idx="285">
                  <c:v>6.8953420201878668E-2</c:v>
                </c:pt>
                <c:pt idx="286">
                  <c:v>6.8953420201878668E-2</c:v>
                </c:pt>
                <c:pt idx="287">
                  <c:v>6.8953420201878668E-2</c:v>
                </c:pt>
                <c:pt idx="288">
                  <c:v>1.2090622168444254E-2</c:v>
                </c:pt>
                <c:pt idx="289">
                  <c:v>2.2746564957118798E-2</c:v>
                </c:pt>
                <c:pt idx="290">
                  <c:v>5.7084454153547792E-2</c:v>
                </c:pt>
                <c:pt idx="291">
                  <c:v>6.0742185828819739E-2</c:v>
                </c:pt>
                <c:pt idx="292">
                  <c:v>7.1566085684215741E-2</c:v>
                </c:pt>
                <c:pt idx="293">
                  <c:v>7.1566085684215741E-2</c:v>
                </c:pt>
                <c:pt idx="294">
                  <c:v>7.1566085684215741E-2</c:v>
                </c:pt>
                <c:pt idx="295">
                  <c:v>7.4775931848229726E-2</c:v>
                </c:pt>
                <c:pt idx="296">
                  <c:v>2.9427523833380542E-2</c:v>
                </c:pt>
                <c:pt idx="297">
                  <c:v>1.3527588183729566E-2</c:v>
                </c:pt>
                <c:pt idx="298">
                  <c:v>2.2149384275441664E-2</c:v>
                </c:pt>
                <c:pt idx="299">
                  <c:v>1.9630028274616684E-2</c:v>
                </c:pt>
                <c:pt idx="300">
                  <c:v>1.9630028274616684E-2</c:v>
                </c:pt>
                <c:pt idx="301">
                  <c:v>1.9630028274616684E-2</c:v>
                </c:pt>
                <c:pt idx="302">
                  <c:v>2.177614634939351E-2</c:v>
                </c:pt>
                <c:pt idx="303">
                  <c:v>-6.5710823516290984E-2</c:v>
                </c:pt>
                <c:pt idx="304">
                  <c:v>-6.63453279905728E-2</c:v>
                </c:pt>
                <c:pt idx="305">
                  <c:v>-4.9997506829664196E-2</c:v>
                </c:pt>
                <c:pt idx="306">
                  <c:v>-5.2236934385953004E-2</c:v>
                </c:pt>
                <c:pt idx="307">
                  <c:v>-5.2236934385953004E-2</c:v>
                </c:pt>
                <c:pt idx="308">
                  <c:v>-5.2236934385953004E-2</c:v>
                </c:pt>
                <c:pt idx="309">
                  <c:v>-0.11186169307214366</c:v>
                </c:pt>
                <c:pt idx="310">
                  <c:v>-9.8742379971551553E-2</c:v>
                </c:pt>
                <c:pt idx="311">
                  <c:v>-0.1060765052183974</c:v>
                </c:pt>
                <c:pt idx="312">
                  <c:v>-6.5188290419823547E-2</c:v>
                </c:pt>
                <c:pt idx="313">
                  <c:v>-9.1744168858148845E-2</c:v>
                </c:pt>
                <c:pt idx="314">
                  <c:v>-9.1744168858148845E-2</c:v>
                </c:pt>
                <c:pt idx="315">
                  <c:v>-9.1744168858148845E-2</c:v>
                </c:pt>
                <c:pt idx="316">
                  <c:v>-7.5209728734216164E-2</c:v>
                </c:pt>
                <c:pt idx="317">
                  <c:v>-7.0954816377267305E-2</c:v>
                </c:pt>
                <c:pt idx="318">
                  <c:v>-8.2543853981062121E-2</c:v>
                </c:pt>
                <c:pt idx="319">
                  <c:v>-9.9843431853393505E-2</c:v>
                </c:pt>
                <c:pt idx="320">
                  <c:v>-0.11365323511717484</c:v>
                </c:pt>
                <c:pt idx="321">
                  <c:v>-0.11365323511717484</c:v>
                </c:pt>
                <c:pt idx="322">
                  <c:v>-0.11365323511717484</c:v>
                </c:pt>
                <c:pt idx="323">
                  <c:v>-0.10669234779637693</c:v>
                </c:pt>
                <c:pt idx="324">
                  <c:v>-0.13046760368564359</c:v>
                </c:pt>
                <c:pt idx="325">
                  <c:v>-0.13043027989303879</c:v>
                </c:pt>
                <c:pt idx="326">
                  <c:v>-9.8201184978781719E-2</c:v>
                </c:pt>
                <c:pt idx="327">
                  <c:v>-9.8537099112225079E-2</c:v>
                </c:pt>
                <c:pt idx="328">
                  <c:v>-9.8537099112225079E-2</c:v>
                </c:pt>
                <c:pt idx="329">
                  <c:v>-9.8537099112225079E-2</c:v>
                </c:pt>
                <c:pt idx="330">
                  <c:v>-0.14084361802978196</c:v>
                </c:pt>
                <c:pt idx="331">
                  <c:v>-0.1646188739190485</c:v>
                </c:pt>
                <c:pt idx="332">
                  <c:v>-0.20429406545796613</c:v>
                </c:pt>
                <c:pt idx="333">
                  <c:v>-0.18992440530511256</c:v>
                </c:pt>
                <c:pt idx="334">
                  <c:v>-0.16585055907500745</c:v>
                </c:pt>
                <c:pt idx="335">
                  <c:v>-0.16585055907500745</c:v>
                </c:pt>
                <c:pt idx="336">
                  <c:v>-0.16585055907500745</c:v>
                </c:pt>
                <c:pt idx="337">
                  <c:v>-0.21939153956661339</c:v>
                </c:pt>
                <c:pt idx="338">
                  <c:v>-0.25699526061596367</c:v>
                </c:pt>
                <c:pt idx="339">
                  <c:v>-0.23672844123154968</c:v>
                </c:pt>
                <c:pt idx="340">
                  <c:v>-0.22668834102085456</c:v>
                </c:pt>
                <c:pt idx="341">
                  <c:v>-0.24926923554676716</c:v>
                </c:pt>
                <c:pt idx="342">
                  <c:v>-0.24926923554676716</c:v>
                </c:pt>
                <c:pt idx="343">
                  <c:v>-0.24926923554676716</c:v>
                </c:pt>
                <c:pt idx="344">
                  <c:v>-0.28939231259694242</c:v>
                </c:pt>
                <c:pt idx="345">
                  <c:v>-0.31419397278284145</c:v>
                </c:pt>
                <c:pt idx="346">
                  <c:v>-0.29359123926498398</c:v>
                </c:pt>
                <c:pt idx="347">
                  <c:v>-0.31128271695966592</c:v>
                </c:pt>
                <c:pt idx="348">
                  <c:v>-0.33765197643496725</c:v>
                </c:pt>
                <c:pt idx="349">
                  <c:v>-0.33765197643496725</c:v>
                </c:pt>
                <c:pt idx="350">
                  <c:v>-0.33765197643496725</c:v>
                </c:pt>
                <c:pt idx="351">
                  <c:v>-0.30266092086795393</c:v>
                </c:pt>
                <c:pt idx="352">
                  <c:v>-0.34862517146078253</c:v>
                </c:pt>
                <c:pt idx="353">
                  <c:v>-0.3357111392195169</c:v>
                </c:pt>
                <c:pt idx="354">
                  <c:v>-0.32912348982476725</c:v>
                </c:pt>
                <c:pt idx="355">
                  <c:v>-0.32651082434243017</c:v>
                </c:pt>
                <c:pt idx="356">
                  <c:v>-0.32651082434243017</c:v>
                </c:pt>
                <c:pt idx="357">
                  <c:v>-0.32651082434243017</c:v>
                </c:pt>
                <c:pt idx="358">
                  <c:v>-0.32651082434243017</c:v>
                </c:pt>
                <c:pt idx="359">
                  <c:v>-0.32651082434243017</c:v>
                </c:pt>
                <c:pt idx="360">
                  <c:v>-0.30551619100222216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3F40-4CD8-8FB4-A7DB844CD24E}"/>
            </c:ext>
          </c:extLst>
        </c:ser>
        <c:ser>
          <c:idx val="17"/>
          <c:order val="17"/>
          <c:tx>
            <c:strRef>
              <c:f>'Graf 10'!$S$13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242852"/>
              </a:solidFill>
              <a:round/>
            </a:ln>
            <a:effectLst/>
          </c:spPr>
          <c:marker>
            <c:symbol val="none"/>
          </c:marker>
          <c:cat>
            <c:numRef>
              <c:f>'Graf 10'!$A$14:$A$378</c:f>
              <c:numCache>
                <c:formatCode>[$-41B]mmmm;@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10'!$S$14:$S$378</c:f>
              <c:numCache>
                <c:formatCode>General</c:formatCode>
                <c:ptCount val="365"/>
                <c:pt idx="1">
                  <c:v>-8.6001329977827834E-2</c:v>
                </c:pt>
                <c:pt idx="2">
                  <c:v>-5.7595086044505805E-2</c:v>
                </c:pt>
                <c:pt idx="3">
                  <c:v>-4.0667715357982304E-2</c:v>
                </c:pt>
                <c:pt idx="4">
                  <c:v>-2.6173654207646613E-2</c:v>
                </c:pt>
                <c:pt idx="5">
                  <c:v>-2.6173654207646613E-2</c:v>
                </c:pt>
                <c:pt idx="6">
                  <c:v>-2.6173654207646613E-2</c:v>
                </c:pt>
                <c:pt idx="7">
                  <c:v>-7.8622054319171686E-2</c:v>
                </c:pt>
                <c:pt idx="8">
                  <c:v>-8.7244433762619589E-2</c:v>
                </c:pt>
                <c:pt idx="9">
                  <c:v>-8.3462224374849403E-2</c:v>
                </c:pt>
                <c:pt idx="10">
                  <c:v>-8.7191535729224112E-2</c:v>
                </c:pt>
                <c:pt idx="11">
                  <c:v>-6.8624326007443726E-2</c:v>
                </c:pt>
                <c:pt idx="12">
                  <c:v>-6.8624326007443726E-2</c:v>
                </c:pt>
                <c:pt idx="13">
                  <c:v>-6.8624326007443726E-2</c:v>
                </c:pt>
                <c:pt idx="14">
                  <c:v>-0.10187073999644358</c:v>
                </c:pt>
                <c:pt idx="15">
                  <c:v>-0.10388086526546825</c:v>
                </c:pt>
                <c:pt idx="16">
                  <c:v>-0.14244353161070444</c:v>
                </c:pt>
                <c:pt idx="17">
                  <c:v>-0.13331862085000046</c:v>
                </c:pt>
                <c:pt idx="18">
                  <c:v>-0.12501362960692486</c:v>
                </c:pt>
                <c:pt idx="19">
                  <c:v>-0.12501362960692486</c:v>
                </c:pt>
                <c:pt idx="20">
                  <c:v>-0.12501362960692486</c:v>
                </c:pt>
                <c:pt idx="21">
                  <c:v>-0.13831748500586438</c:v>
                </c:pt>
                <c:pt idx="22">
                  <c:v>-0.13189037394832492</c:v>
                </c:pt>
                <c:pt idx="23">
                  <c:v>-9.4888199588252786E-2</c:v>
                </c:pt>
                <c:pt idx="24">
                  <c:v>-0.12070243988520102</c:v>
                </c:pt>
                <c:pt idx="25">
                  <c:v>-0.11496300326180153</c:v>
                </c:pt>
                <c:pt idx="26">
                  <c:v>-0.11496300326180153</c:v>
                </c:pt>
                <c:pt idx="27">
                  <c:v>-0.11496300326180153</c:v>
                </c:pt>
                <c:pt idx="28">
                  <c:v>-0.12043794971822397</c:v>
                </c:pt>
                <c:pt idx="29">
                  <c:v>-0.1096731999222631</c:v>
                </c:pt>
                <c:pt idx="30">
                  <c:v>-9.221684890178572E-2</c:v>
                </c:pt>
                <c:pt idx="31">
                  <c:v>-0.10216167918011831</c:v>
                </c:pt>
                <c:pt idx="32">
                  <c:v>-0.10480658084988759</c:v>
                </c:pt>
                <c:pt idx="33">
                  <c:v>-0.10480658084988759</c:v>
                </c:pt>
                <c:pt idx="34">
                  <c:v>-0.10480658084988759</c:v>
                </c:pt>
                <c:pt idx="35">
                  <c:v>-0.12985379966260269</c:v>
                </c:pt>
                <c:pt idx="36">
                  <c:v>-0.13522295005223439</c:v>
                </c:pt>
                <c:pt idx="37">
                  <c:v>-0.14852680545117392</c:v>
                </c:pt>
                <c:pt idx="38">
                  <c:v>-0.17135230686128278</c:v>
                </c:pt>
                <c:pt idx="39">
                  <c:v>-0.1950506258224155</c:v>
                </c:pt>
                <c:pt idx="40">
                  <c:v>-0.1950506258224155</c:v>
                </c:pt>
                <c:pt idx="41">
                  <c:v>-0.1950506258224155</c:v>
                </c:pt>
                <c:pt idx="42">
                  <c:v>-0.20332916804879353</c:v>
                </c:pt>
                <c:pt idx="43">
                  <c:v>-0.20822223613786661</c:v>
                </c:pt>
                <c:pt idx="44">
                  <c:v>-0.22893181621216019</c:v>
                </c:pt>
                <c:pt idx="45">
                  <c:v>-0.22298078745517924</c:v>
                </c:pt>
                <c:pt idx="46">
                  <c:v>-0.2218963777705738</c:v>
                </c:pt>
                <c:pt idx="47">
                  <c:v>-0.2218963777705738</c:v>
                </c:pt>
                <c:pt idx="48">
                  <c:v>-0.2218963777705738</c:v>
                </c:pt>
                <c:pt idx="49">
                  <c:v>-0.24202407947751803</c:v>
                </c:pt>
                <c:pt idx="50">
                  <c:v>-0.22134094841992225</c:v>
                </c:pt>
                <c:pt idx="51">
                  <c:v>-0.22255760318801621</c:v>
                </c:pt>
                <c:pt idx="52">
                  <c:v>-0.23840056418993416</c:v>
                </c:pt>
                <c:pt idx="53">
                  <c:v>-0.25612140537738837</c:v>
                </c:pt>
                <c:pt idx="54">
                  <c:v>-0.25612140537738837</c:v>
                </c:pt>
                <c:pt idx="55">
                  <c:v>-0.25612140537738837</c:v>
                </c:pt>
                <c:pt idx="56">
                  <c:v>-0.24120415995988964</c:v>
                </c:pt>
                <c:pt idx="57">
                  <c:v>-0.22398585008969152</c:v>
                </c:pt>
                <c:pt idx="58">
                  <c:v>-0.19330499072036789</c:v>
                </c:pt>
                <c:pt idx="59">
                  <c:v>-0.18923184214892319</c:v>
                </c:pt>
                <c:pt idx="60">
                  <c:v>-0.18923184214892319</c:v>
                </c:pt>
                <c:pt idx="61">
                  <c:v>-0.18923184214892319</c:v>
                </c:pt>
                <c:pt idx="62">
                  <c:v>-0.17132585784458509</c:v>
                </c:pt>
                <c:pt idx="63">
                  <c:v>-0.15857743179629713</c:v>
                </c:pt>
                <c:pt idx="64">
                  <c:v>-0.17190773621193434</c:v>
                </c:pt>
                <c:pt idx="65">
                  <c:v>-0.18592571506171152</c:v>
                </c:pt>
                <c:pt idx="66">
                  <c:v>-0.18534383669436238</c:v>
                </c:pt>
                <c:pt idx="67">
                  <c:v>-0.18534383669436238</c:v>
                </c:pt>
                <c:pt idx="68">
                  <c:v>-0.18534383669436238</c:v>
                </c:pt>
                <c:pt idx="69">
                  <c:v>-0.20864542040502965</c:v>
                </c:pt>
                <c:pt idx="70">
                  <c:v>-0.21750584099875681</c:v>
                </c:pt>
                <c:pt idx="71">
                  <c:v>-0.21808771936610605</c:v>
                </c:pt>
                <c:pt idx="72">
                  <c:v>-0.19335788875376325</c:v>
                </c:pt>
                <c:pt idx="73">
                  <c:v>-0.17889027662012524</c:v>
                </c:pt>
                <c:pt idx="74">
                  <c:v>-0.17889027662012524</c:v>
                </c:pt>
                <c:pt idx="75">
                  <c:v>-0.17889027662012524</c:v>
                </c:pt>
                <c:pt idx="76">
                  <c:v>-0.14815651921740614</c:v>
                </c:pt>
                <c:pt idx="77">
                  <c:v>-0.1438188804789845</c:v>
                </c:pt>
                <c:pt idx="78">
                  <c:v>-0.16127523149946188</c:v>
                </c:pt>
                <c:pt idx="79">
                  <c:v>-0.18407428389287306</c:v>
                </c:pt>
                <c:pt idx="80">
                  <c:v>-0.15606477521001627</c:v>
                </c:pt>
                <c:pt idx="81">
                  <c:v>-0.15606477521001627</c:v>
                </c:pt>
                <c:pt idx="82">
                  <c:v>-0.15606477521001627</c:v>
                </c:pt>
                <c:pt idx="83">
                  <c:v>-0.1355138892359089</c:v>
                </c:pt>
                <c:pt idx="84">
                  <c:v>-0.15326117944006079</c:v>
                </c:pt>
                <c:pt idx="85">
                  <c:v>-0.14061854945856378</c:v>
                </c:pt>
                <c:pt idx="86">
                  <c:v>-0.14939962300219778</c:v>
                </c:pt>
                <c:pt idx="87">
                  <c:v>-0.14939962300219778</c:v>
                </c:pt>
                <c:pt idx="88">
                  <c:v>-0.14939962300219778</c:v>
                </c:pt>
                <c:pt idx="89">
                  <c:v>-0.14939962300219778</c:v>
                </c:pt>
                <c:pt idx="90">
                  <c:v>-0.14939962300219778</c:v>
                </c:pt>
                <c:pt idx="91">
                  <c:v>-0.16910414044197886</c:v>
                </c:pt>
                <c:pt idx="92">
                  <c:v>-0.1752138632991459</c:v>
                </c:pt>
                <c:pt idx="93">
                  <c:v>-0.16381433710244031</c:v>
                </c:pt>
                <c:pt idx="94">
                  <c:v>-0.14455945294651984</c:v>
                </c:pt>
                <c:pt idx="95">
                  <c:v>-0.14455945294651984</c:v>
                </c:pt>
                <c:pt idx="96">
                  <c:v>-0.14455945294651984</c:v>
                </c:pt>
                <c:pt idx="97">
                  <c:v>-0.10583809250109755</c:v>
                </c:pt>
                <c:pt idx="98">
                  <c:v>-0.11136593699091546</c:v>
                </c:pt>
                <c:pt idx="99">
                  <c:v>-0.11342896029333538</c:v>
                </c:pt>
                <c:pt idx="100">
                  <c:v>-5.5055980441527375E-2</c:v>
                </c:pt>
                <c:pt idx="101">
                  <c:v>-2.9876516545323639E-2</c:v>
                </c:pt>
                <c:pt idx="102">
                  <c:v>-2.9876516545323639E-2</c:v>
                </c:pt>
                <c:pt idx="103">
                  <c:v>-2.9876516545323639E-2</c:v>
                </c:pt>
                <c:pt idx="104">
                  <c:v>-3.3023949532349106E-2</c:v>
                </c:pt>
                <c:pt idx="105">
                  <c:v>-1.6554157288853899E-3</c:v>
                </c:pt>
                <c:pt idx="106">
                  <c:v>-5.2940059105711756E-2</c:v>
                </c:pt>
                <c:pt idx="107">
                  <c:v>-2.8210228493369072E-2</c:v>
                </c:pt>
                <c:pt idx="108">
                  <c:v>-6.669354778851222E-2</c:v>
                </c:pt>
                <c:pt idx="109">
                  <c:v>-6.669354778851222E-2</c:v>
                </c:pt>
                <c:pt idx="110">
                  <c:v>-6.669354778851222E-2</c:v>
                </c:pt>
                <c:pt idx="111">
                  <c:v>-9.5470077955602028E-2</c:v>
                </c:pt>
                <c:pt idx="112">
                  <c:v>-0.10880038237123912</c:v>
                </c:pt>
                <c:pt idx="113">
                  <c:v>-9.8141428642068984E-2</c:v>
                </c:pt>
                <c:pt idx="114">
                  <c:v>-8.1875283372987773E-2</c:v>
                </c:pt>
                <c:pt idx="115">
                  <c:v>-9.1687868567831954E-2</c:v>
                </c:pt>
                <c:pt idx="116">
                  <c:v>-9.1687868567831954E-2</c:v>
                </c:pt>
                <c:pt idx="117">
                  <c:v>-9.1687868567831954E-2</c:v>
                </c:pt>
                <c:pt idx="118">
                  <c:v>-0.11353475636012622</c:v>
                </c:pt>
                <c:pt idx="119">
                  <c:v>-8.4784675209733984E-2</c:v>
                </c:pt>
                <c:pt idx="120">
                  <c:v>-8.4784675209733984E-2</c:v>
                </c:pt>
                <c:pt idx="121">
                  <c:v>-4.2413350460030141E-2</c:v>
                </c:pt>
                <c:pt idx="122">
                  <c:v>-5.1141525970268775E-2</c:v>
                </c:pt>
                <c:pt idx="123">
                  <c:v>-5.1141525970268775E-2</c:v>
                </c:pt>
                <c:pt idx="124">
                  <c:v>-5.1141525970268775E-2</c:v>
                </c:pt>
                <c:pt idx="125">
                  <c:v>-3.1384110497092221E-2</c:v>
                </c:pt>
                <c:pt idx="126">
                  <c:v>-3.9213019439609198E-2</c:v>
                </c:pt>
                <c:pt idx="127">
                  <c:v>-4.4158985562077757E-2</c:v>
                </c:pt>
                <c:pt idx="128">
                  <c:v>-3.7890568604724728E-2</c:v>
                </c:pt>
                <c:pt idx="129">
                  <c:v>-5.1353118103850348E-2</c:v>
                </c:pt>
                <c:pt idx="130">
                  <c:v>-5.1353118103850348E-2</c:v>
                </c:pt>
                <c:pt idx="131">
                  <c:v>-5.1353118103850348E-2</c:v>
                </c:pt>
                <c:pt idx="132">
                  <c:v>-5.8626597695715876E-2</c:v>
                </c:pt>
                <c:pt idx="133">
                  <c:v>-4.6274906897893375E-2</c:v>
                </c:pt>
                <c:pt idx="134">
                  <c:v>-4.9078502667848634E-2</c:v>
                </c:pt>
                <c:pt idx="135">
                  <c:v>-3.6277178586165415E-2</c:v>
                </c:pt>
                <c:pt idx="136">
                  <c:v>-2.8897902927509045E-2</c:v>
                </c:pt>
                <c:pt idx="137">
                  <c:v>-2.8897902927509045E-2</c:v>
                </c:pt>
                <c:pt idx="138">
                  <c:v>-2.8897902927509045E-2</c:v>
                </c:pt>
                <c:pt idx="139">
                  <c:v>-1.1335755840240935E-2</c:v>
                </c:pt>
                <c:pt idx="140">
                  <c:v>1.7044039076383521E-2</c:v>
                </c:pt>
                <c:pt idx="141">
                  <c:v>4.8412572879847238E-2</c:v>
                </c:pt>
                <c:pt idx="142">
                  <c:v>6.1928020412368223E-2</c:v>
                </c:pt>
                <c:pt idx="143">
                  <c:v>3.2939898111696841E-2</c:v>
                </c:pt>
                <c:pt idx="144">
                  <c:v>3.2939898111696841E-2</c:v>
                </c:pt>
                <c:pt idx="145">
                  <c:v>3.2939898111696841E-2</c:v>
                </c:pt>
                <c:pt idx="146">
                  <c:v>5.6532421006038724E-2</c:v>
                </c:pt>
                <c:pt idx="147">
                  <c:v>3.0109853325043678E-2</c:v>
                </c:pt>
                <c:pt idx="148">
                  <c:v>3.6034433065326832E-2</c:v>
                </c:pt>
                <c:pt idx="149">
                  <c:v>4.7830694512497773E-2</c:v>
                </c:pt>
                <c:pt idx="150">
                  <c:v>2.106428961443263E-2</c:v>
                </c:pt>
                <c:pt idx="151">
                  <c:v>2.106428961443263E-2</c:v>
                </c:pt>
                <c:pt idx="152">
                  <c:v>2.106428961443263E-2</c:v>
                </c:pt>
                <c:pt idx="153">
                  <c:v>4.3175667573704057E-2</c:v>
                </c:pt>
                <c:pt idx="154">
                  <c:v>1.9416505420006835E-3</c:v>
                </c:pt>
                <c:pt idx="155">
                  <c:v>-1.7313233613919454E-2</c:v>
                </c:pt>
                <c:pt idx="156">
                  <c:v>-1.4218698660289464E-2</c:v>
                </c:pt>
                <c:pt idx="157">
                  <c:v>-2.2603036953458111E-2</c:v>
                </c:pt>
                <c:pt idx="158">
                  <c:v>-2.2603036953458111E-2</c:v>
                </c:pt>
                <c:pt idx="159">
                  <c:v>-2.2603036953458111E-2</c:v>
                </c:pt>
                <c:pt idx="160">
                  <c:v>4.2956130280953353E-3</c:v>
                </c:pt>
                <c:pt idx="161">
                  <c:v>-1.6818647455831837E-3</c:v>
                </c:pt>
                <c:pt idx="162">
                  <c:v>1.4108198222939405E-2</c:v>
                </c:pt>
                <c:pt idx="163">
                  <c:v>2.3074414883457406E-2</c:v>
                </c:pt>
                <c:pt idx="164">
                  <c:v>1.8207795811082006E-2</c:v>
                </c:pt>
                <c:pt idx="165">
                  <c:v>1.8207795811082006E-2</c:v>
                </c:pt>
                <c:pt idx="166">
                  <c:v>1.8207795811082006E-2</c:v>
                </c:pt>
                <c:pt idx="167">
                  <c:v>-9.677412947454167E-4</c:v>
                </c:pt>
                <c:pt idx="168">
                  <c:v>1.4637178556893504E-2</c:v>
                </c:pt>
                <c:pt idx="169">
                  <c:v>3.5796391915047687E-2</c:v>
                </c:pt>
                <c:pt idx="170">
                  <c:v>2.966022004118285E-2</c:v>
                </c:pt>
                <c:pt idx="171">
                  <c:v>1.7308529243360349E-2</c:v>
                </c:pt>
                <c:pt idx="172">
                  <c:v>1.7308529243360349E-2</c:v>
                </c:pt>
                <c:pt idx="173">
                  <c:v>1.7308529243360349E-2</c:v>
                </c:pt>
                <c:pt idx="174">
                  <c:v>1.6515058742429645E-2</c:v>
                </c:pt>
                <c:pt idx="175">
                  <c:v>2.7306257555088198E-2</c:v>
                </c:pt>
                <c:pt idx="176">
                  <c:v>8.6597007832149853E-3</c:v>
                </c:pt>
                <c:pt idx="177">
                  <c:v>2.6168949837087618E-2</c:v>
                </c:pt>
                <c:pt idx="178">
                  <c:v>2.786168690573998E-2</c:v>
                </c:pt>
                <c:pt idx="179">
                  <c:v>2.786168690573998E-2</c:v>
                </c:pt>
                <c:pt idx="180">
                  <c:v>2.786168690573998E-2</c:v>
                </c:pt>
                <c:pt idx="181">
                  <c:v>1.5959629391778085E-2</c:v>
                </c:pt>
                <c:pt idx="182">
                  <c:v>3.2040631543975406E-2</c:v>
                </c:pt>
                <c:pt idx="183">
                  <c:v>1.9900532879734367E-2</c:v>
                </c:pt>
                <c:pt idx="184">
                  <c:v>2.7121114438204419E-2</c:v>
                </c:pt>
                <c:pt idx="185">
                  <c:v>1.9212858445594172E-2</c:v>
                </c:pt>
                <c:pt idx="186">
                  <c:v>1.9212858445594172E-2</c:v>
                </c:pt>
                <c:pt idx="187">
                  <c:v>1.9212858445594172E-2</c:v>
                </c:pt>
                <c:pt idx="188">
                  <c:v>7.469495031818596E-3</c:v>
                </c:pt>
                <c:pt idx="189">
                  <c:v>-1.5382455394988059E-2</c:v>
                </c:pt>
                <c:pt idx="190">
                  <c:v>-2.4983448456250557E-2</c:v>
                </c:pt>
                <c:pt idx="191">
                  <c:v>-1.3636820292940333E-2</c:v>
                </c:pt>
                <c:pt idx="192">
                  <c:v>-3.5332959144216414E-3</c:v>
                </c:pt>
                <c:pt idx="193">
                  <c:v>-3.5332959144216414E-3</c:v>
                </c:pt>
                <c:pt idx="194">
                  <c:v>-3.5332959144216414E-3</c:v>
                </c:pt>
                <c:pt idx="195">
                  <c:v>-1.1256408790147887E-2</c:v>
                </c:pt>
                <c:pt idx="196">
                  <c:v>1.0643377035541635E-2</c:v>
                </c:pt>
                <c:pt idx="197">
                  <c:v>-7.6064444858662261E-3</c:v>
                </c:pt>
                <c:pt idx="198">
                  <c:v>3.5021425271648532E-3</c:v>
                </c:pt>
                <c:pt idx="199">
                  <c:v>-4.2738683819570911E-3</c:v>
                </c:pt>
                <c:pt idx="200">
                  <c:v>-4.2738683819570911E-3</c:v>
                </c:pt>
                <c:pt idx="201">
                  <c:v>-4.2738683819570911E-3</c:v>
                </c:pt>
                <c:pt idx="202">
                  <c:v>-1.1864736174194812E-2</c:v>
                </c:pt>
                <c:pt idx="203">
                  <c:v>-1.3980657510010208E-2</c:v>
                </c:pt>
                <c:pt idx="204">
                  <c:v>8.8977419334941299E-3</c:v>
                </c:pt>
                <c:pt idx="205">
                  <c:v>-8.0904719455932028E-4</c:v>
                </c:pt>
                <c:pt idx="206">
                  <c:v>1.1251704419588782E-2</c:v>
                </c:pt>
                <c:pt idx="207">
                  <c:v>1.1251704419588782E-2</c:v>
                </c:pt>
                <c:pt idx="208">
                  <c:v>1.1251704419588782E-2</c:v>
                </c:pt>
                <c:pt idx="209">
                  <c:v>3.5346758631187081E-2</c:v>
                </c:pt>
                <c:pt idx="210">
                  <c:v>4.3043422490215422E-2</c:v>
                </c:pt>
                <c:pt idx="211">
                  <c:v>5.8939281525528964E-2</c:v>
                </c:pt>
                <c:pt idx="212">
                  <c:v>7.8035471581263227E-2</c:v>
                </c:pt>
                <c:pt idx="213">
                  <c:v>7.1370319373444513E-2</c:v>
                </c:pt>
                <c:pt idx="214">
                  <c:v>7.1370319373444513E-2</c:v>
                </c:pt>
                <c:pt idx="215">
                  <c:v>7.1370319373444513E-2</c:v>
                </c:pt>
                <c:pt idx="216">
                  <c:v>4.4868404642356419E-2</c:v>
                </c:pt>
                <c:pt idx="217">
                  <c:v>5.7696177740737431E-2</c:v>
                </c:pt>
                <c:pt idx="218">
                  <c:v>9.2608879781691966E-2</c:v>
                </c:pt>
                <c:pt idx="219">
                  <c:v>0.12352778030129485</c:v>
                </c:pt>
                <c:pt idx="220">
                  <c:v>0.13463636731432582</c:v>
                </c:pt>
                <c:pt idx="221">
                  <c:v>0.13463636731432582</c:v>
                </c:pt>
                <c:pt idx="222">
                  <c:v>0.13463636731432582</c:v>
                </c:pt>
                <c:pt idx="223">
                  <c:v>0.12540566048683099</c:v>
                </c:pt>
                <c:pt idx="224">
                  <c:v>0.12704549952208799</c:v>
                </c:pt>
                <c:pt idx="225">
                  <c:v>0.12696615247199494</c:v>
                </c:pt>
                <c:pt idx="226">
                  <c:v>0.1410105803384698</c:v>
                </c:pt>
                <c:pt idx="227">
                  <c:v>0.14505727989321682</c:v>
                </c:pt>
                <c:pt idx="228">
                  <c:v>0.14505727989321682</c:v>
                </c:pt>
                <c:pt idx="229">
                  <c:v>0.14505727989321682</c:v>
                </c:pt>
                <c:pt idx="230">
                  <c:v>0.13910625113623598</c:v>
                </c:pt>
                <c:pt idx="231">
                  <c:v>9.6020802935694372E-2</c:v>
                </c:pt>
                <c:pt idx="232">
                  <c:v>7.7374246163820937E-2</c:v>
                </c:pt>
                <c:pt idx="233">
                  <c:v>7.4200364160097676E-2</c:v>
                </c:pt>
                <c:pt idx="234">
                  <c:v>8.1764782935637825E-2</c:v>
                </c:pt>
                <c:pt idx="235">
                  <c:v>8.1764782935637825E-2</c:v>
                </c:pt>
                <c:pt idx="236">
                  <c:v>8.1764782935637825E-2</c:v>
                </c:pt>
                <c:pt idx="237">
                  <c:v>9.9829461340162018E-2</c:v>
                </c:pt>
                <c:pt idx="238">
                  <c:v>0.11054131310272775</c:v>
                </c:pt>
                <c:pt idx="239">
                  <c:v>0.10466963139583974</c:v>
                </c:pt>
                <c:pt idx="240">
                  <c:v>9.7263906720485904E-2</c:v>
                </c:pt>
                <c:pt idx="241">
                  <c:v>0.1062301233810039</c:v>
                </c:pt>
                <c:pt idx="242">
                  <c:v>0.1062301233810039</c:v>
                </c:pt>
                <c:pt idx="243">
                  <c:v>0.1062301233810039</c:v>
                </c:pt>
                <c:pt idx="244">
                  <c:v>9.1207081896714115E-2</c:v>
                </c:pt>
                <c:pt idx="245">
                  <c:v>6.4202635848369827E-2</c:v>
                </c:pt>
                <c:pt idx="246">
                  <c:v>3.8071007351049291E-2</c:v>
                </c:pt>
                <c:pt idx="247">
                  <c:v>4.4260077258309272E-2</c:v>
                </c:pt>
                <c:pt idx="248">
                  <c:v>4.497420070914715E-2</c:v>
                </c:pt>
                <c:pt idx="249">
                  <c:v>4.497420070914715E-2</c:v>
                </c:pt>
                <c:pt idx="250">
                  <c:v>4.497420070914715E-2</c:v>
                </c:pt>
                <c:pt idx="251">
                  <c:v>5.666466608952736E-2</c:v>
                </c:pt>
                <c:pt idx="252">
                  <c:v>1.7202733176569618E-2</c:v>
                </c:pt>
                <c:pt idx="253">
                  <c:v>1.9953430913129733E-2</c:v>
                </c:pt>
                <c:pt idx="254">
                  <c:v>1.7565074251169044E-3</c:v>
                </c:pt>
                <c:pt idx="255">
                  <c:v>7.8926792989817418E-3</c:v>
                </c:pt>
                <c:pt idx="256">
                  <c:v>7.8926792989817418E-3</c:v>
                </c:pt>
                <c:pt idx="257">
                  <c:v>7.8926792989817418E-3</c:v>
                </c:pt>
                <c:pt idx="258">
                  <c:v>-2.4031283855133645E-2</c:v>
                </c:pt>
                <c:pt idx="259">
                  <c:v>1.283864542145019E-2</c:v>
                </c:pt>
                <c:pt idx="260">
                  <c:v>1.5086811840754111E-2</c:v>
                </c:pt>
                <c:pt idx="261">
                  <c:v>-5.5135327491620423E-2</c:v>
                </c:pt>
                <c:pt idx="262">
                  <c:v>-2.8977249977602093E-2</c:v>
                </c:pt>
                <c:pt idx="263">
                  <c:v>-2.8977249977602093E-2</c:v>
                </c:pt>
                <c:pt idx="264">
                  <c:v>-2.8977249977602093E-2</c:v>
                </c:pt>
                <c:pt idx="265">
                  <c:v>9.1013889079083476E-4</c:v>
                </c:pt>
                <c:pt idx="266">
                  <c:v>-1.4615433910754927E-2</c:v>
                </c:pt>
                <c:pt idx="267">
                  <c:v>1.9424450579175856E-2</c:v>
                </c:pt>
                <c:pt idx="268">
                  <c:v>2.9527974957694436E-2</c:v>
                </c:pt>
                <c:pt idx="269">
                  <c:v>3.2939898111696841E-2</c:v>
                </c:pt>
                <c:pt idx="270">
                  <c:v>3.2939898111696841E-2</c:v>
                </c:pt>
                <c:pt idx="271">
                  <c:v>3.2939898111696841E-2</c:v>
                </c:pt>
                <c:pt idx="272">
                  <c:v>4.4101383158123175E-2</c:v>
                </c:pt>
                <c:pt idx="273">
                  <c:v>4.9047349280591623E-2</c:v>
                </c:pt>
                <c:pt idx="274">
                  <c:v>4.685208089468329E-2</c:v>
                </c:pt>
                <c:pt idx="275">
                  <c:v>6.5419290616463677E-2</c:v>
                </c:pt>
                <c:pt idx="276">
                  <c:v>8.6128870690757031E-2</c:v>
                </c:pt>
                <c:pt idx="277">
                  <c:v>8.6128870690757031E-2</c:v>
                </c:pt>
                <c:pt idx="278">
                  <c:v>8.6128870690757031E-2</c:v>
                </c:pt>
                <c:pt idx="279">
                  <c:v>7.7876777481077131E-2</c:v>
                </c:pt>
                <c:pt idx="280">
                  <c:v>4.0213377703562481E-2</c:v>
                </c:pt>
                <c:pt idx="281">
                  <c:v>3.309859221188316E-2</c:v>
                </c:pt>
                <c:pt idx="282">
                  <c:v>7.4835140560842284E-2</c:v>
                </c:pt>
                <c:pt idx="283">
                  <c:v>6.5974719967115236E-2</c:v>
                </c:pt>
                <c:pt idx="284">
                  <c:v>6.5974719967115236E-2</c:v>
                </c:pt>
                <c:pt idx="285">
                  <c:v>6.5974719967115236E-2</c:v>
                </c:pt>
                <c:pt idx="286">
                  <c:v>8.2875641636940944E-2</c:v>
                </c:pt>
                <c:pt idx="287">
                  <c:v>6.8011294252837695E-2</c:v>
                </c:pt>
                <c:pt idx="288">
                  <c:v>5.6638217072829677E-2</c:v>
                </c:pt>
                <c:pt idx="289">
                  <c:v>5.9970793176739035E-2</c:v>
                </c:pt>
                <c:pt idx="290">
                  <c:v>4.9496982564452674E-2</c:v>
                </c:pt>
                <c:pt idx="291">
                  <c:v>4.9496982564452674E-2</c:v>
                </c:pt>
                <c:pt idx="292">
                  <c:v>4.9496982564452674E-2</c:v>
                </c:pt>
                <c:pt idx="293">
                  <c:v>6.6424353250976065E-2</c:v>
                </c:pt>
                <c:pt idx="294">
                  <c:v>8.3245927870708725E-2</c:v>
                </c:pt>
                <c:pt idx="295">
                  <c:v>9.6893620486718124E-2</c:v>
                </c:pt>
                <c:pt idx="296">
                  <c:v>0.11360939903966005</c:v>
                </c:pt>
                <c:pt idx="297">
                  <c:v>0.13640845143307123</c:v>
                </c:pt>
                <c:pt idx="298">
                  <c:v>0.13640845143307123</c:v>
                </c:pt>
                <c:pt idx="299">
                  <c:v>0.13640845143307123</c:v>
                </c:pt>
                <c:pt idx="300">
                  <c:v>0.12112091978180484</c:v>
                </c:pt>
                <c:pt idx="301">
                  <c:v>0.12670166230501789</c:v>
                </c:pt>
                <c:pt idx="302">
                  <c:v>8.9725936961643438E-2</c:v>
                </c:pt>
                <c:pt idx="303">
                  <c:v>7.7850328464379448E-2</c:v>
                </c:pt>
                <c:pt idx="304">
                  <c:v>3.8599987685003168E-2</c:v>
                </c:pt>
                <c:pt idx="305">
                  <c:v>3.8599987685003168E-2</c:v>
                </c:pt>
                <c:pt idx="306">
                  <c:v>3.8599987685003168E-2</c:v>
                </c:pt>
                <c:pt idx="307">
                  <c:v>6.6239210134092286E-2</c:v>
                </c:pt>
                <c:pt idx="308">
                  <c:v>6.9069254920745449E-2</c:v>
                </c:pt>
                <c:pt idx="309">
                  <c:v>6.4176186831672144E-2</c:v>
                </c:pt>
                <c:pt idx="310">
                  <c:v>8.6790096108199544E-2</c:v>
                </c:pt>
                <c:pt idx="311">
                  <c:v>9.9803012323464335E-2</c:v>
                </c:pt>
                <c:pt idx="312">
                  <c:v>9.9803012323464335E-2</c:v>
                </c:pt>
                <c:pt idx="313">
                  <c:v>9.9803012323464335E-2</c:v>
                </c:pt>
                <c:pt idx="314">
                  <c:v>0.1366464925833506</c:v>
                </c:pt>
                <c:pt idx="315">
                  <c:v>0.14942136764833625</c:v>
                </c:pt>
                <c:pt idx="316">
                  <c:v>0.13651424749986196</c:v>
                </c:pt>
                <c:pt idx="317">
                  <c:v>0.19041734352976025</c:v>
                </c:pt>
                <c:pt idx="318">
                  <c:v>0.19967449937395254</c:v>
                </c:pt>
                <c:pt idx="319">
                  <c:v>0.19967449937395254</c:v>
                </c:pt>
                <c:pt idx="320">
                  <c:v>0.19967449937395254</c:v>
                </c:pt>
                <c:pt idx="321">
                  <c:v>0.21274031362261292</c:v>
                </c:pt>
                <c:pt idx="322">
                  <c:v>0.18721701250933931</c:v>
                </c:pt>
                <c:pt idx="323">
                  <c:v>0.20731826519958574</c:v>
                </c:pt>
                <c:pt idx="324">
                  <c:v>0.2505095094669183</c:v>
                </c:pt>
                <c:pt idx="325">
                  <c:v>0.22226195963378248</c:v>
                </c:pt>
                <c:pt idx="326">
                  <c:v>0.22226195963378248</c:v>
                </c:pt>
                <c:pt idx="327">
                  <c:v>0.22226195963378248</c:v>
                </c:pt>
                <c:pt idx="328">
                  <c:v>0.2368618168509089</c:v>
                </c:pt>
                <c:pt idx="329">
                  <c:v>0.23268287221267325</c:v>
                </c:pt>
                <c:pt idx="330">
                  <c:v>0.2230289811180155</c:v>
                </c:pt>
                <c:pt idx="331">
                  <c:v>0.21385117232391604</c:v>
                </c:pt>
                <c:pt idx="332">
                  <c:v>0.2368618168509089</c:v>
                </c:pt>
                <c:pt idx="333">
                  <c:v>0.2368618168509089</c:v>
                </c:pt>
                <c:pt idx="334">
                  <c:v>0.2368618168509089</c:v>
                </c:pt>
                <c:pt idx="335">
                  <c:v>0.26558544898460323</c:v>
                </c:pt>
                <c:pt idx="336">
                  <c:v>0.24863162928138216</c:v>
                </c:pt>
                <c:pt idx="337">
                  <c:v>0.21853264827940766</c:v>
                </c:pt>
                <c:pt idx="338">
                  <c:v>0.20705377503260891</c:v>
                </c:pt>
                <c:pt idx="339">
                  <c:v>0.20419728122925829</c:v>
                </c:pt>
                <c:pt idx="340">
                  <c:v>0.20419728122925829</c:v>
                </c:pt>
                <c:pt idx="341">
                  <c:v>0.20419728122925829</c:v>
                </c:pt>
                <c:pt idx="342">
                  <c:v>0.17132115347402599</c:v>
                </c:pt>
                <c:pt idx="343">
                  <c:v>0.18671448119208311</c:v>
                </c:pt>
                <c:pt idx="344">
                  <c:v>0.17333127874305054</c:v>
                </c:pt>
                <c:pt idx="345">
                  <c:v>0.13490085748130287</c:v>
                </c:pt>
                <c:pt idx="346">
                  <c:v>9.6893620486718124E-2</c:v>
                </c:pt>
                <c:pt idx="347">
                  <c:v>9.6893620486718124E-2</c:v>
                </c:pt>
                <c:pt idx="348">
                  <c:v>9.6893620486718124E-2</c:v>
                </c:pt>
                <c:pt idx="349">
                  <c:v>8.02042909504741E-2</c:v>
                </c:pt>
                <c:pt idx="350">
                  <c:v>0.12799766412320501</c:v>
                </c:pt>
                <c:pt idx="351">
                  <c:v>0.10919241325114526</c:v>
                </c:pt>
                <c:pt idx="352">
                  <c:v>0.15640390805652715</c:v>
                </c:pt>
                <c:pt idx="353">
                  <c:v>0.18004932898426462</c:v>
                </c:pt>
                <c:pt idx="354">
                  <c:v>0.18004932898426462</c:v>
                </c:pt>
                <c:pt idx="355">
                  <c:v>0.18004932898426462</c:v>
                </c:pt>
                <c:pt idx="356">
                  <c:v>0.21321639592317121</c:v>
                </c:pt>
                <c:pt idx="357">
                  <c:v>0.2275517629733208</c:v>
                </c:pt>
                <c:pt idx="358">
                  <c:v>0.2275517629733208</c:v>
                </c:pt>
                <c:pt idx="359">
                  <c:v>0.2275517629733208</c:v>
                </c:pt>
                <c:pt idx="360">
                  <c:v>0.26637891948553416</c:v>
                </c:pt>
                <c:pt idx="361">
                  <c:v>0.26637891948553416</c:v>
                </c:pt>
                <c:pt idx="362">
                  <c:v>0.26637891948553416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F40-4CD8-8FB4-A7DB844CD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9150927"/>
        <c:axId val="47914996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'Graf 10'!$B$13</c15:sqref>
                        </c15:formulaRef>
                      </c:ext>
                    </c:extLst>
                    <c:strCache>
                      <c:ptCount val="1"/>
                      <c:pt idx="0">
                        <c:v>Deň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'Graf 10'!$B$14:$B$378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1</c:v>
                      </c:pt>
                      <c:pt idx="32">
                        <c:v>2</c:v>
                      </c:pt>
                      <c:pt idx="33">
                        <c:v>3</c:v>
                      </c:pt>
                      <c:pt idx="34">
                        <c:v>4</c:v>
                      </c:pt>
                      <c:pt idx="35">
                        <c:v>5</c:v>
                      </c:pt>
                      <c:pt idx="36">
                        <c:v>6</c:v>
                      </c:pt>
                      <c:pt idx="37">
                        <c:v>7</c:v>
                      </c:pt>
                      <c:pt idx="38">
                        <c:v>8</c:v>
                      </c:pt>
                      <c:pt idx="39">
                        <c:v>9</c:v>
                      </c:pt>
                      <c:pt idx="40">
                        <c:v>10</c:v>
                      </c:pt>
                      <c:pt idx="41">
                        <c:v>11</c:v>
                      </c:pt>
                      <c:pt idx="42">
                        <c:v>12</c:v>
                      </c:pt>
                      <c:pt idx="43">
                        <c:v>13</c:v>
                      </c:pt>
                      <c:pt idx="44">
                        <c:v>14</c:v>
                      </c:pt>
                      <c:pt idx="45">
                        <c:v>15</c:v>
                      </c:pt>
                      <c:pt idx="46">
                        <c:v>16</c:v>
                      </c:pt>
                      <c:pt idx="47">
                        <c:v>17</c:v>
                      </c:pt>
                      <c:pt idx="48">
                        <c:v>18</c:v>
                      </c:pt>
                      <c:pt idx="49">
                        <c:v>19</c:v>
                      </c:pt>
                      <c:pt idx="50">
                        <c:v>20</c:v>
                      </c:pt>
                      <c:pt idx="51">
                        <c:v>21</c:v>
                      </c:pt>
                      <c:pt idx="52">
                        <c:v>22</c:v>
                      </c:pt>
                      <c:pt idx="53">
                        <c:v>23</c:v>
                      </c:pt>
                      <c:pt idx="54">
                        <c:v>24</c:v>
                      </c:pt>
                      <c:pt idx="55">
                        <c:v>25</c:v>
                      </c:pt>
                      <c:pt idx="56">
                        <c:v>26</c:v>
                      </c:pt>
                      <c:pt idx="57">
                        <c:v>27</c:v>
                      </c:pt>
                      <c:pt idx="58">
                        <c:v>28</c:v>
                      </c:pt>
                      <c:pt idx="59">
                        <c:v>1</c:v>
                      </c:pt>
                      <c:pt idx="60">
                        <c:v>2</c:v>
                      </c:pt>
                      <c:pt idx="61">
                        <c:v>3</c:v>
                      </c:pt>
                      <c:pt idx="62">
                        <c:v>4</c:v>
                      </c:pt>
                      <c:pt idx="63">
                        <c:v>5</c:v>
                      </c:pt>
                      <c:pt idx="64">
                        <c:v>6</c:v>
                      </c:pt>
                      <c:pt idx="65">
                        <c:v>7</c:v>
                      </c:pt>
                      <c:pt idx="66">
                        <c:v>8</c:v>
                      </c:pt>
                      <c:pt idx="67">
                        <c:v>9</c:v>
                      </c:pt>
                      <c:pt idx="68">
                        <c:v>10</c:v>
                      </c:pt>
                      <c:pt idx="69">
                        <c:v>11</c:v>
                      </c:pt>
                      <c:pt idx="70">
                        <c:v>12</c:v>
                      </c:pt>
                      <c:pt idx="71">
                        <c:v>13</c:v>
                      </c:pt>
                      <c:pt idx="72">
                        <c:v>14</c:v>
                      </c:pt>
                      <c:pt idx="73">
                        <c:v>15</c:v>
                      </c:pt>
                      <c:pt idx="74">
                        <c:v>16</c:v>
                      </c:pt>
                      <c:pt idx="75">
                        <c:v>17</c:v>
                      </c:pt>
                      <c:pt idx="76">
                        <c:v>18</c:v>
                      </c:pt>
                      <c:pt idx="77">
                        <c:v>19</c:v>
                      </c:pt>
                      <c:pt idx="78">
                        <c:v>20</c:v>
                      </c:pt>
                      <c:pt idx="79">
                        <c:v>21</c:v>
                      </c:pt>
                      <c:pt idx="80">
                        <c:v>22</c:v>
                      </c:pt>
                      <c:pt idx="81">
                        <c:v>23</c:v>
                      </c:pt>
                      <c:pt idx="82">
                        <c:v>24</c:v>
                      </c:pt>
                      <c:pt idx="83">
                        <c:v>25</c:v>
                      </c:pt>
                      <c:pt idx="84">
                        <c:v>26</c:v>
                      </c:pt>
                      <c:pt idx="85">
                        <c:v>27</c:v>
                      </c:pt>
                      <c:pt idx="86">
                        <c:v>28</c:v>
                      </c:pt>
                      <c:pt idx="87">
                        <c:v>29</c:v>
                      </c:pt>
                      <c:pt idx="88">
                        <c:v>30</c:v>
                      </c:pt>
                      <c:pt idx="89">
                        <c:v>31</c:v>
                      </c:pt>
                      <c:pt idx="90">
                        <c:v>1</c:v>
                      </c:pt>
                      <c:pt idx="91">
                        <c:v>2</c:v>
                      </c:pt>
                      <c:pt idx="92">
                        <c:v>3</c:v>
                      </c:pt>
                      <c:pt idx="93">
                        <c:v>4</c:v>
                      </c:pt>
                      <c:pt idx="94">
                        <c:v>5</c:v>
                      </c:pt>
                      <c:pt idx="95">
                        <c:v>6</c:v>
                      </c:pt>
                      <c:pt idx="96">
                        <c:v>7</c:v>
                      </c:pt>
                      <c:pt idx="97">
                        <c:v>8</c:v>
                      </c:pt>
                      <c:pt idx="98">
                        <c:v>9</c:v>
                      </c:pt>
                      <c:pt idx="99">
                        <c:v>10</c:v>
                      </c:pt>
                      <c:pt idx="100">
                        <c:v>11</c:v>
                      </c:pt>
                      <c:pt idx="101">
                        <c:v>12</c:v>
                      </c:pt>
                      <c:pt idx="102">
                        <c:v>13</c:v>
                      </c:pt>
                      <c:pt idx="103">
                        <c:v>14</c:v>
                      </c:pt>
                      <c:pt idx="104">
                        <c:v>15</c:v>
                      </c:pt>
                      <c:pt idx="105">
                        <c:v>16</c:v>
                      </c:pt>
                      <c:pt idx="106">
                        <c:v>17</c:v>
                      </c:pt>
                      <c:pt idx="107">
                        <c:v>18</c:v>
                      </c:pt>
                      <c:pt idx="108">
                        <c:v>19</c:v>
                      </c:pt>
                      <c:pt idx="109">
                        <c:v>20</c:v>
                      </c:pt>
                      <c:pt idx="110">
                        <c:v>21</c:v>
                      </c:pt>
                      <c:pt idx="111">
                        <c:v>22</c:v>
                      </c:pt>
                      <c:pt idx="112">
                        <c:v>23</c:v>
                      </c:pt>
                      <c:pt idx="113">
                        <c:v>24</c:v>
                      </c:pt>
                      <c:pt idx="114">
                        <c:v>25</c:v>
                      </c:pt>
                      <c:pt idx="115">
                        <c:v>26</c:v>
                      </c:pt>
                      <c:pt idx="116">
                        <c:v>27</c:v>
                      </c:pt>
                      <c:pt idx="117">
                        <c:v>28</c:v>
                      </c:pt>
                      <c:pt idx="118">
                        <c:v>29</c:v>
                      </c:pt>
                      <c:pt idx="119">
                        <c:v>30</c:v>
                      </c:pt>
                      <c:pt idx="120">
                        <c:v>1</c:v>
                      </c:pt>
                      <c:pt idx="121">
                        <c:v>2</c:v>
                      </c:pt>
                      <c:pt idx="122">
                        <c:v>3</c:v>
                      </c:pt>
                      <c:pt idx="123">
                        <c:v>4</c:v>
                      </c:pt>
                      <c:pt idx="124">
                        <c:v>5</c:v>
                      </c:pt>
                      <c:pt idx="125">
                        <c:v>6</c:v>
                      </c:pt>
                      <c:pt idx="126">
                        <c:v>7</c:v>
                      </c:pt>
                      <c:pt idx="127">
                        <c:v>8</c:v>
                      </c:pt>
                      <c:pt idx="128">
                        <c:v>9</c:v>
                      </c:pt>
                      <c:pt idx="129">
                        <c:v>10</c:v>
                      </c:pt>
                      <c:pt idx="130">
                        <c:v>11</c:v>
                      </c:pt>
                      <c:pt idx="131">
                        <c:v>12</c:v>
                      </c:pt>
                      <c:pt idx="132">
                        <c:v>13</c:v>
                      </c:pt>
                      <c:pt idx="133">
                        <c:v>14</c:v>
                      </c:pt>
                      <c:pt idx="134">
                        <c:v>15</c:v>
                      </c:pt>
                      <c:pt idx="135">
                        <c:v>16</c:v>
                      </c:pt>
                      <c:pt idx="136">
                        <c:v>17</c:v>
                      </c:pt>
                      <c:pt idx="137">
                        <c:v>18</c:v>
                      </c:pt>
                      <c:pt idx="138">
                        <c:v>19</c:v>
                      </c:pt>
                      <c:pt idx="139">
                        <c:v>20</c:v>
                      </c:pt>
                      <c:pt idx="140">
                        <c:v>21</c:v>
                      </c:pt>
                      <c:pt idx="141">
                        <c:v>22</c:v>
                      </c:pt>
                      <c:pt idx="142">
                        <c:v>23</c:v>
                      </c:pt>
                      <c:pt idx="143">
                        <c:v>24</c:v>
                      </c:pt>
                      <c:pt idx="144">
                        <c:v>25</c:v>
                      </c:pt>
                      <c:pt idx="145">
                        <c:v>26</c:v>
                      </c:pt>
                      <c:pt idx="146">
                        <c:v>27</c:v>
                      </c:pt>
                      <c:pt idx="147">
                        <c:v>28</c:v>
                      </c:pt>
                      <c:pt idx="148">
                        <c:v>29</c:v>
                      </c:pt>
                      <c:pt idx="149">
                        <c:v>30</c:v>
                      </c:pt>
                      <c:pt idx="150">
                        <c:v>31</c:v>
                      </c:pt>
                      <c:pt idx="151">
                        <c:v>1</c:v>
                      </c:pt>
                      <c:pt idx="152">
                        <c:v>2</c:v>
                      </c:pt>
                      <c:pt idx="153">
                        <c:v>3</c:v>
                      </c:pt>
                      <c:pt idx="154">
                        <c:v>4</c:v>
                      </c:pt>
                      <c:pt idx="155">
                        <c:v>5</c:v>
                      </c:pt>
                      <c:pt idx="156">
                        <c:v>6</c:v>
                      </c:pt>
                      <c:pt idx="157">
                        <c:v>7</c:v>
                      </c:pt>
                      <c:pt idx="158">
                        <c:v>8</c:v>
                      </c:pt>
                      <c:pt idx="159">
                        <c:v>9</c:v>
                      </c:pt>
                      <c:pt idx="160">
                        <c:v>10</c:v>
                      </c:pt>
                      <c:pt idx="161">
                        <c:v>11</c:v>
                      </c:pt>
                      <c:pt idx="162">
                        <c:v>12</c:v>
                      </c:pt>
                      <c:pt idx="163">
                        <c:v>13</c:v>
                      </c:pt>
                      <c:pt idx="164">
                        <c:v>14</c:v>
                      </c:pt>
                      <c:pt idx="165">
                        <c:v>15</c:v>
                      </c:pt>
                      <c:pt idx="166">
                        <c:v>16</c:v>
                      </c:pt>
                      <c:pt idx="167">
                        <c:v>17</c:v>
                      </c:pt>
                      <c:pt idx="168">
                        <c:v>18</c:v>
                      </c:pt>
                      <c:pt idx="169">
                        <c:v>19</c:v>
                      </c:pt>
                      <c:pt idx="170">
                        <c:v>20</c:v>
                      </c:pt>
                      <c:pt idx="171">
                        <c:v>21</c:v>
                      </c:pt>
                      <c:pt idx="172">
                        <c:v>22</c:v>
                      </c:pt>
                      <c:pt idx="173">
                        <c:v>23</c:v>
                      </c:pt>
                      <c:pt idx="174">
                        <c:v>24</c:v>
                      </c:pt>
                      <c:pt idx="175">
                        <c:v>25</c:v>
                      </c:pt>
                      <c:pt idx="176">
                        <c:v>26</c:v>
                      </c:pt>
                      <c:pt idx="177">
                        <c:v>27</c:v>
                      </c:pt>
                      <c:pt idx="178">
                        <c:v>28</c:v>
                      </c:pt>
                      <c:pt idx="179">
                        <c:v>29</c:v>
                      </c:pt>
                      <c:pt idx="180">
                        <c:v>30</c:v>
                      </c:pt>
                      <c:pt idx="181">
                        <c:v>1</c:v>
                      </c:pt>
                      <c:pt idx="182">
                        <c:v>2</c:v>
                      </c:pt>
                      <c:pt idx="183">
                        <c:v>3</c:v>
                      </c:pt>
                      <c:pt idx="184">
                        <c:v>4</c:v>
                      </c:pt>
                      <c:pt idx="185">
                        <c:v>5</c:v>
                      </c:pt>
                      <c:pt idx="186">
                        <c:v>6</c:v>
                      </c:pt>
                      <c:pt idx="187">
                        <c:v>7</c:v>
                      </c:pt>
                      <c:pt idx="188">
                        <c:v>8</c:v>
                      </c:pt>
                      <c:pt idx="189">
                        <c:v>9</c:v>
                      </c:pt>
                      <c:pt idx="190">
                        <c:v>10</c:v>
                      </c:pt>
                      <c:pt idx="191">
                        <c:v>11</c:v>
                      </c:pt>
                      <c:pt idx="192">
                        <c:v>12</c:v>
                      </c:pt>
                      <c:pt idx="193">
                        <c:v>13</c:v>
                      </c:pt>
                      <c:pt idx="194">
                        <c:v>14</c:v>
                      </c:pt>
                      <c:pt idx="195">
                        <c:v>15</c:v>
                      </c:pt>
                      <c:pt idx="196">
                        <c:v>16</c:v>
                      </c:pt>
                      <c:pt idx="197">
                        <c:v>17</c:v>
                      </c:pt>
                      <c:pt idx="198">
                        <c:v>18</c:v>
                      </c:pt>
                      <c:pt idx="199">
                        <c:v>19</c:v>
                      </c:pt>
                      <c:pt idx="200">
                        <c:v>20</c:v>
                      </c:pt>
                      <c:pt idx="201">
                        <c:v>21</c:v>
                      </c:pt>
                      <c:pt idx="202">
                        <c:v>22</c:v>
                      </c:pt>
                      <c:pt idx="203">
                        <c:v>23</c:v>
                      </c:pt>
                      <c:pt idx="204">
                        <c:v>24</c:v>
                      </c:pt>
                      <c:pt idx="205">
                        <c:v>25</c:v>
                      </c:pt>
                      <c:pt idx="206">
                        <c:v>26</c:v>
                      </c:pt>
                      <c:pt idx="207">
                        <c:v>27</c:v>
                      </c:pt>
                      <c:pt idx="208">
                        <c:v>28</c:v>
                      </c:pt>
                      <c:pt idx="209">
                        <c:v>29</c:v>
                      </c:pt>
                      <c:pt idx="210">
                        <c:v>30</c:v>
                      </c:pt>
                      <c:pt idx="211">
                        <c:v>31</c:v>
                      </c:pt>
                      <c:pt idx="212">
                        <c:v>1</c:v>
                      </c:pt>
                      <c:pt idx="213">
                        <c:v>2</c:v>
                      </c:pt>
                      <c:pt idx="214">
                        <c:v>3</c:v>
                      </c:pt>
                      <c:pt idx="215">
                        <c:v>4</c:v>
                      </c:pt>
                      <c:pt idx="216">
                        <c:v>5</c:v>
                      </c:pt>
                      <c:pt idx="217">
                        <c:v>6</c:v>
                      </c:pt>
                      <c:pt idx="218">
                        <c:v>7</c:v>
                      </c:pt>
                      <c:pt idx="219">
                        <c:v>8</c:v>
                      </c:pt>
                      <c:pt idx="220">
                        <c:v>9</c:v>
                      </c:pt>
                      <c:pt idx="221">
                        <c:v>10</c:v>
                      </c:pt>
                      <c:pt idx="222">
                        <c:v>11</c:v>
                      </c:pt>
                      <c:pt idx="223">
                        <c:v>12</c:v>
                      </c:pt>
                      <c:pt idx="224">
                        <c:v>13</c:v>
                      </c:pt>
                      <c:pt idx="225">
                        <c:v>14</c:v>
                      </c:pt>
                      <c:pt idx="226">
                        <c:v>15</c:v>
                      </c:pt>
                      <c:pt idx="227">
                        <c:v>16</c:v>
                      </c:pt>
                      <c:pt idx="228">
                        <c:v>17</c:v>
                      </c:pt>
                      <c:pt idx="229">
                        <c:v>18</c:v>
                      </c:pt>
                      <c:pt idx="230">
                        <c:v>19</c:v>
                      </c:pt>
                      <c:pt idx="231">
                        <c:v>20</c:v>
                      </c:pt>
                      <c:pt idx="232">
                        <c:v>21</c:v>
                      </c:pt>
                      <c:pt idx="233">
                        <c:v>22</c:v>
                      </c:pt>
                      <c:pt idx="234">
                        <c:v>23</c:v>
                      </c:pt>
                      <c:pt idx="235">
                        <c:v>24</c:v>
                      </c:pt>
                      <c:pt idx="236">
                        <c:v>25</c:v>
                      </c:pt>
                      <c:pt idx="237">
                        <c:v>26</c:v>
                      </c:pt>
                      <c:pt idx="238">
                        <c:v>27</c:v>
                      </c:pt>
                      <c:pt idx="239">
                        <c:v>28</c:v>
                      </c:pt>
                      <c:pt idx="240">
                        <c:v>29</c:v>
                      </c:pt>
                      <c:pt idx="241">
                        <c:v>30</c:v>
                      </c:pt>
                      <c:pt idx="242">
                        <c:v>31</c:v>
                      </c:pt>
                      <c:pt idx="243">
                        <c:v>1</c:v>
                      </c:pt>
                      <c:pt idx="244">
                        <c:v>2</c:v>
                      </c:pt>
                      <c:pt idx="245">
                        <c:v>3</c:v>
                      </c:pt>
                      <c:pt idx="246">
                        <c:v>4</c:v>
                      </c:pt>
                      <c:pt idx="247">
                        <c:v>5</c:v>
                      </c:pt>
                      <c:pt idx="248">
                        <c:v>6</c:v>
                      </c:pt>
                      <c:pt idx="249">
                        <c:v>7</c:v>
                      </c:pt>
                      <c:pt idx="250">
                        <c:v>8</c:v>
                      </c:pt>
                      <c:pt idx="251">
                        <c:v>9</c:v>
                      </c:pt>
                      <c:pt idx="252">
                        <c:v>10</c:v>
                      </c:pt>
                      <c:pt idx="253">
                        <c:v>11</c:v>
                      </c:pt>
                      <c:pt idx="254">
                        <c:v>12</c:v>
                      </c:pt>
                      <c:pt idx="255">
                        <c:v>13</c:v>
                      </c:pt>
                      <c:pt idx="256">
                        <c:v>14</c:v>
                      </c:pt>
                      <c:pt idx="257">
                        <c:v>15</c:v>
                      </c:pt>
                      <c:pt idx="258">
                        <c:v>16</c:v>
                      </c:pt>
                      <c:pt idx="259">
                        <c:v>17</c:v>
                      </c:pt>
                      <c:pt idx="260">
                        <c:v>18</c:v>
                      </c:pt>
                      <c:pt idx="261">
                        <c:v>19</c:v>
                      </c:pt>
                      <c:pt idx="262">
                        <c:v>20</c:v>
                      </c:pt>
                      <c:pt idx="263">
                        <c:v>21</c:v>
                      </c:pt>
                      <c:pt idx="264">
                        <c:v>22</c:v>
                      </c:pt>
                      <c:pt idx="265">
                        <c:v>23</c:v>
                      </c:pt>
                      <c:pt idx="266">
                        <c:v>24</c:v>
                      </c:pt>
                      <c:pt idx="267">
                        <c:v>25</c:v>
                      </c:pt>
                      <c:pt idx="268">
                        <c:v>26</c:v>
                      </c:pt>
                      <c:pt idx="269">
                        <c:v>27</c:v>
                      </c:pt>
                      <c:pt idx="270">
                        <c:v>28</c:v>
                      </c:pt>
                      <c:pt idx="271">
                        <c:v>29</c:v>
                      </c:pt>
                      <c:pt idx="272">
                        <c:v>30</c:v>
                      </c:pt>
                      <c:pt idx="273">
                        <c:v>1</c:v>
                      </c:pt>
                      <c:pt idx="274">
                        <c:v>2</c:v>
                      </c:pt>
                      <c:pt idx="275">
                        <c:v>3</c:v>
                      </c:pt>
                      <c:pt idx="276">
                        <c:v>4</c:v>
                      </c:pt>
                      <c:pt idx="277">
                        <c:v>5</c:v>
                      </c:pt>
                      <c:pt idx="278">
                        <c:v>6</c:v>
                      </c:pt>
                      <c:pt idx="279">
                        <c:v>7</c:v>
                      </c:pt>
                      <c:pt idx="280">
                        <c:v>8</c:v>
                      </c:pt>
                      <c:pt idx="281">
                        <c:v>9</c:v>
                      </c:pt>
                      <c:pt idx="282">
                        <c:v>10</c:v>
                      </c:pt>
                      <c:pt idx="283">
                        <c:v>11</c:v>
                      </c:pt>
                      <c:pt idx="284">
                        <c:v>12</c:v>
                      </c:pt>
                      <c:pt idx="285">
                        <c:v>13</c:v>
                      </c:pt>
                      <c:pt idx="286">
                        <c:v>14</c:v>
                      </c:pt>
                      <c:pt idx="287">
                        <c:v>15</c:v>
                      </c:pt>
                      <c:pt idx="288">
                        <c:v>16</c:v>
                      </c:pt>
                      <c:pt idx="289">
                        <c:v>17</c:v>
                      </c:pt>
                      <c:pt idx="290">
                        <c:v>18</c:v>
                      </c:pt>
                      <c:pt idx="291">
                        <c:v>19</c:v>
                      </c:pt>
                      <c:pt idx="292">
                        <c:v>20</c:v>
                      </c:pt>
                      <c:pt idx="293">
                        <c:v>21</c:v>
                      </c:pt>
                      <c:pt idx="294">
                        <c:v>22</c:v>
                      </c:pt>
                      <c:pt idx="295">
                        <c:v>23</c:v>
                      </c:pt>
                      <c:pt idx="296">
                        <c:v>24</c:v>
                      </c:pt>
                      <c:pt idx="297">
                        <c:v>25</c:v>
                      </c:pt>
                      <c:pt idx="298">
                        <c:v>26</c:v>
                      </c:pt>
                      <c:pt idx="299">
                        <c:v>27</c:v>
                      </c:pt>
                      <c:pt idx="300">
                        <c:v>28</c:v>
                      </c:pt>
                      <c:pt idx="301">
                        <c:v>29</c:v>
                      </c:pt>
                      <c:pt idx="302">
                        <c:v>30</c:v>
                      </c:pt>
                      <c:pt idx="303">
                        <c:v>31</c:v>
                      </c:pt>
                      <c:pt idx="304">
                        <c:v>1</c:v>
                      </c:pt>
                      <c:pt idx="305">
                        <c:v>2</c:v>
                      </c:pt>
                      <c:pt idx="306">
                        <c:v>3</c:v>
                      </c:pt>
                      <c:pt idx="307">
                        <c:v>4</c:v>
                      </c:pt>
                      <c:pt idx="308">
                        <c:v>5</c:v>
                      </c:pt>
                      <c:pt idx="309">
                        <c:v>6</c:v>
                      </c:pt>
                      <c:pt idx="310">
                        <c:v>7</c:v>
                      </c:pt>
                      <c:pt idx="311">
                        <c:v>8</c:v>
                      </c:pt>
                      <c:pt idx="312">
                        <c:v>9</c:v>
                      </c:pt>
                      <c:pt idx="313">
                        <c:v>10</c:v>
                      </c:pt>
                      <c:pt idx="314">
                        <c:v>11</c:v>
                      </c:pt>
                      <c:pt idx="315">
                        <c:v>12</c:v>
                      </c:pt>
                      <c:pt idx="316">
                        <c:v>13</c:v>
                      </c:pt>
                      <c:pt idx="317">
                        <c:v>14</c:v>
                      </c:pt>
                      <c:pt idx="318">
                        <c:v>15</c:v>
                      </c:pt>
                      <c:pt idx="319">
                        <c:v>16</c:v>
                      </c:pt>
                      <c:pt idx="320">
                        <c:v>17</c:v>
                      </c:pt>
                      <c:pt idx="321">
                        <c:v>18</c:v>
                      </c:pt>
                      <c:pt idx="322">
                        <c:v>19</c:v>
                      </c:pt>
                      <c:pt idx="323">
                        <c:v>20</c:v>
                      </c:pt>
                      <c:pt idx="324">
                        <c:v>21</c:v>
                      </c:pt>
                      <c:pt idx="325">
                        <c:v>22</c:v>
                      </c:pt>
                      <c:pt idx="326">
                        <c:v>23</c:v>
                      </c:pt>
                      <c:pt idx="327">
                        <c:v>24</c:v>
                      </c:pt>
                      <c:pt idx="328">
                        <c:v>25</c:v>
                      </c:pt>
                      <c:pt idx="329">
                        <c:v>26</c:v>
                      </c:pt>
                      <c:pt idx="330">
                        <c:v>27</c:v>
                      </c:pt>
                      <c:pt idx="331">
                        <c:v>28</c:v>
                      </c:pt>
                      <c:pt idx="332">
                        <c:v>29</c:v>
                      </c:pt>
                      <c:pt idx="333">
                        <c:v>30</c:v>
                      </c:pt>
                      <c:pt idx="334">
                        <c:v>1</c:v>
                      </c:pt>
                      <c:pt idx="335">
                        <c:v>2</c:v>
                      </c:pt>
                      <c:pt idx="336">
                        <c:v>3</c:v>
                      </c:pt>
                      <c:pt idx="337">
                        <c:v>4</c:v>
                      </c:pt>
                      <c:pt idx="338">
                        <c:v>5</c:v>
                      </c:pt>
                      <c:pt idx="339">
                        <c:v>6</c:v>
                      </c:pt>
                      <c:pt idx="340">
                        <c:v>7</c:v>
                      </c:pt>
                      <c:pt idx="341">
                        <c:v>8</c:v>
                      </c:pt>
                      <c:pt idx="342">
                        <c:v>9</c:v>
                      </c:pt>
                      <c:pt idx="343">
                        <c:v>10</c:v>
                      </c:pt>
                      <c:pt idx="344">
                        <c:v>11</c:v>
                      </c:pt>
                      <c:pt idx="345">
                        <c:v>12</c:v>
                      </c:pt>
                      <c:pt idx="346">
                        <c:v>13</c:v>
                      </c:pt>
                      <c:pt idx="347">
                        <c:v>14</c:v>
                      </c:pt>
                      <c:pt idx="348">
                        <c:v>15</c:v>
                      </c:pt>
                      <c:pt idx="349">
                        <c:v>16</c:v>
                      </c:pt>
                      <c:pt idx="350">
                        <c:v>17</c:v>
                      </c:pt>
                      <c:pt idx="351">
                        <c:v>18</c:v>
                      </c:pt>
                      <c:pt idx="352">
                        <c:v>19</c:v>
                      </c:pt>
                      <c:pt idx="353">
                        <c:v>20</c:v>
                      </c:pt>
                      <c:pt idx="354">
                        <c:v>21</c:v>
                      </c:pt>
                      <c:pt idx="355">
                        <c:v>22</c:v>
                      </c:pt>
                      <c:pt idx="356">
                        <c:v>23</c:v>
                      </c:pt>
                      <c:pt idx="357">
                        <c:v>24</c:v>
                      </c:pt>
                      <c:pt idx="358">
                        <c:v>25</c:v>
                      </c:pt>
                      <c:pt idx="359">
                        <c:v>26</c:v>
                      </c:pt>
                      <c:pt idx="360">
                        <c:v>27</c:v>
                      </c:pt>
                      <c:pt idx="361">
                        <c:v>28</c:v>
                      </c:pt>
                      <c:pt idx="362">
                        <c:v>29</c:v>
                      </c:pt>
                      <c:pt idx="363">
                        <c:v>30</c:v>
                      </c:pt>
                      <c:pt idx="364">
                        <c:v>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3F40-4CD8-8FB4-A7DB844CD24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10'!$C$13</c15:sqref>
                        </c15:formulaRef>
                      </c:ext>
                    </c:extLst>
                    <c:strCache>
                      <c:ptCount val="1"/>
                      <c:pt idx="0">
                        <c:v>Mesiac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10'!$C$14:$C$378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2</c:v>
                      </c:pt>
                      <c:pt idx="32">
                        <c:v>2</c:v>
                      </c:pt>
                      <c:pt idx="33">
                        <c:v>2</c:v>
                      </c:pt>
                      <c:pt idx="34">
                        <c:v>2</c:v>
                      </c:pt>
                      <c:pt idx="35">
                        <c:v>2</c:v>
                      </c:pt>
                      <c:pt idx="36">
                        <c:v>2</c:v>
                      </c:pt>
                      <c:pt idx="37">
                        <c:v>2</c:v>
                      </c:pt>
                      <c:pt idx="38">
                        <c:v>2</c:v>
                      </c:pt>
                      <c:pt idx="39">
                        <c:v>2</c:v>
                      </c:pt>
                      <c:pt idx="40">
                        <c:v>2</c:v>
                      </c:pt>
                      <c:pt idx="41">
                        <c:v>2</c:v>
                      </c:pt>
                      <c:pt idx="42">
                        <c:v>2</c:v>
                      </c:pt>
                      <c:pt idx="43">
                        <c:v>2</c:v>
                      </c:pt>
                      <c:pt idx="44">
                        <c:v>2</c:v>
                      </c:pt>
                      <c:pt idx="45">
                        <c:v>2</c:v>
                      </c:pt>
                      <c:pt idx="46">
                        <c:v>2</c:v>
                      </c:pt>
                      <c:pt idx="47">
                        <c:v>2</c:v>
                      </c:pt>
                      <c:pt idx="48">
                        <c:v>2</c:v>
                      </c:pt>
                      <c:pt idx="49">
                        <c:v>2</c:v>
                      </c:pt>
                      <c:pt idx="50">
                        <c:v>2</c:v>
                      </c:pt>
                      <c:pt idx="51">
                        <c:v>2</c:v>
                      </c:pt>
                      <c:pt idx="52">
                        <c:v>2</c:v>
                      </c:pt>
                      <c:pt idx="53">
                        <c:v>2</c:v>
                      </c:pt>
                      <c:pt idx="54">
                        <c:v>2</c:v>
                      </c:pt>
                      <c:pt idx="55">
                        <c:v>2</c:v>
                      </c:pt>
                      <c:pt idx="56">
                        <c:v>2</c:v>
                      </c:pt>
                      <c:pt idx="57">
                        <c:v>2</c:v>
                      </c:pt>
                      <c:pt idx="58">
                        <c:v>2</c:v>
                      </c:pt>
                      <c:pt idx="59">
                        <c:v>3</c:v>
                      </c:pt>
                      <c:pt idx="60">
                        <c:v>3</c:v>
                      </c:pt>
                      <c:pt idx="61">
                        <c:v>3</c:v>
                      </c:pt>
                      <c:pt idx="62">
                        <c:v>3</c:v>
                      </c:pt>
                      <c:pt idx="63">
                        <c:v>3</c:v>
                      </c:pt>
                      <c:pt idx="64">
                        <c:v>3</c:v>
                      </c:pt>
                      <c:pt idx="65">
                        <c:v>3</c:v>
                      </c:pt>
                      <c:pt idx="66">
                        <c:v>3</c:v>
                      </c:pt>
                      <c:pt idx="67">
                        <c:v>3</c:v>
                      </c:pt>
                      <c:pt idx="68">
                        <c:v>3</c:v>
                      </c:pt>
                      <c:pt idx="69">
                        <c:v>3</c:v>
                      </c:pt>
                      <c:pt idx="70">
                        <c:v>3</c:v>
                      </c:pt>
                      <c:pt idx="71">
                        <c:v>3</c:v>
                      </c:pt>
                      <c:pt idx="72">
                        <c:v>3</c:v>
                      </c:pt>
                      <c:pt idx="73">
                        <c:v>3</c:v>
                      </c:pt>
                      <c:pt idx="74">
                        <c:v>3</c:v>
                      </c:pt>
                      <c:pt idx="75">
                        <c:v>3</c:v>
                      </c:pt>
                      <c:pt idx="76">
                        <c:v>3</c:v>
                      </c:pt>
                      <c:pt idx="77">
                        <c:v>3</c:v>
                      </c:pt>
                      <c:pt idx="78">
                        <c:v>3</c:v>
                      </c:pt>
                      <c:pt idx="79">
                        <c:v>3</c:v>
                      </c:pt>
                      <c:pt idx="80">
                        <c:v>3</c:v>
                      </c:pt>
                      <c:pt idx="81">
                        <c:v>3</c:v>
                      </c:pt>
                      <c:pt idx="82">
                        <c:v>3</c:v>
                      </c:pt>
                      <c:pt idx="83">
                        <c:v>3</c:v>
                      </c:pt>
                      <c:pt idx="84">
                        <c:v>3</c:v>
                      </c:pt>
                      <c:pt idx="85">
                        <c:v>3</c:v>
                      </c:pt>
                      <c:pt idx="86">
                        <c:v>3</c:v>
                      </c:pt>
                      <c:pt idx="87">
                        <c:v>3</c:v>
                      </c:pt>
                      <c:pt idx="88">
                        <c:v>3</c:v>
                      </c:pt>
                      <c:pt idx="89">
                        <c:v>3</c:v>
                      </c:pt>
                      <c:pt idx="90">
                        <c:v>4</c:v>
                      </c:pt>
                      <c:pt idx="91">
                        <c:v>4</c:v>
                      </c:pt>
                      <c:pt idx="92">
                        <c:v>4</c:v>
                      </c:pt>
                      <c:pt idx="93">
                        <c:v>4</c:v>
                      </c:pt>
                      <c:pt idx="94">
                        <c:v>4</c:v>
                      </c:pt>
                      <c:pt idx="95">
                        <c:v>4</c:v>
                      </c:pt>
                      <c:pt idx="96">
                        <c:v>4</c:v>
                      </c:pt>
                      <c:pt idx="97">
                        <c:v>4</c:v>
                      </c:pt>
                      <c:pt idx="98">
                        <c:v>4</c:v>
                      </c:pt>
                      <c:pt idx="99">
                        <c:v>4</c:v>
                      </c:pt>
                      <c:pt idx="100">
                        <c:v>4</c:v>
                      </c:pt>
                      <c:pt idx="101">
                        <c:v>4</c:v>
                      </c:pt>
                      <c:pt idx="102">
                        <c:v>4</c:v>
                      </c:pt>
                      <c:pt idx="103">
                        <c:v>4</c:v>
                      </c:pt>
                      <c:pt idx="104">
                        <c:v>4</c:v>
                      </c:pt>
                      <c:pt idx="105">
                        <c:v>4</c:v>
                      </c:pt>
                      <c:pt idx="106">
                        <c:v>4</c:v>
                      </c:pt>
                      <c:pt idx="107">
                        <c:v>4</c:v>
                      </c:pt>
                      <c:pt idx="108">
                        <c:v>4</c:v>
                      </c:pt>
                      <c:pt idx="109">
                        <c:v>4</c:v>
                      </c:pt>
                      <c:pt idx="110">
                        <c:v>4</c:v>
                      </c:pt>
                      <c:pt idx="111">
                        <c:v>4</c:v>
                      </c:pt>
                      <c:pt idx="112">
                        <c:v>4</c:v>
                      </c:pt>
                      <c:pt idx="113">
                        <c:v>4</c:v>
                      </c:pt>
                      <c:pt idx="114">
                        <c:v>4</c:v>
                      </c:pt>
                      <c:pt idx="115">
                        <c:v>4</c:v>
                      </c:pt>
                      <c:pt idx="116">
                        <c:v>4</c:v>
                      </c:pt>
                      <c:pt idx="117">
                        <c:v>4</c:v>
                      </c:pt>
                      <c:pt idx="118">
                        <c:v>4</c:v>
                      </c:pt>
                      <c:pt idx="119">
                        <c:v>4</c:v>
                      </c:pt>
                      <c:pt idx="120">
                        <c:v>5</c:v>
                      </c:pt>
                      <c:pt idx="121">
                        <c:v>5</c:v>
                      </c:pt>
                      <c:pt idx="122">
                        <c:v>5</c:v>
                      </c:pt>
                      <c:pt idx="123">
                        <c:v>5</c:v>
                      </c:pt>
                      <c:pt idx="124">
                        <c:v>5</c:v>
                      </c:pt>
                      <c:pt idx="125">
                        <c:v>5</c:v>
                      </c:pt>
                      <c:pt idx="126">
                        <c:v>5</c:v>
                      </c:pt>
                      <c:pt idx="127">
                        <c:v>5</c:v>
                      </c:pt>
                      <c:pt idx="128">
                        <c:v>5</c:v>
                      </c:pt>
                      <c:pt idx="129">
                        <c:v>5</c:v>
                      </c:pt>
                      <c:pt idx="130">
                        <c:v>5</c:v>
                      </c:pt>
                      <c:pt idx="131">
                        <c:v>5</c:v>
                      </c:pt>
                      <c:pt idx="132">
                        <c:v>5</c:v>
                      </c:pt>
                      <c:pt idx="133">
                        <c:v>5</c:v>
                      </c:pt>
                      <c:pt idx="134">
                        <c:v>5</c:v>
                      </c:pt>
                      <c:pt idx="135">
                        <c:v>5</c:v>
                      </c:pt>
                      <c:pt idx="136">
                        <c:v>5</c:v>
                      </c:pt>
                      <c:pt idx="137">
                        <c:v>5</c:v>
                      </c:pt>
                      <c:pt idx="138">
                        <c:v>5</c:v>
                      </c:pt>
                      <c:pt idx="139">
                        <c:v>5</c:v>
                      </c:pt>
                      <c:pt idx="140">
                        <c:v>5</c:v>
                      </c:pt>
                      <c:pt idx="141">
                        <c:v>5</c:v>
                      </c:pt>
                      <c:pt idx="142">
                        <c:v>5</c:v>
                      </c:pt>
                      <c:pt idx="143">
                        <c:v>5</c:v>
                      </c:pt>
                      <c:pt idx="144">
                        <c:v>5</c:v>
                      </c:pt>
                      <c:pt idx="145">
                        <c:v>5</c:v>
                      </c:pt>
                      <c:pt idx="146">
                        <c:v>5</c:v>
                      </c:pt>
                      <c:pt idx="147">
                        <c:v>5</c:v>
                      </c:pt>
                      <c:pt idx="148">
                        <c:v>5</c:v>
                      </c:pt>
                      <c:pt idx="149">
                        <c:v>5</c:v>
                      </c:pt>
                      <c:pt idx="150">
                        <c:v>5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7</c:v>
                      </c:pt>
                      <c:pt idx="182">
                        <c:v>7</c:v>
                      </c:pt>
                      <c:pt idx="183">
                        <c:v>7</c:v>
                      </c:pt>
                      <c:pt idx="184">
                        <c:v>7</c:v>
                      </c:pt>
                      <c:pt idx="185">
                        <c:v>7</c:v>
                      </c:pt>
                      <c:pt idx="186">
                        <c:v>7</c:v>
                      </c:pt>
                      <c:pt idx="187">
                        <c:v>7</c:v>
                      </c:pt>
                      <c:pt idx="188">
                        <c:v>7</c:v>
                      </c:pt>
                      <c:pt idx="189">
                        <c:v>7</c:v>
                      </c:pt>
                      <c:pt idx="190">
                        <c:v>7</c:v>
                      </c:pt>
                      <c:pt idx="191">
                        <c:v>7</c:v>
                      </c:pt>
                      <c:pt idx="192">
                        <c:v>7</c:v>
                      </c:pt>
                      <c:pt idx="193">
                        <c:v>7</c:v>
                      </c:pt>
                      <c:pt idx="194">
                        <c:v>7</c:v>
                      </c:pt>
                      <c:pt idx="195">
                        <c:v>7</c:v>
                      </c:pt>
                      <c:pt idx="196">
                        <c:v>7</c:v>
                      </c:pt>
                      <c:pt idx="197">
                        <c:v>7</c:v>
                      </c:pt>
                      <c:pt idx="198">
                        <c:v>7</c:v>
                      </c:pt>
                      <c:pt idx="199">
                        <c:v>7</c:v>
                      </c:pt>
                      <c:pt idx="200">
                        <c:v>7</c:v>
                      </c:pt>
                      <c:pt idx="201">
                        <c:v>7</c:v>
                      </c:pt>
                      <c:pt idx="202">
                        <c:v>7</c:v>
                      </c:pt>
                      <c:pt idx="203">
                        <c:v>7</c:v>
                      </c:pt>
                      <c:pt idx="204">
                        <c:v>7</c:v>
                      </c:pt>
                      <c:pt idx="205">
                        <c:v>7</c:v>
                      </c:pt>
                      <c:pt idx="206">
                        <c:v>7</c:v>
                      </c:pt>
                      <c:pt idx="207">
                        <c:v>7</c:v>
                      </c:pt>
                      <c:pt idx="208">
                        <c:v>7</c:v>
                      </c:pt>
                      <c:pt idx="209">
                        <c:v>7</c:v>
                      </c:pt>
                      <c:pt idx="210">
                        <c:v>7</c:v>
                      </c:pt>
                      <c:pt idx="211">
                        <c:v>7</c:v>
                      </c:pt>
                      <c:pt idx="212">
                        <c:v>8</c:v>
                      </c:pt>
                      <c:pt idx="213">
                        <c:v>8</c:v>
                      </c:pt>
                      <c:pt idx="214">
                        <c:v>8</c:v>
                      </c:pt>
                      <c:pt idx="215">
                        <c:v>8</c:v>
                      </c:pt>
                      <c:pt idx="216">
                        <c:v>8</c:v>
                      </c:pt>
                      <c:pt idx="217">
                        <c:v>8</c:v>
                      </c:pt>
                      <c:pt idx="218">
                        <c:v>8</c:v>
                      </c:pt>
                      <c:pt idx="219">
                        <c:v>8</c:v>
                      </c:pt>
                      <c:pt idx="220">
                        <c:v>8</c:v>
                      </c:pt>
                      <c:pt idx="221">
                        <c:v>8</c:v>
                      </c:pt>
                      <c:pt idx="222">
                        <c:v>8</c:v>
                      </c:pt>
                      <c:pt idx="223">
                        <c:v>8</c:v>
                      </c:pt>
                      <c:pt idx="224">
                        <c:v>8</c:v>
                      </c:pt>
                      <c:pt idx="225">
                        <c:v>8</c:v>
                      </c:pt>
                      <c:pt idx="226">
                        <c:v>8</c:v>
                      </c:pt>
                      <c:pt idx="227">
                        <c:v>8</c:v>
                      </c:pt>
                      <c:pt idx="228">
                        <c:v>8</c:v>
                      </c:pt>
                      <c:pt idx="229">
                        <c:v>8</c:v>
                      </c:pt>
                      <c:pt idx="230">
                        <c:v>8</c:v>
                      </c:pt>
                      <c:pt idx="231">
                        <c:v>8</c:v>
                      </c:pt>
                      <c:pt idx="232">
                        <c:v>8</c:v>
                      </c:pt>
                      <c:pt idx="233">
                        <c:v>8</c:v>
                      </c:pt>
                      <c:pt idx="234">
                        <c:v>8</c:v>
                      </c:pt>
                      <c:pt idx="235">
                        <c:v>8</c:v>
                      </c:pt>
                      <c:pt idx="236">
                        <c:v>8</c:v>
                      </c:pt>
                      <c:pt idx="237">
                        <c:v>8</c:v>
                      </c:pt>
                      <c:pt idx="238">
                        <c:v>8</c:v>
                      </c:pt>
                      <c:pt idx="239">
                        <c:v>8</c:v>
                      </c:pt>
                      <c:pt idx="240">
                        <c:v>8</c:v>
                      </c:pt>
                      <c:pt idx="241">
                        <c:v>8</c:v>
                      </c:pt>
                      <c:pt idx="242">
                        <c:v>8</c:v>
                      </c:pt>
                      <c:pt idx="243">
                        <c:v>9</c:v>
                      </c:pt>
                      <c:pt idx="244">
                        <c:v>9</c:v>
                      </c:pt>
                      <c:pt idx="245">
                        <c:v>9</c:v>
                      </c:pt>
                      <c:pt idx="246">
                        <c:v>9</c:v>
                      </c:pt>
                      <c:pt idx="247">
                        <c:v>9</c:v>
                      </c:pt>
                      <c:pt idx="248">
                        <c:v>9</c:v>
                      </c:pt>
                      <c:pt idx="249">
                        <c:v>9</c:v>
                      </c:pt>
                      <c:pt idx="250">
                        <c:v>9</c:v>
                      </c:pt>
                      <c:pt idx="251">
                        <c:v>9</c:v>
                      </c:pt>
                      <c:pt idx="252">
                        <c:v>9</c:v>
                      </c:pt>
                      <c:pt idx="253">
                        <c:v>9</c:v>
                      </c:pt>
                      <c:pt idx="254">
                        <c:v>9</c:v>
                      </c:pt>
                      <c:pt idx="255">
                        <c:v>9</c:v>
                      </c:pt>
                      <c:pt idx="256">
                        <c:v>9</c:v>
                      </c:pt>
                      <c:pt idx="257">
                        <c:v>9</c:v>
                      </c:pt>
                      <c:pt idx="258">
                        <c:v>9</c:v>
                      </c:pt>
                      <c:pt idx="259">
                        <c:v>9</c:v>
                      </c:pt>
                      <c:pt idx="260">
                        <c:v>9</c:v>
                      </c:pt>
                      <c:pt idx="261">
                        <c:v>9</c:v>
                      </c:pt>
                      <c:pt idx="262">
                        <c:v>9</c:v>
                      </c:pt>
                      <c:pt idx="263">
                        <c:v>9</c:v>
                      </c:pt>
                      <c:pt idx="264">
                        <c:v>9</c:v>
                      </c:pt>
                      <c:pt idx="265">
                        <c:v>9</c:v>
                      </c:pt>
                      <c:pt idx="266">
                        <c:v>9</c:v>
                      </c:pt>
                      <c:pt idx="267">
                        <c:v>9</c:v>
                      </c:pt>
                      <c:pt idx="268">
                        <c:v>9</c:v>
                      </c:pt>
                      <c:pt idx="269">
                        <c:v>9</c:v>
                      </c:pt>
                      <c:pt idx="270">
                        <c:v>9</c:v>
                      </c:pt>
                      <c:pt idx="271">
                        <c:v>9</c:v>
                      </c:pt>
                      <c:pt idx="272">
                        <c:v>9</c:v>
                      </c:pt>
                      <c:pt idx="273">
                        <c:v>10</c:v>
                      </c:pt>
                      <c:pt idx="274">
                        <c:v>10</c:v>
                      </c:pt>
                      <c:pt idx="275">
                        <c:v>10</c:v>
                      </c:pt>
                      <c:pt idx="276">
                        <c:v>10</c:v>
                      </c:pt>
                      <c:pt idx="277">
                        <c:v>10</c:v>
                      </c:pt>
                      <c:pt idx="278">
                        <c:v>10</c:v>
                      </c:pt>
                      <c:pt idx="279">
                        <c:v>10</c:v>
                      </c:pt>
                      <c:pt idx="280">
                        <c:v>10</c:v>
                      </c:pt>
                      <c:pt idx="281">
                        <c:v>10</c:v>
                      </c:pt>
                      <c:pt idx="282">
                        <c:v>10</c:v>
                      </c:pt>
                      <c:pt idx="283">
                        <c:v>10</c:v>
                      </c:pt>
                      <c:pt idx="284">
                        <c:v>10</c:v>
                      </c:pt>
                      <c:pt idx="285">
                        <c:v>10</c:v>
                      </c:pt>
                      <c:pt idx="286">
                        <c:v>10</c:v>
                      </c:pt>
                      <c:pt idx="287">
                        <c:v>10</c:v>
                      </c:pt>
                      <c:pt idx="288">
                        <c:v>10</c:v>
                      </c:pt>
                      <c:pt idx="289">
                        <c:v>10</c:v>
                      </c:pt>
                      <c:pt idx="290">
                        <c:v>10</c:v>
                      </c:pt>
                      <c:pt idx="291">
                        <c:v>10</c:v>
                      </c:pt>
                      <c:pt idx="292">
                        <c:v>10</c:v>
                      </c:pt>
                      <c:pt idx="293">
                        <c:v>10</c:v>
                      </c:pt>
                      <c:pt idx="294">
                        <c:v>10</c:v>
                      </c:pt>
                      <c:pt idx="295">
                        <c:v>10</c:v>
                      </c:pt>
                      <c:pt idx="296">
                        <c:v>10</c:v>
                      </c:pt>
                      <c:pt idx="297">
                        <c:v>10</c:v>
                      </c:pt>
                      <c:pt idx="298">
                        <c:v>10</c:v>
                      </c:pt>
                      <c:pt idx="299">
                        <c:v>10</c:v>
                      </c:pt>
                      <c:pt idx="300">
                        <c:v>10</c:v>
                      </c:pt>
                      <c:pt idx="301">
                        <c:v>10</c:v>
                      </c:pt>
                      <c:pt idx="302">
                        <c:v>10</c:v>
                      </c:pt>
                      <c:pt idx="303">
                        <c:v>10</c:v>
                      </c:pt>
                      <c:pt idx="304">
                        <c:v>11</c:v>
                      </c:pt>
                      <c:pt idx="305">
                        <c:v>11</c:v>
                      </c:pt>
                      <c:pt idx="306">
                        <c:v>11</c:v>
                      </c:pt>
                      <c:pt idx="307">
                        <c:v>11</c:v>
                      </c:pt>
                      <c:pt idx="308">
                        <c:v>11</c:v>
                      </c:pt>
                      <c:pt idx="309">
                        <c:v>11</c:v>
                      </c:pt>
                      <c:pt idx="310">
                        <c:v>11</c:v>
                      </c:pt>
                      <c:pt idx="311">
                        <c:v>11</c:v>
                      </c:pt>
                      <c:pt idx="312">
                        <c:v>11</c:v>
                      </c:pt>
                      <c:pt idx="313">
                        <c:v>11</c:v>
                      </c:pt>
                      <c:pt idx="314">
                        <c:v>11</c:v>
                      </c:pt>
                      <c:pt idx="315">
                        <c:v>11</c:v>
                      </c:pt>
                      <c:pt idx="316">
                        <c:v>11</c:v>
                      </c:pt>
                      <c:pt idx="317">
                        <c:v>11</c:v>
                      </c:pt>
                      <c:pt idx="318">
                        <c:v>11</c:v>
                      </c:pt>
                      <c:pt idx="319">
                        <c:v>11</c:v>
                      </c:pt>
                      <c:pt idx="320">
                        <c:v>11</c:v>
                      </c:pt>
                      <c:pt idx="321">
                        <c:v>11</c:v>
                      </c:pt>
                      <c:pt idx="322">
                        <c:v>11</c:v>
                      </c:pt>
                      <c:pt idx="323">
                        <c:v>11</c:v>
                      </c:pt>
                      <c:pt idx="324">
                        <c:v>11</c:v>
                      </c:pt>
                      <c:pt idx="325">
                        <c:v>11</c:v>
                      </c:pt>
                      <c:pt idx="326">
                        <c:v>11</c:v>
                      </c:pt>
                      <c:pt idx="327">
                        <c:v>11</c:v>
                      </c:pt>
                      <c:pt idx="328">
                        <c:v>11</c:v>
                      </c:pt>
                      <c:pt idx="329">
                        <c:v>11</c:v>
                      </c:pt>
                      <c:pt idx="330">
                        <c:v>11</c:v>
                      </c:pt>
                      <c:pt idx="331">
                        <c:v>11</c:v>
                      </c:pt>
                      <c:pt idx="332">
                        <c:v>11</c:v>
                      </c:pt>
                      <c:pt idx="333">
                        <c:v>11</c:v>
                      </c:pt>
                      <c:pt idx="334">
                        <c:v>12</c:v>
                      </c:pt>
                      <c:pt idx="335">
                        <c:v>12</c:v>
                      </c:pt>
                      <c:pt idx="336">
                        <c:v>12</c:v>
                      </c:pt>
                      <c:pt idx="337">
                        <c:v>12</c:v>
                      </c:pt>
                      <c:pt idx="338">
                        <c:v>12</c:v>
                      </c:pt>
                      <c:pt idx="339">
                        <c:v>12</c:v>
                      </c:pt>
                      <c:pt idx="340">
                        <c:v>12</c:v>
                      </c:pt>
                      <c:pt idx="341">
                        <c:v>12</c:v>
                      </c:pt>
                      <c:pt idx="342">
                        <c:v>12</c:v>
                      </c:pt>
                      <c:pt idx="343">
                        <c:v>12</c:v>
                      </c:pt>
                      <c:pt idx="344">
                        <c:v>12</c:v>
                      </c:pt>
                      <c:pt idx="345">
                        <c:v>12</c:v>
                      </c:pt>
                      <c:pt idx="346">
                        <c:v>12</c:v>
                      </c:pt>
                      <c:pt idx="347">
                        <c:v>12</c:v>
                      </c:pt>
                      <c:pt idx="348">
                        <c:v>12</c:v>
                      </c:pt>
                      <c:pt idx="349">
                        <c:v>12</c:v>
                      </c:pt>
                      <c:pt idx="350">
                        <c:v>12</c:v>
                      </c:pt>
                      <c:pt idx="351">
                        <c:v>12</c:v>
                      </c:pt>
                      <c:pt idx="352">
                        <c:v>12</c:v>
                      </c:pt>
                      <c:pt idx="353">
                        <c:v>12</c:v>
                      </c:pt>
                      <c:pt idx="354">
                        <c:v>12</c:v>
                      </c:pt>
                      <c:pt idx="355">
                        <c:v>12</c:v>
                      </c:pt>
                      <c:pt idx="356">
                        <c:v>12</c:v>
                      </c:pt>
                      <c:pt idx="357">
                        <c:v>12</c:v>
                      </c:pt>
                      <c:pt idx="358">
                        <c:v>12</c:v>
                      </c:pt>
                      <c:pt idx="359">
                        <c:v>12</c:v>
                      </c:pt>
                      <c:pt idx="360">
                        <c:v>12</c:v>
                      </c:pt>
                      <c:pt idx="361">
                        <c:v>12</c:v>
                      </c:pt>
                      <c:pt idx="362">
                        <c:v>12</c:v>
                      </c:pt>
                      <c:pt idx="363">
                        <c:v>12</c:v>
                      </c:pt>
                      <c:pt idx="364">
                        <c:v>12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F40-4CD8-8FB4-A7DB844CD24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10'!$D$13</c15:sqref>
                        </c15:formulaRef>
                      </c:ext>
                    </c:extLst>
                    <c:strCache>
                      <c:ptCount val="1"/>
                      <c:pt idx="0">
                        <c:v>2018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10'!$D$14:$D$378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18.111999999999998</c:v>
                      </c:pt>
                      <c:pt idx="2">
                        <c:v>18.100000000000001</c:v>
                      </c:pt>
                      <c:pt idx="3">
                        <c:v>18.103999999999999</c:v>
                      </c:pt>
                      <c:pt idx="4">
                        <c:v>18.074999999999999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18.091999999999999</c:v>
                      </c:pt>
                      <c:pt idx="8">
                        <c:v>18.321999999999999</c:v>
                      </c:pt>
                      <c:pt idx="9">
                        <c:v>18.577999999999999</c:v>
                      </c:pt>
                      <c:pt idx="10">
                        <c:v>18.32</c:v>
                      </c:pt>
                      <c:pt idx="11">
                        <c:v>18.358000000000001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18.154</c:v>
                      </c:pt>
                      <c:pt idx="15">
                        <c:v>17.959</c:v>
                      </c:pt>
                      <c:pt idx="16">
                        <c:v>17.8</c:v>
                      </c:pt>
                      <c:pt idx="17">
                        <c:v>17.852</c:v>
                      </c:pt>
                      <c:pt idx="18">
                        <c:v>17.837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17.933</c:v>
                      </c:pt>
                      <c:pt idx="22">
                        <c:v>17.888999999999999</c:v>
                      </c:pt>
                      <c:pt idx="23">
                        <c:v>17.634</c:v>
                      </c:pt>
                      <c:pt idx="24">
                        <c:v>17.5</c:v>
                      </c:pt>
                      <c:pt idx="25">
                        <c:v>17.315999999999999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17.204000000000001</c:v>
                      </c:pt>
                      <c:pt idx="29">
                        <c:v>17.175000000000001</c:v>
                      </c:pt>
                      <c:pt idx="30">
                        <c:v>17.399999999999999</c:v>
                      </c:pt>
                      <c:pt idx="31">
                        <c:v>17.25</c:v>
                      </c:pt>
                      <c:pt idx="32">
                        <c:v>17.149999999999999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16.88</c:v>
                      </c:pt>
                      <c:pt idx="36">
                        <c:v>16.931000000000001</c:v>
                      </c:pt>
                      <c:pt idx="37">
                        <c:v>16.989000000000001</c:v>
                      </c:pt>
                      <c:pt idx="38">
                        <c:v>16.870999999999999</c:v>
                      </c:pt>
                      <c:pt idx="39">
                        <c:v>16.8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16.754999999999999</c:v>
                      </c:pt>
                      <c:pt idx="43">
                        <c:v>16.756</c:v>
                      </c:pt>
                      <c:pt idx="44">
                        <c:v>16.776</c:v>
                      </c:pt>
                      <c:pt idx="45">
                        <c:v>16.736999999999998</c:v>
                      </c:pt>
                      <c:pt idx="46">
                        <c:v>16.856999999999999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17.2</c:v>
                      </c:pt>
                      <c:pt idx="50">
                        <c:v>17.268000000000001</c:v>
                      </c:pt>
                      <c:pt idx="51">
                        <c:v>17.346</c:v>
                      </c:pt>
                      <c:pt idx="52">
                        <c:v>17.213999999999999</c:v>
                      </c:pt>
                      <c:pt idx="53">
                        <c:v>17.28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17.12</c:v>
                      </c:pt>
                      <c:pt idx="57">
                        <c:v>17.120999999999999</c:v>
                      </c:pt>
                      <c:pt idx="58">
                        <c:v>16.975000000000001</c:v>
                      </c:pt>
                      <c:pt idx="59">
                        <c:v>17.097000000000001</c:v>
                      </c:pt>
                      <c:pt idx="60">
                        <c:v>16.952999999999999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17.125</c:v>
                      </c:pt>
                      <c:pt idx="64">
                        <c:v>17.111000000000001</c:v>
                      </c:pt>
                      <c:pt idx="65">
                        <c:v>17.138000000000002</c:v>
                      </c:pt>
                      <c:pt idx="66">
                        <c:v>17.193999999999999</c:v>
                      </c:pt>
                      <c:pt idx="67">
                        <c:v>17.268999999999998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17.308</c:v>
                      </c:pt>
                      <c:pt idx="71">
                        <c:v>17.167000000000002</c:v>
                      </c:pt>
                      <c:pt idx="72">
                        <c:v>17.074999999999999</c:v>
                      </c:pt>
                      <c:pt idx="73">
                        <c:v>17.12</c:v>
                      </c:pt>
                      <c:pt idx="74">
                        <c:v>17.149000000000001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17.129000000000001</c:v>
                      </c:pt>
                      <c:pt idx="78">
                        <c:v>17.276</c:v>
                      </c:pt>
                      <c:pt idx="79">
                        <c:v>17.559000000000001</c:v>
                      </c:pt>
                      <c:pt idx="80">
                        <c:v>17.492999999999999</c:v>
                      </c:pt>
                      <c:pt idx="81">
                        <c:v>17.471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17.37</c:v>
                      </c:pt>
                      <c:pt idx="85">
                        <c:v>17.608000000000001</c:v>
                      </c:pt>
                      <c:pt idx="86">
                        <c:v>17.745000000000001</c:v>
                      </c:pt>
                      <c:pt idx="87">
                        <c:v>17.797999999999998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17.667000000000002</c:v>
                      </c:pt>
                      <c:pt idx="93">
                        <c:v>17.715</c:v>
                      </c:pt>
                      <c:pt idx="94">
                        <c:v>17.706</c:v>
                      </c:pt>
                      <c:pt idx="95">
                        <c:v>17.725000000000001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17.911999999999999</c:v>
                      </c:pt>
                      <c:pt idx="99">
                        <c:v>18.041</c:v>
                      </c:pt>
                      <c:pt idx="100">
                        <c:v>18.321000000000002</c:v>
                      </c:pt>
                      <c:pt idx="101">
                        <c:v>18.184000000000001</c:v>
                      </c:pt>
                      <c:pt idx="102">
                        <c:v>18.385000000000002</c:v>
                      </c:pt>
                      <c:pt idx="103">
                        <c:v>0</c:v>
                      </c:pt>
                      <c:pt idx="104">
                        <c:v>0</c:v>
                      </c:pt>
                      <c:pt idx="105">
                        <c:v>18.376000000000001</c:v>
                      </c:pt>
                      <c:pt idx="106">
                        <c:v>18.062000000000001</c:v>
                      </c:pt>
                      <c:pt idx="107">
                        <c:v>18.263000000000002</c:v>
                      </c:pt>
                      <c:pt idx="108">
                        <c:v>18.509</c:v>
                      </c:pt>
                      <c:pt idx="109">
                        <c:v>18.524999999999999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18.632999999999999</c:v>
                      </c:pt>
                      <c:pt idx="113">
                        <c:v>18.552</c:v>
                      </c:pt>
                      <c:pt idx="114">
                        <c:v>18.617999999999999</c:v>
                      </c:pt>
                      <c:pt idx="115">
                        <c:v>18.981999999999999</c:v>
                      </c:pt>
                      <c:pt idx="116">
                        <c:v>19.132000000000001</c:v>
                      </c:pt>
                      <c:pt idx="117">
                        <c:v>0</c:v>
                      </c:pt>
                      <c:pt idx="118">
                        <c:v>0</c:v>
                      </c:pt>
                      <c:pt idx="119">
                        <c:v>19.352</c:v>
                      </c:pt>
                      <c:pt idx="120">
                        <c:v>0</c:v>
                      </c:pt>
                      <c:pt idx="121">
                        <c:v>18.838999999999999</c:v>
                      </c:pt>
                      <c:pt idx="122">
                        <c:v>18.913</c:v>
                      </c:pt>
                      <c:pt idx="123">
                        <c:v>19.221</c:v>
                      </c:pt>
                      <c:pt idx="124">
                        <c:v>0</c:v>
                      </c:pt>
                      <c:pt idx="125">
                        <c:v>0</c:v>
                      </c:pt>
                      <c:pt idx="126">
                        <c:v>0</c:v>
                      </c:pt>
                      <c:pt idx="127">
                        <c:v>19.552</c:v>
                      </c:pt>
                      <c:pt idx="128">
                        <c:v>19.802</c:v>
                      </c:pt>
                      <c:pt idx="129">
                        <c:v>19.95</c:v>
                      </c:pt>
                      <c:pt idx="130">
                        <c:v>20.315999999999999</c:v>
                      </c:pt>
                      <c:pt idx="131">
                        <c:v>0</c:v>
                      </c:pt>
                      <c:pt idx="132">
                        <c:v>0</c:v>
                      </c:pt>
                      <c:pt idx="133">
                        <c:v>20.699000000000002</c:v>
                      </c:pt>
                      <c:pt idx="134">
                        <c:v>20.882999999999999</c:v>
                      </c:pt>
                      <c:pt idx="135">
                        <c:v>20.899000000000001</c:v>
                      </c:pt>
                      <c:pt idx="136">
                        <c:v>21.393999999999998</c:v>
                      </c:pt>
                      <c:pt idx="137">
                        <c:v>21.198</c:v>
                      </c:pt>
                      <c:pt idx="138">
                        <c:v>0</c:v>
                      </c:pt>
                      <c:pt idx="139">
                        <c:v>0</c:v>
                      </c:pt>
                      <c:pt idx="140">
                        <c:v>21.449000000000002</c:v>
                      </c:pt>
                      <c:pt idx="141">
                        <c:v>21.925000000000001</c:v>
                      </c:pt>
                      <c:pt idx="142">
                        <c:v>21.757000000000001</c:v>
                      </c:pt>
                      <c:pt idx="143">
                        <c:v>21.544</c:v>
                      </c:pt>
                      <c:pt idx="144">
                        <c:v>20.72</c:v>
                      </c:pt>
                      <c:pt idx="145">
                        <c:v>0</c:v>
                      </c:pt>
                      <c:pt idx="146">
                        <c:v>0</c:v>
                      </c:pt>
                      <c:pt idx="147">
                        <c:v>0</c:v>
                      </c:pt>
                      <c:pt idx="148">
                        <c:v>20.88</c:v>
                      </c:pt>
                      <c:pt idx="149">
                        <c:v>20.837</c:v>
                      </c:pt>
                      <c:pt idx="150">
                        <c:v>20.381</c:v>
                      </c:pt>
                      <c:pt idx="151">
                        <c:v>20.172000000000001</c:v>
                      </c:pt>
                      <c:pt idx="152">
                        <c:v>0</c:v>
                      </c:pt>
                      <c:pt idx="153">
                        <c:v>0</c:v>
                      </c:pt>
                      <c:pt idx="154">
                        <c:v>20.335000000000001</c:v>
                      </c:pt>
                      <c:pt idx="155">
                        <c:v>20.015000000000001</c:v>
                      </c:pt>
                      <c:pt idx="156">
                        <c:v>19.997</c:v>
                      </c:pt>
                      <c:pt idx="157">
                        <c:v>20.192</c:v>
                      </c:pt>
                      <c:pt idx="158">
                        <c:v>20.274000000000001</c:v>
                      </c:pt>
                      <c:pt idx="159">
                        <c:v>0</c:v>
                      </c:pt>
                      <c:pt idx="160">
                        <c:v>0</c:v>
                      </c:pt>
                      <c:pt idx="161">
                        <c:v>20.143999999999998</c:v>
                      </c:pt>
                      <c:pt idx="162">
                        <c:v>20.398</c:v>
                      </c:pt>
                      <c:pt idx="163">
                        <c:v>20.719000000000001</c:v>
                      </c:pt>
                      <c:pt idx="164">
                        <c:v>20.715</c:v>
                      </c:pt>
                      <c:pt idx="165">
                        <c:v>20.198</c:v>
                      </c:pt>
                      <c:pt idx="166">
                        <c:v>0</c:v>
                      </c:pt>
                      <c:pt idx="167">
                        <c:v>0</c:v>
                      </c:pt>
                      <c:pt idx="168">
                        <c:v>20.478999999999999</c:v>
                      </c:pt>
                      <c:pt idx="169">
                        <c:v>20.234000000000002</c:v>
                      </c:pt>
                      <c:pt idx="170">
                        <c:v>20.138999999999999</c:v>
                      </c:pt>
                      <c:pt idx="171">
                        <c:v>20.292000000000002</c:v>
                      </c:pt>
                      <c:pt idx="172">
                        <c:v>20.428999999999998</c:v>
                      </c:pt>
                      <c:pt idx="173">
                        <c:v>0</c:v>
                      </c:pt>
                      <c:pt idx="174">
                        <c:v>0</c:v>
                      </c:pt>
                      <c:pt idx="175">
                        <c:v>20.43</c:v>
                      </c:pt>
                      <c:pt idx="176">
                        <c:v>20.277999999999999</c:v>
                      </c:pt>
                      <c:pt idx="177">
                        <c:v>20.852</c:v>
                      </c:pt>
                      <c:pt idx="178">
                        <c:v>20.925000000000001</c:v>
                      </c:pt>
                      <c:pt idx="179">
                        <c:v>21.024999999999999</c:v>
                      </c:pt>
                      <c:pt idx="180">
                        <c:v>0</c:v>
                      </c:pt>
                      <c:pt idx="181">
                        <c:v>0</c:v>
                      </c:pt>
                      <c:pt idx="182">
                        <c:v>21.196999999999999</c:v>
                      </c:pt>
                      <c:pt idx="183">
                        <c:v>21.18</c:v>
                      </c:pt>
                      <c:pt idx="184">
                        <c:v>21.172999999999998</c:v>
                      </c:pt>
                      <c:pt idx="185">
                        <c:v>21.227</c:v>
                      </c:pt>
                      <c:pt idx="186">
                        <c:v>21.247</c:v>
                      </c:pt>
                      <c:pt idx="187">
                        <c:v>0</c:v>
                      </c:pt>
                      <c:pt idx="188">
                        <c:v>0</c:v>
                      </c:pt>
                      <c:pt idx="189">
                        <c:v>21.532</c:v>
                      </c:pt>
                      <c:pt idx="190">
                        <c:v>21.603999999999999</c:v>
                      </c:pt>
                      <c:pt idx="191">
                        <c:v>21.417999999999999</c:v>
                      </c:pt>
                      <c:pt idx="192">
                        <c:v>20.870999999999999</c:v>
                      </c:pt>
                      <c:pt idx="193">
                        <c:v>21.238</c:v>
                      </c:pt>
                      <c:pt idx="194">
                        <c:v>0</c:v>
                      </c:pt>
                      <c:pt idx="195">
                        <c:v>0</c:v>
                      </c:pt>
                      <c:pt idx="196">
                        <c:v>20.812999999999999</c:v>
                      </c:pt>
                      <c:pt idx="197">
                        <c:v>20.69</c:v>
                      </c:pt>
                      <c:pt idx="198">
                        <c:v>20.972999999999999</c:v>
                      </c:pt>
                      <c:pt idx="199">
                        <c:v>21.036000000000001</c:v>
                      </c:pt>
                      <c:pt idx="200">
                        <c:v>20.791</c:v>
                      </c:pt>
                      <c:pt idx="201">
                        <c:v>0</c:v>
                      </c:pt>
                      <c:pt idx="202">
                        <c:v>0</c:v>
                      </c:pt>
                      <c:pt idx="203">
                        <c:v>20.936</c:v>
                      </c:pt>
                      <c:pt idx="204">
                        <c:v>21.024999999999999</c:v>
                      </c:pt>
                      <c:pt idx="205">
                        <c:v>21.161000000000001</c:v>
                      </c:pt>
                      <c:pt idx="206">
                        <c:v>21.094000000000001</c:v>
                      </c:pt>
                      <c:pt idx="207">
                        <c:v>21.105</c:v>
                      </c:pt>
                      <c:pt idx="208">
                        <c:v>0</c:v>
                      </c:pt>
                      <c:pt idx="209">
                        <c:v>0</c:v>
                      </c:pt>
                      <c:pt idx="210">
                        <c:v>21.215</c:v>
                      </c:pt>
                      <c:pt idx="211">
                        <c:v>21.071999999999999</c:v>
                      </c:pt>
                      <c:pt idx="212">
                        <c:v>20.885000000000002</c:v>
                      </c:pt>
                      <c:pt idx="213">
                        <c:v>20.911999999999999</c:v>
                      </c:pt>
                      <c:pt idx="214">
                        <c:v>21.209</c:v>
                      </c:pt>
                      <c:pt idx="215">
                        <c:v>0</c:v>
                      </c:pt>
                      <c:pt idx="216">
                        <c:v>0</c:v>
                      </c:pt>
                      <c:pt idx="217">
                        <c:v>21.443000000000001</c:v>
                      </c:pt>
                      <c:pt idx="218">
                        <c:v>21.475999999999999</c:v>
                      </c:pt>
                      <c:pt idx="219">
                        <c:v>21.466000000000001</c:v>
                      </c:pt>
                      <c:pt idx="220">
                        <c:v>21.460999999999999</c:v>
                      </c:pt>
                      <c:pt idx="221">
                        <c:v>21.646999999999998</c:v>
                      </c:pt>
                      <c:pt idx="222">
                        <c:v>0</c:v>
                      </c:pt>
                      <c:pt idx="223">
                        <c:v>0</c:v>
                      </c:pt>
                      <c:pt idx="224">
                        <c:v>22.065999999999999</c:v>
                      </c:pt>
                      <c:pt idx="225">
                        <c:v>22.29</c:v>
                      </c:pt>
                      <c:pt idx="226">
                        <c:v>22.026</c:v>
                      </c:pt>
                      <c:pt idx="227">
                        <c:v>22.128</c:v>
                      </c:pt>
                      <c:pt idx="228">
                        <c:v>22.257999999999999</c:v>
                      </c:pt>
                      <c:pt idx="229">
                        <c:v>0</c:v>
                      </c:pt>
                      <c:pt idx="230">
                        <c:v>0</c:v>
                      </c:pt>
                      <c:pt idx="231">
                        <c:v>22.387</c:v>
                      </c:pt>
                      <c:pt idx="232">
                        <c:v>22.463999999999999</c:v>
                      </c:pt>
                      <c:pt idx="233">
                        <c:v>22.524000000000001</c:v>
                      </c:pt>
                      <c:pt idx="234">
                        <c:v>22.728999999999999</c:v>
                      </c:pt>
                      <c:pt idx="235">
                        <c:v>22.992000000000001</c:v>
                      </c:pt>
                      <c:pt idx="236">
                        <c:v>0</c:v>
                      </c:pt>
                      <c:pt idx="237">
                        <c:v>0</c:v>
                      </c:pt>
                      <c:pt idx="238">
                        <c:v>0</c:v>
                      </c:pt>
                      <c:pt idx="239">
                        <c:v>23.416</c:v>
                      </c:pt>
                      <c:pt idx="240">
                        <c:v>23.817</c:v>
                      </c:pt>
                      <c:pt idx="241">
                        <c:v>23.861999999999998</c:v>
                      </c:pt>
                      <c:pt idx="242">
                        <c:v>23.582000000000001</c:v>
                      </c:pt>
                      <c:pt idx="243">
                        <c:v>0</c:v>
                      </c:pt>
                      <c:pt idx="244">
                        <c:v>0</c:v>
                      </c:pt>
                      <c:pt idx="245">
                        <c:v>23.89</c:v>
                      </c:pt>
                      <c:pt idx="246">
                        <c:v>24.327000000000002</c:v>
                      </c:pt>
                      <c:pt idx="247">
                        <c:v>24.518000000000001</c:v>
                      </c:pt>
                      <c:pt idx="248">
                        <c:v>24.834</c:v>
                      </c:pt>
                      <c:pt idx="249">
                        <c:v>25.2</c:v>
                      </c:pt>
                      <c:pt idx="250">
                        <c:v>0</c:v>
                      </c:pt>
                      <c:pt idx="251">
                        <c:v>0</c:v>
                      </c:pt>
                      <c:pt idx="252">
                        <c:v>26.32</c:v>
                      </c:pt>
                      <c:pt idx="253">
                        <c:v>26.042000000000002</c:v>
                      </c:pt>
                      <c:pt idx="254">
                        <c:v>25.289000000000001</c:v>
                      </c:pt>
                      <c:pt idx="255">
                        <c:v>24.576000000000001</c:v>
                      </c:pt>
                      <c:pt idx="256">
                        <c:v>24.593</c:v>
                      </c:pt>
                      <c:pt idx="257">
                        <c:v>0</c:v>
                      </c:pt>
                      <c:pt idx="258">
                        <c:v>0</c:v>
                      </c:pt>
                      <c:pt idx="259">
                        <c:v>25.414999999999999</c:v>
                      </c:pt>
                      <c:pt idx="260">
                        <c:v>25.116</c:v>
                      </c:pt>
                      <c:pt idx="261">
                        <c:v>25.797000000000001</c:v>
                      </c:pt>
                      <c:pt idx="262">
                        <c:v>25.963000000000001</c:v>
                      </c:pt>
                      <c:pt idx="263">
                        <c:v>26.140999999999998</c:v>
                      </c:pt>
                      <c:pt idx="264">
                        <c:v>0</c:v>
                      </c:pt>
                      <c:pt idx="265">
                        <c:v>0</c:v>
                      </c:pt>
                      <c:pt idx="266">
                        <c:v>26.611999999999998</c:v>
                      </c:pt>
                      <c:pt idx="267">
                        <c:v>26.530999999999999</c:v>
                      </c:pt>
                      <c:pt idx="268">
                        <c:v>25.86</c:v>
                      </c:pt>
                      <c:pt idx="269">
                        <c:v>25.398</c:v>
                      </c:pt>
                      <c:pt idx="270">
                        <c:v>25.199000000000002</c:v>
                      </c:pt>
                      <c:pt idx="271">
                        <c:v>0</c:v>
                      </c:pt>
                      <c:pt idx="272">
                        <c:v>0</c:v>
                      </c:pt>
                      <c:pt idx="273">
                        <c:v>25.757999999999999</c:v>
                      </c:pt>
                      <c:pt idx="274">
                        <c:v>25.728000000000002</c:v>
                      </c:pt>
                      <c:pt idx="275">
                        <c:v>25.73</c:v>
                      </c:pt>
                      <c:pt idx="276">
                        <c:v>26.268000000000001</c:v>
                      </c:pt>
                      <c:pt idx="277">
                        <c:v>26.481999999999999</c:v>
                      </c:pt>
                      <c:pt idx="278">
                        <c:v>0</c:v>
                      </c:pt>
                      <c:pt idx="279">
                        <c:v>0</c:v>
                      </c:pt>
                      <c:pt idx="280">
                        <c:v>25.957999999999998</c:v>
                      </c:pt>
                      <c:pt idx="281">
                        <c:v>25.613</c:v>
                      </c:pt>
                      <c:pt idx="282">
                        <c:v>25.001000000000001</c:v>
                      </c:pt>
                      <c:pt idx="283">
                        <c:v>24.443000000000001</c:v>
                      </c:pt>
                      <c:pt idx="284">
                        <c:v>25.1</c:v>
                      </c:pt>
                      <c:pt idx="285">
                        <c:v>0</c:v>
                      </c:pt>
                      <c:pt idx="286">
                        <c:v>0</c:v>
                      </c:pt>
                      <c:pt idx="287">
                        <c:v>25.2</c:v>
                      </c:pt>
                      <c:pt idx="288">
                        <c:v>24.96</c:v>
                      </c:pt>
                      <c:pt idx="289">
                        <c:v>24.669</c:v>
                      </c:pt>
                      <c:pt idx="290">
                        <c:v>24.614999999999998</c:v>
                      </c:pt>
                      <c:pt idx="291">
                        <c:v>25.297999999999998</c:v>
                      </c:pt>
                      <c:pt idx="292">
                        <c:v>0</c:v>
                      </c:pt>
                      <c:pt idx="293">
                        <c:v>0</c:v>
                      </c:pt>
                      <c:pt idx="294">
                        <c:v>24.814</c:v>
                      </c:pt>
                      <c:pt idx="295">
                        <c:v>24.673999999999999</c:v>
                      </c:pt>
                      <c:pt idx="296">
                        <c:v>24.472000000000001</c:v>
                      </c:pt>
                      <c:pt idx="297">
                        <c:v>24.238</c:v>
                      </c:pt>
                      <c:pt idx="298">
                        <c:v>23.606999999999999</c:v>
                      </c:pt>
                      <c:pt idx="299">
                        <c:v>0</c:v>
                      </c:pt>
                      <c:pt idx="300">
                        <c:v>0</c:v>
                      </c:pt>
                      <c:pt idx="301">
                        <c:v>23.975000000000001</c:v>
                      </c:pt>
                      <c:pt idx="302">
                        <c:v>23.423999999999999</c:v>
                      </c:pt>
                      <c:pt idx="303">
                        <c:v>23.367999999999999</c:v>
                      </c:pt>
                      <c:pt idx="304">
                        <c:v>22.538</c:v>
                      </c:pt>
                      <c:pt idx="305">
                        <c:v>23.111000000000001</c:v>
                      </c:pt>
                      <c:pt idx="306">
                        <c:v>0</c:v>
                      </c:pt>
                      <c:pt idx="307">
                        <c:v>0</c:v>
                      </c:pt>
                      <c:pt idx="308">
                        <c:v>22.846</c:v>
                      </c:pt>
                      <c:pt idx="309">
                        <c:v>22.907</c:v>
                      </c:pt>
                      <c:pt idx="310">
                        <c:v>23.276</c:v>
                      </c:pt>
                      <c:pt idx="311">
                        <c:v>23.187000000000001</c:v>
                      </c:pt>
                      <c:pt idx="312">
                        <c:v>23.116</c:v>
                      </c:pt>
                      <c:pt idx="313">
                        <c:v>0</c:v>
                      </c:pt>
                      <c:pt idx="314">
                        <c:v>0</c:v>
                      </c:pt>
                      <c:pt idx="315">
                        <c:v>24.228999999999999</c:v>
                      </c:pt>
                      <c:pt idx="316">
                        <c:v>24.292000000000002</c:v>
                      </c:pt>
                      <c:pt idx="317">
                        <c:v>23.966000000000001</c:v>
                      </c:pt>
                      <c:pt idx="318">
                        <c:v>24.114999999999998</c:v>
                      </c:pt>
                      <c:pt idx="319">
                        <c:v>23.709</c:v>
                      </c:pt>
                      <c:pt idx="320">
                        <c:v>0</c:v>
                      </c:pt>
                      <c:pt idx="321">
                        <c:v>0</c:v>
                      </c:pt>
                      <c:pt idx="322">
                        <c:v>22.797999999999998</c:v>
                      </c:pt>
                      <c:pt idx="323">
                        <c:v>22.797999999999998</c:v>
                      </c:pt>
                      <c:pt idx="324">
                        <c:v>22.728000000000002</c:v>
                      </c:pt>
                      <c:pt idx="325">
                        <c:v>22.946000000000002</c:v>
                      </c:pt>
                      <c:pt idx="326">
                        <c:v>22.690999999999999</c:v>
                      </c:pt>
                      <c:pt idx="327">
                        <c:v>0</c:v>
                      </c:pt>
                      <c:pt idx="328">
                        <c:v>0</c:v>
                      </c:pt>
                      <c:pt idx="329">
                        <c:v>22.759</c:v>
                      </c:pt>
                      <c:pt idx="330">
                        <c:v>23.332000000000001</c:v>
                      </c:pt>
                      <c:pt idx="331">
                        <c:v>22.756</c:v>
                      </c:pt>
                      <c:pt idx="332">
                        <c:v>22.975000000000001</c:v>
                      </c:pt>
                      <c:pt idx="333">
                        <c:v>22.872</c:v>
                      </c:pt>
                      <c:pt idx="334">
                        <c:v>0</c:v>
                      </c:pt>
                      <c:pt idx="335">
                        <c:v>0</c:v>
                      </c:pt>
                      <c:pt idx="336">
                        <c:v>23.088000000000001</c:v>
                      </c:pt>
                      <c:pt idx="337">
                        <c:v>22.789000000000001</c:v>
                      </c:pt>
                      <c:pt idx="338">
                        <c:v>22.488</c:v>
                      </c:pt>
                      <c:pt idx="339">
                        <c:v>22.215</c:v>
                      </c:pt>
                      <c:pt idx="340">
                        <c:v>22.312000000000001</c:v>
                      </c:pt>
                      <c:pt idx="341">
                        <c:v>0</c:v>
                      </c:pt>
                      <c:pt idx="342">
                        <c:v>0</c:v>
                      </c:pt>
                      <c:pt idx="343">
                        <c:v>22.382999999999999</c:v>
                      </c:pt>
                      <c:pt idx="344">
                        <c:v>22.530999999999999</c:v>
                      </c:pt>
                      <c:pt idx="345">
                        <c:v>22.952000000000002</c:v>
                      </c:pt>
                      <c:pt idx="346">
                        <c:v>23.186</c:v>
                      </c:pt>
                      <c:pt idx="347">
                        <c:v>23.603999999999999</c:v>
                      </c:pt>
                      <c:pt idx="348">
                        <c:v>0</c:v>
                      </c:pt>
                      <c:pt idx="349">
                        <c:v>0</c:v>
                      </c:pt>
                      <c:pt idx="350">
                        <c:v>23.658999999999999</c:v>
                      </c:pt>
                      <c:pt idx="351">
                        <c:v>23.055</c:v>
                      </c:pt>
                      <c:pt idx="352">
                        <c:v>23.35</c:v>
                      </c:pt>
                      <c:pt idx="353">
                        <c:v>23.47</c:v>
                      </c:pt>
                      <c:pt idx="354">
                        <c:v>23.366</c:v>
                      </c:pt>
                      <c:pt idx="355">
                        <c:v>0</c:v>
                      </c:pt>
                      <c:pt idx="356">
                        <c:v>0</c:v>
                      </c:pt>
                      <c:pt idx="357">
                        <c:v>23.074999999999999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22.265999999999998</c:v>
                      </c:pt>
                      <c:pt idx="361">
                        <c:v>20.303000000000001</c:v>
                      </c:pt>
                      <c:pt idx="362">
                        <c:v>0</c:v>
                      </c:pt>
                      <c:pt idx="363">
                        <c:v>0</c:v>
                      </c:pt>
                      <c:pt idx="364">
                        <c:v>19.937999999999999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F40-4CD8-8FB4-A7DB844CD24E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10'!$E$13</c15:sqref>
                        </c15:formulaRef>
                      </c:ext>
                    </c:extLst>
                    <c:strCache>
                      <c:ptCount val="1"/>
                      <c:pt idx="0">
                        <c:v>2019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10'!$E$14:$E$378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20.138999999999999</c:v>
                      </c:pt>
                      <c:pt idx="2">
                        <c:v>20.03</c:v>
                      </c:pt>
                      <c:pt idx="3">
                        <c:v>20.510999999999999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20.227</c:v>
                      </c:pt>
                      <c:pt idx="7">
                        <c:v>20.529</c:v>
                      </c:pt>
                      <c:pt idx="8">
                        <c:v>20.466000000000001</c:v>
                      </c:pt>
                      <c:pt idx="9">
                        <c:v>20.382999999999999</c:v>
                      </c:pt>
                      <c:pt idx="10">
                        <c:v>20.53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20.356000000000002</c:v>
                      </c:pt>
                      <c:pt idx="14">
                        <c:v>20.641999999999999</c:v>
                      </c:pt>
                      <c:pt idx="15">
                        <c:v>20.881</c:v>
                      </c:pt>
                      <c:pt idx="16">
                        <c:v>21.544</c:v>
                      </c:pt>
                      <c:pt idx="17">
                        <c:v>21.672999999999998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21.3</c:v>
                      </c:pt>
                      <c:pt idx="21">
                        <c:v>21.317</c:v>
                      </c:pt>
                      <c:pt idx="22">
                        <c:v>21.509</c:v>
                      </c:pt>
                      <c:pt idx="23">
                        <c:v>21.109000000000002</c:v>
                      </c:pt>
                      <c:pt idx="24">
                        <c:v>21.091000000000001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20.957999999999998</c:v>
                      </c:pt>
                      <c:pt idx="28">
                        <c:v>21.256</c:v>
                      </c:pt>
                      <c:pt idx="29">
                        <c:v>21.077000000000002</c:v>
                      </c:pt>
                      <c:pt idx="30">
                        <c:v>20.965</c:v>
                      </c:pt>
                      <c:pt idx="31">
                        <c:v>20.800999999999998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20.73</c:v>
                      </c:pt>
                      <c:pt idx="35">
                        <c:v>20.731999999999999</c:v>
                      </c:pt>
                      <c:pt idx="36">
                        <c:v>20.7</c:v>
                      </c:pt>
                      <c:pt idx="37">
                        <c:v>20.856000000000002</c:v>
                      </c:pt>
                      <c:pt idx="38">
                        <c:v>20.344000000000001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20.361999999999998</c:v>
                      </c:pt>
                      <c:pt idx="42">
                        <c:v>20.116</c:v>
                      </c:pt>
                      <c:pt idx="43">
                        <c:v>20.341999999999999</c:v>
                      </c:pt>
                      <c:pt idx="44">
                        <c:v>20.29</c:v>
                      </c:pt>
                      <c:pt idx="45">
                        <c:v>20.602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20.291</c:v>
                      </c:pt>
                      <c:pt idx="49">
                        <c:v>20.582999999999998</c:v>
                      </c:pt>
                      <c:pt idx="50">
                        <c:v>20.771000000000001</c:v>
                      </c:pt>
                      <c:pt idx="51">
                        <c:v>20.699000000000002</c:v>
                      </c:pt>
                      <c:pt idx="52">
                        <c:v>20.489000000000001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20.331</c:v>
                      </c:pt>
                      <c:pt idx="56">
                        <c:v>20.36</c:v>
                      </c:pt>
                      <c:pt idx="57">
                        <c:v>20.806000000000001</c:v>
                      </c:pt>
                      <c:pt idx="58">
                        <c:v>20.85</c:v>
                      </c:pt>
                      <c:pt idx="59">
                        <c:v>20.724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20.745000000000001</c:v>
                      </c:pt>
                      <c:pt idx="63">
                        <c:v>20.558</c:v>
                      </c:pt>
                      <c:pt idx="64">
                        <c:v>20.260999999999999</c:v>
                      </c:pt>
                      <c:pt idx="65">
                        <c:v>20.323</c:v>
                      </c:pt>
                      <c:pt idx="66">
                        <c:v>20.228000000000002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20.061</c:v>
                      </c:pt>
                      <c:pt idx="70">
                        <c:v>19.875</c:v>
                      </c:pt>
                      <c:pt idx="71">
                        <c:v>19.568000000000001</c:v>
                      </c:pt>
                      <c:pt idx="72">
                        <c:v>19.311</c:v>
                      </c:pt>
                      <c:pt idx="73">
                        <c:v>18.824000000000002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18.518999999999998</c:v>
                      </c:pt>
                      <c:pt idx="77">
                        <c:v>18.524999999999999</c:v>
                      </c:pt>
                      <c:pt idx="78">
                        <c:v>18.733000000000001</c:v>
                      </c:pt>
                      <c:pt idx="79">
                        <c:v>18.684000000000001</c:v>
                      </c:pt>
                      <c:pt idx="80">
                        <c:v>18.815000000000001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18.536000000000001</c:v>
                      </c:pt>
                      <c:pt idx="84">
                        <c:v>18.652000000000001</c:v>
                      </c:pt>
                      <c:pt idx="85">
                        <c:v>19.125</c:v>
                      </c:pt>
                      <c:pt idx="86">
                        <c:v>18.940000000000001</c:v>
                      </c:pt>
                      <c:pt idx="87">
                        <c:v>18.896999999999998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18.875</c:v>
                      </c:pt>
                      <c:pt idx="91">
                        <c:v>18.783999999999999</c:v>
                      </c:pt>
                      <c:pt idx="92">
                        <c:v>19.175000000000001</c:v>
                      </c:pt>
                      <c:pt idx="93">
                        <c:v>19.856999999999999</c:v>
                      </c:pt>
                      <c:pt idx="94">
                        <c:v>20.457999999999998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20.274999999999999</c:v>
                      </c:pt>
                      <c:pt idx="98">
                        <c:v>20.95</c:v>
                      </c:pt>
                      <c:pt idx="99">
                        <c:v>20.913</c:v>
                      </c:pt>
                      <c:pt idx="100">
                        <c:v>21.027999999999999</c:v>
                      </c:pt>
                      <c:pt idx="101">
                        <c:v>20.93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20.545999999999999</c:v>
                      </c:pt>
                      <c:pt idx="105">
                        <c:v>20.440999999999999</c:v>
                      </c:pt>
                      <c:pt idx="106">
                        <c:v>20.728999999999999</c:v>
                      </c:pt>
                      <c:pt idx="107">
                        <c:v>20.507000000000001</c:v>
                      </c:pt>
                      <c:pt idx="108">
                        <c:v>0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20.757999999999999</c:v>
                      </c:pt>
                      <c:pt idx="113">
                        <c:v>20.753</c:v>
                      </c:pt>
                      <c:pt idx="114">
                        <c:v>20.867999999999999</c:v>
                      </c:pt>
                      <c:pt idx="115">
                        <c:v>20.606000000000002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20.562999999999999</c:v>
                      </c:pt>
                      <c:pt idx="119">
                        <c:v>20.213999999999999</c:v>
                      </c:pt>
                      <c:pt idx="120">
                        <c:v>0</c:v>
                      </c:pt>
                      <c:pt idx="121">
                        <c:v>19.629000000000001</c:v>
                      </c:pt>
                      <c:pt idx="122">
                        <c:v>20.149999999999999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0</c:v>
                      </c:pt>
                      <c:pt idx="126">
                        <c:v>20.391999999999999</c:v>
                      </c:pt>
                      <c:pt idx="127">
                        <c:v>20.268000000000001</c:v>
                      </c:pt>
                      <c:pt idx="128">
                        <c:v>20.087</c:v>
                      </c:pt>
                      <c:pt idx="129">
                        <c:v>19.733000000000001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19.763000000000002</c:v>
                      </c:pt>
                      <c:pt idx="133">
                        <c:v>19.963999999999999</c:v>
                      </c:pt>
                      <c:pt idx="134">
                        <c:v>20.303000000000001</c:v>
                      </c:pt>
                      <c:pt idx="135">
                        <c:v>19.972999999999999</c:v>
                      </c:pt>
                      <c:pt idx="136">
                        <c:v>19.731999999999999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19.684999999999999</c:v>
                      </c:pt>
                      <c:pt idx="140">
                        <c:v>19.686</c:v>
                      </c:pt>
                      <c:pt idx="141">
                        <c:v>19.829000000000001</c:v>
                      </c:pt>
                      <c:pt idx="142">
                        <c:v>19.742000000000001</c:v>
                      </c:pt>
                      <c:pt idx="143">
                        <c:v>19.63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0</c:v>
                      </c:pt>
                      <c:pt idx="147">
                        <c:v>19.882000000000001</c:v>
                      </c:pt>
                      <c:pt idx="148">
                        <c:v>19.878</c:v>
                      </c:pt>
                      <c:pt idx="149">
                        <c:v>19.675000000000001</c:v>
                      </c:pt>
                      <c:pt idx="150">
                        <c:v>18.975000000000001</c:v>
                      </c:pt>
                      <c:pt idx="151">
                        <c:v>0</c:v>
                      </c:pt>
                      <c:pt idx="152">
                        <c:v>0</c:v>
                      </c:pt>
                      <c:pt idx="153">
                        <c:v>18.808</c:v>
                      </c:pt>
                      <c:pt idx="154">
                        <c:v>18.809999999999999</c:v>
                      </c:pt>
                      <c:pt idx="155">
                        <c:v>18.780999999999999</c:v>
                      </c:pt>
                      <c:pt idx="156">
                        <c:v>18.789000000000001</c:v>
                      </c:pt>
                      <c:pt idx="157">
                        <c:v>19.244</c:v>
                      </c:pt>
                      <c:pt idx="158">
                        <c:v>0</c:v>
                      </c:pt>
                      <c:pt idx="159">
                        <c:v>0</c:v>
                      </c:pt>
                      <c:pt idx="160">
                        <c:v>19.550999999999998</c:v>
                      </c:pt>
                      <c:pt idx="161">
                        <c:v>18.902999999999999</c:v>
                      </c:pt>
                      <c:pt idx="162">
                        <c:v>18.925000000000001</c:v>
                      </c:pt>
                      <c:pt idx="163">
                        <c:v>19.081</c:v>
                      </c:pt>
                      <c:pt idx="164">
                        <c:v>18.873000000000001</c:v>
                      </c:pt>
                      <c:pt idx="165">
                        <c:v>0</c:v>
                      </c:pt>
                      <c:pt idx="166">
                        <c:v>0</c:v>
                      </c:pt>
                      <c:pt idx="167">
                        <c:v>18.850000000000001</c:v>
                      </c:pt>
                      <c:pt idx="168">
                        <c:v>18.591999999999999</c:v>
                      </c:pt>
                      <c:pt idx="169">
                        <c:v>18.452999999999999</c:v>
                      </c:pt>
                      <c:pt idx="170">
                        <c:v>18.625</c:v>
                      </c:pt>
                      <c:pt idx="171">
                        <c:v>18.97</c:v>
                      </c:pt>
                      <c:pt idx="172">
                        <c:v>0</c:v>
                      </c:pt>
                      <c:pt idx="173">
                        <c:v>0</c:v>
                      </c:pt>
                      <c:pt idx="174">
                        <c:v>19.27</c:v>
                      </c:pt>
                      <c:pt idx="175">
                        <c:v>18.927</c:v>
                      </c:pt>
                      <c:pt idx="176">
                        <c:v>19.082000000000001</c:v>
                      </c:pt>
                      <c:pt idx="177">
                        <c:v>18.898</c:v>
                      </c:pt>
                      <c:pt idx="178">
                        <c:v>18.611000000000001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18.588000000000001</c:v>
                      </c:pt>
                      <c:pt idx="182">
                        <c:v>18.204999999999998</c:v>
                      </c:pt>
                      <c:pt idx="183">
                        <c:v>18.103000000000002</c:v>
                      </c:pt>
                      <c:pt idx="184">
                        <c:v>18.279</c:v>
                      </c:pt>
                      <c:pt idx="185">
                        <c:v>18.555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18.876999999999999</c:v>
                      </c:pt>
                      <c:pt idx="189">
                        <c:v>18.861999999999998</c:v>
                      </c:pt>
                      <c:pt idx="190">
                        <c:v>19.338999999999999</c:v>
                      </c:pt>
                      <c:pt idx="191">
                        <c:v>20.050999999999998</c:v>
                      </c:pt>
                      <c:pt idx="192">
                        <c:v>20.492999999999999</c:v>
                      </c:pt>
                      <c:pt idx="193">
                        <c:v>0</c:v>
                      </c:pt>
                      <c:pt idx="194">
                        <c:v>0</c:v>
                      </c:pt>
                      <c:pt idx="195">
                        <c:v>19.896000000000001</c:v>
                      </c:pt>
                      <c:pt idx="196">
                        <c:v>19.106000000000002</c:v>
                      </c:pt>
                      <c:pt idx="197">
                        <c:v>19.091000000000001</c:v>
                      </c:pt>
                      <c:pt idx="198">
                        <c:v>18.983000000000001</c:v>
                      </c:pt>
                      <c:pt idx="199">
                        <c:v>19.262</c:v>
                      </c:pt>
                      <c:pt idx="200">
                        <c:v>0</c:v>
                      </c:pt>
                      <c:pt idx="201">
                        <c:v>0</c:v>
                      </c:pt>
                      <c:pt idx="202">
                        <c:v>19.077000000000002</c:v>
                      </c:pt>
                      <c:pt idx="203">
                        <c:v>19.238</c:v>
                      </c:pt>
                      <c:pt idx="204">
                        <c:v>18.986000000000001</c:v>
                      </c:pt>
                      <c:pt idx="205">
                        <c:v>19.071000000000002</c:v>
                      </c:pt>
                      <c:pt idx="206">
                        <c:v>18.948</c:v>
                      </c:pt>
                      <c:pt idx="207">
                        <c:v>0</c:v>
                      </c:pt>
                      <c:pt idx="208">
                        <c:v>0</c:v>
                      </c:pt>
                      <c:pt idx="209">
                        <c:v>18.666</c:v>
                      </c:pt>
                      <c:pt idx="210">
                        <c:v>18.613</c:v>
                      </c:pt>
                      <c:pt idx="211">
                        <c:v>18.808</c:v>
                      </c:pt>
                      <c:pt idx="212">
                        <c:v>19.132000000000001</c:v>
                      </c:pt>
                      <c:pt idx="213">
                        <c:v>18.625</c:v>
                      </c:pt>
                      <c:pt idx="214">
                        <c:v>0</c:v>
                      </c:pt>
                      <c:pt idx="215">
                        <c:v>0</c:v>
                      </c:pt>
                      <c:pt idx="216">
                        <c:v>18.343</c:v>
                      </c:pt>
                      <c:pt idx="217">
                        <c:v>18.25</c:v>
                      </c:pt>
                      <c:pt idx="218">
                        <c:v>18.102</c:v>
                      </c:pt>
                      <c:pt idx="219">
                        <c:v>18.175000000000001</c:v>
                      </c:pt>
                      <c:pt idx="220">
                        <c:v>18.091000000000001</c:v>
                      </c:pt>
                      <c:pt idx="221">
                        <c:v>0</c:v>
                      </c:pt>
                      <c:pt idx="222">
                        <c:v>0</c:v>
                      </c:pt>
                      <c:pt idx="223">
                        <c:v>17.922000000000001</c:v>
                      </c:pt>
                      <c:pt idx="224">
                        <c:v>18.193999999999999</c:v>
                      </c:pt>
                      <c:pt idx="225">
                        <c:v>18.056999999999999</c:v>
                      </c:pt>
                      <c:pt idx="226">
                        <c:v>17.84</c:v>
                      </c:pt>
                      <c:pt idx="227">
                        <c:v>17.795999999999999</c:v>
                      </c:pt>
                      <c:pt idx="228">
                        <c:v>0</c:v>
                      </c:pt>
                      <c:pt idx="229">
                        <c:v>0</c:v>
                      </c:pt>
                      <c:pt idx="230">
                        <c:v>17.724</c:v>
                      </c:pt>
                      <c:pt idx="231">
                        <c:v>17.802</c:v>
                      </c:pt>
                      <c:pt idx="232">
                        <c:v>17.829999999999998</c:v>
                      </c:pt>
                      <c:pt idx="233">
                        <c:v>17.829000000000001</c:v>
                      </c:pt>
                      <c:pt idx="234">
                        <c:v>17.605</c:v>
                      </c:pt>
                      <c:pt idx="235">
                        <c:v>0</c:v>
                      </c:pt>
                      <c:pt idx="236">
                        <c:v>0</c:v>
                      </c:pt>
                      <c:pt idx="237">
                        <c:v>0</c:v>
                      </c:pt>
                      <c:pt idx="238">
                        <c:v>17.385000000000002</c:v>
                      </c:pt>
                      <c:pt idx="239">
                        <c:v>17.472000000000001</c:v>
                      </c:pt>
                      <c:pt idx="240">
                        <c:v>17.54</c:v>
                      </c:pt>
                      <c:pt idx="241">
                        <c:v>17.643000000000001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17.097000000000001</c:v>
                      </c:pt>
                      <c:pt idx="245">
                        <c:v>17.149000000000001</c:v>
                      </c:pt>
                      <c:pt idx="246">
                        <c:v>17.163</c:v>
                      </c:pt>
                      <c:pt idx="247">
                        <c:v>17.497</c:v>
                      </c:pt>
                      <c:pt idx="248">
                        <c:v>17.510999999999999</c:v>
                      </c:pt>
                      <c:pt idx="249">
                        <c:v>0</c:v>
                      </c:pt>
                      <c:pt idx="250">
                        <c:v>0</c:v>
                      </c:pt>
                      <c:pt idx="251">
                        <c:v>17.655000000000001</c:v>
                      </c:pt>
                      <c:pt idx="252">
                        <c:v>18.945</c:v>
                      </c:pt>
                      <c:pt idx="253">
                        <c:v>19.036000000000001</c:v>
                      </c:pt>
                      <c:pt idx="254">
                        <c:v>18.577999999999999</c:v>
                      </c:pt>
                      <c:pt idx="255">
                        <c:v>18.5</c:v>
                      </c:pt>
                      <c:pt idx="256">
                        <c:v>0</c:v>
                      </c:pt>
                      <c:pt idx="257">
                        <c:v>0</c:v>
                      </c:pt>
                      <c:pt idx="258">
                        <c:v>19.628</c:v>
                      </c:pt>
                      <c:pt idx="259">
                        <c:v>18.899999999999999</c:v>
                      </c:pt>
                      <c:pt idx="260">
                        <c:v>18.608000000000001</c:v>
                      </c:pt>
                      <c:pt idx="261">
                        <c:v>18.97</c:v>
                      </c:pt>
                      <c:pt idx="262">
                        <c:v>19.18</c:v>
                      </c:pt>
                      <c:pt idx="263">
                        <c:v>0</c:v>
                      </c:pt>
                      <c:pt idx="264">
                        <c:v>0</c:v>
                      </c:pt>
                      <c:pt idx="265">
                        <c:v>18.902999999999999</c:v>
                      </c:pt>
                      <c:pt idx="266">
                        <c:v>18.782</c:v>
                      </c:pt>
                      <c:pt idx="267">
                        <c:v>18.481000000000002</c:v>
                      </c:pt>
                      <c:pt idx="268">
                        <c:v>18.613</c:v>
                      </c:pt>
                      <c:pt idx="269">
                        <c:v>18.428999999999998</c:v>
                      </c:pt>
                      <c:pt idx="270">
                        <c:v>0</c:v>
                      </c:pt>
                      <c:pt idx="271">
                        <c:v>0</c:v>
                      </c:pt>
                      <c:pt idx="272">
                        <c:v>18.431000000000001</c:v>
                      </c:pt>
                      <c:pt idx="273">
                        <c:v>18.521999999999998</c:v>
                      </c:pt>
                      <c:pt idx="274">
                        <c:v>17.966999999999999</c:v>
                      </c:pt>
                      <c:pt idx="275">
                        <c:v>17.734000000000002</c:v>
                      </c:pt>
                      <c:pt idx="276">
                        <c:v>17.763999999999999</c:v>
                      </c:pt>
                      <c:pt idx="277">
                        <c:v>0</c:v>
                      </c:pt>
                      <c:pt idx="278">
                        <c:v>0</c:v>
                      </c:pt>
                      <c:pt idx="279">
                        <c:v>17.742999999999999</c:v>
                      </c:pt>
                      <c:pt idx="280">
                        <c:v>17.829000000000001</c:v>
                      </c:pt>
                      <c:pt idx="281">
                        <c:v>17.951000000000001</c:v>
                      </c:pt>
                      <c:pt idx="282">
                        <c:v>18.149000000000001</c:v>
                      </c:pt>
                      <c:pt idx="283">
                        <c:v>18.529</c:v>
                      </c:pt>
                      <c:pt idx="284">
                        <c:v>0</c:v>
                      </c:pt>
                      <c:pt idx="285">
                        <c:v>0</c:v>
                      </c:pt>
                      <c:pt idx="286">
                        <c:v>18.372</c:v>
                      </c:pt>
                      <c:pt idx="287">
                        <c:v>18.274999999999999</c:v>
                      </c:pt>
                      <c:pt idx="288">
                        <c:v>18.207000000000001</c:v>
                      </c:pt>
                      <c:pt idx="289">
                        <c:v>18.07</c:v>
                      </c:pt>
                      <c:pt idx="290">
                        <c:v>17.96</c:v>
                      </c:pt>
                      <c:pt idx="291">
                        <c:v>0</c:v>
                      </c:pt>
                      <c:pt idx="292">
                        <c:v>0</c:v>
                      </c:pt>
                      <c:pt idx="293">
                        <c:v>17.687999999999999</c:v>
                      </c:pt>
                      <c:pt idx="294">
                        <c:v>17.599</c:v>
                      </c:pt>
                      <c:pt idx="295">
                        <c:v>17.425000000000001</c:v>
                      </c:pt>
                      <c:pt idx="296">
                        <c:v>17.582999999999998</c:v>
                      </c:pt>
                      <c:pt idx="297">
                        <c:v>17.315999999999999</c:v>
                      </c:pt>
                      <c:pt idx="298">
                        <c:v>0</c:v>
                      </c:pt>
                      <c:pt idx="299">
                        <c:v>0</c:v>
                      </c:pt>
                      <c:pt idx="300">
                        <c:v>17.111000000000001</c:v>
                      </c:pt>
                      <c:pt idx="301">
                        <c:v>17.05</c:v>
                      </c:pt>
                      <c:pt idx="302">
                        <c:v>16.824999999999999</c:v>
                      </c:pt>
                      <c:pt idx="303">
                        <c:v>16.855</c:v>
                      </c:pt>
                      <c:pt idx="304">
                        <c:v>16.96</c:v>
                      </c:pt>
                      <c:pt idx="305">
                        <c:v>0</c:v>
                      </c:pt>
                      <c:pt idx="306">
                        <c:v>0</c:v>
                      </c:pt>
                      <c:pt idx="307">
                        <c:v>17.248999999999999</c:v>
                      </c:pt>
                      <c:pt idx="308">
                        <c:v>17.436</c:v>
                      </c:pt>
                      <c:pt idx="309">
                        <c:v>17.085999999999999</c:v>
                      </c:pt>
                      <c:pt idx="310">
                        <c:v>16.943000000000001</c:v>
                      </c:pt>
                      <c:pt idx="311">
                        <c:v>16.8</c:v>
                      </c:pt>
                      <c:pt idx="312">
                        <c:v>0</c:v>
                      </c:pt>
                      <c:pt idx="313">
                        <c:v>0</c:v>
                      </c:pt>
                      <c:pt idx="314">
                        <c:v>16.677</c:v>
                      </c:pt>
                      <c:pt idx="315">
                        <c:v>16.474</c:v>
                      </c:pt>
                      <c:pt idx="316">
                        <c:v>16.501000000000001</c:v>
                      </c:pt>
                      <c:pt idx="317">
                        <c:v>16.73</c:v>
                      </c:pt>
                      <c:pt idx="318">
                        <c:v>16.858000000000001</c:v>
                      </c:pt>
                      <c:pt idx="319">
                        <c:v>0</c:v>
                      </c:pt>
                      <c:pt idx="320">
                        <c:v>0</c:v>
                      </c:pt>
                      <c:pt idx="321">
                        <c:v>16.529</c:v>
                      </c:pt>
                      <c:pt idx="322">
                        <c:v>16.581</c:v>
                      </c:pt>
                      <c:pt idx="323">
                        <c:v>16.690000000000001</c:v>
                      </c:pt>
                      <c:pt idx="324">
                        <c:v>16.765999999999998</c:v>
                      </c:pt>
                      <c:pt idx="325">
                        <c:v>17.094000000000001</c:v>
                      </c:pt>
                      <c:pt idx="326">
                        <c:v>0</c:v>
                      </c:pt>
                      <c:pt idx="327">
                        <c:v>0</c:v>
                      </c:pt>
                      <c:pt idx="328">
                        <c:v>17.199000000000002</c:v>
                      </c:pt>
                      <c:pt idx="329">
                        <c:v>16.797000000000001</c:v>
                      </c:pt>
                      <c:pt idx="330">
                        <c:v>16.978000000000002</c:v>
                      </c:pt>
                      <c:pt idx="331">
                        <c:v>16.678000000000001</c:v>
                      </c:pt>
                      <c:pt idx="332">
                        <c:v>16.54</c:v>
                      </c:pt>
                      <c:pt idx="333">
                        <c:v>0</c:v>
                      </c:pt>
                      <c:pt idx="334">
                        <c:v>0</c:v>
                      </c:pt>
                      <c:pt idx="335">
                        <c:v>16.123000000000001</c:v>
                      </c:pt>
                      <c:pt idx="336">
                        <c:v>16.042000000000002</c:v>
                      </c:pt>
                      <c:pt idx="337">
                        <c:v>16.202999999999999</c:v>
                      </c:pt>
                      <c:pt idx="338">
                        <c:v>15.788</c:v>
                      </c:pt>
                      <c:pt idx="339">
                        <c:v>15.522</c:v>
                      </c:pt>
                      <c:pt idx="340">
                        <c:v>0</c:v>
                      </c:pt>
                      <c:pt idx="341">
                        <c:v>0</c:v>
                      </c:pt>
                      <c:pt idx="342">
                        <c:v>15.281000000000001</c:v>
                      </c:pt>
                      <c:pt idx="343">
                        <c:v>15.068</c:v>
                      </c:pt>
                      <c:pt idx="344">
                        <c:v>14.766</c:v>
                      </c:pt>
                      <c:pt idx="345">
                        <c:v>15.33</c:v>
                      </c:pt>
                      <c:pt idx="346">
                        <c:v>14.6</c:v>
                      </c:pt>
                      <c:pt idx="347">
                        <c:v>0</c:v>
                      </c:pt>
                      <c:pt idx="348">
                        <c:v>0</c:v>
                      </c:pt>
                      <c:pt idx="349">
                        <c:v>14.722</c:v>
                      </c:pt>
                      <c:pt idx="350">
                        <c:v>15.127000000000001</c:v>
                      </c:pt>
                      <c:pt idx="351">
                        <c:v>15.362</c:v>
                      </c:pt>
                      <c:pt idx="352">
                        <c:v>15.648999999999999</c:v>
                      </c:pt>
                      <c:pt idx="353">
                        <c:v>15.231999999999999</c:v>
                      </c:pt>
                      <c:pt idx="354">
                        <c:v>0</c:v>
                      </c:pt>
                      <c:pt idx="355">
                        <c:v>0</c:v>
                      </c:pt>
                      <c:pt idx="356">
                        <c:v>14.461</c:v>
                      </c:pt>
                      <c:pt idx="357">
                        <c:v>14.038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14.057</c:v>
                      </c:pt>
                      <c:pt idx="361">
                        <c:v>0</c:v>
                      </c:pt>
                      <c:pt idx="362">
                        <c:v>0</c:v>
                      </c:pt>
                      <c:pt idx="363">
                        <c:v>17.103000000000002</c:v>
                      </c:pt>
                      <c:pt idx="364">
                        <c:v>17.013000000000002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F40-4CD8-8FB4-A7DB844CD24E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10'!$F$13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10'!$F$14:$F$378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16.882000000000001</c:v>
                      </c:pt>
                      <c:pt idx="2">
                        <c:v>17.553999999999998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17.126999999999999</c:v>
                      </c:pt>
                      <c:pt idx="6">
                        <c:v>16.995000000000001</c:v>
                      </c:pt>
                      <c:pt idx="7">
                        <c:v>17.111999999999998</c:v>
                      </c:pt>
                      <c:pt idx="8">
                        <c:v>17.292000000000002</c:v>
                      </c:pt>
                      <c:pt idx="9">
                        <c:v>17.16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17.207999999999998</c:v>
                      </c:pt>
                      <c:pt idx="13">
                        <c:v>16.782</c:v>
                      </c:pt>
                      <c:pt idx="14">
                        <c:v>16.683</c:v>
                      </c:pt>
                      <c:pt idx="15">
                        <c:v>16.452999999999999</c:v>
                      </c:pt>
                      <c:pt idx="16">
                        <c:v>16.318999999999999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15.891</c:v>
                      </c:pt>
                      <c:pt idx="20">
                        <c:v>15.933</c:v>
                      </c:pt>
                      <c:pt idx="21">
                        <c:v>15.749000000000001</c:v>
                      </c:pt>
                      <c:pt idx="22">
                        <c:v>15.6</c:v>
                      </c:pt>
                      <c:pt idx="23">
                        <c:v>15.581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15.475</c:v>
                      </c:pt>
                      <c:pt idx="27">
                        <c:v>15.675000000000001</c:v>
                      </c:pt>
                      <c:pt idx="28">
                        <c:v>15.148</c:v>
                      </c:pt>
                      <c:pt idx="29">
                        <c:v>14.72</c:v>
                      </c:pt>
                      <c:pt idx="30">
                        <c:v>14.507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14.228999999999999</c:v>
                      </c:pt>
                      <c:pt idx="34">
                        <c:v>14.629</c:v>
                      </c:pt>
                      <c:pt idx="35">
                        <c:v>14.975</c:v>
                      </c:pt>
                      <c:pt idx="36">
                        <c:v>14.972</c:v>
                      </c:pt>
                      <c:pt idx="37">
                        <c:v>14.987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14.702999999999999</c:v>
                      </c:pt>
                      <c:pt idx="41">
                        <c:v>14.855</c:v>
                      </c:pt>
                      <c:pt idx="42">
                        <c:v>15.204000000000001</c:v>
                      </c:pt>
                      <c:pt idx="43">
                        <c:v>15.522</c:v>
                      </c:pt>
                      <c:pt idx="44">
                        <c:v>15.680999999999999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16.015000000000001</c:v>
                      </c:pt>
                      <c:pt idx="48">
                        <c:v>15.760999999999999</c:v>
                      </c:pt>
                      <c:pt idx="49">
                        <c:v>15.589</c:v>
                      </c:pt>
                      <c:pt idx="50">
                        <c:v>15.404</c:v>
                      </c:pt>
                      <c:pt idx="51">
                        <c:v>15.144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14.672000000000001</c:v>
                      </c:pt>
                      <c:pt idx="55">
                        <c:v>14.57</c:v>
                      </c:pt>
                      <c:pt idx="56">
                        <c:v>14.644</c:v>
                      </c:pt>
                      <c:pt idx="57">
                        <c:v>14.28</c:v>
                      </c:pt>
                      <c:pt idx="58">
                        <c:v>14.324999999999999</c:v>
                      </c:pt>
                      <c:pt idx="59">
                        <c:v>0</c:v>
                      </c:pt>
                      <c:pt idx="60">
                        <c:v>14.391999999999999</c:v>
                      </c:pt>
                      <c:pt idx="61">
                        <c:v>14.795999999999999</c:v>
                      </c:pt>
                      <c:pt idx="62">
                        <c:v>14.769</c:v>
                      </c:pt>
                      <c:pt idx="63">
                        <c:v>14.664</c:v>
                      </c:pt>
                      <c:pt idx="64">
                        <c:v>14.19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13.603999999999999</c:v>
                      </c:pt>
                      <c:pt idx="68">
                        <c:v>13.907999999999999</c:v>
                      </c:pt>
                      <c:pt idx="69">
                        <c:v>13.853</c:v>
                      </c:pt>
                      <c:pt idx="70">
                        <c:v>13.417999999999999</c:v>
                      </c:pt>
                      <c:pt idx="71">
                        <c:v>13.456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12.981</c:v>
                      </c:pt>
                      <c:pt idx="75">
                        <c:v>12.923</c:v>
                      </c:pt>
                      <c:pt idx="76">
                        <c:v>12.525</c:v>
                      </c:pt>
                      <c:pt idx="77">
                        <c:v>12.54</c:v>
                      </c:pt>
                      <c:pt idx="78">
                        <c:v>12.62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12.425000000000001</c:v>
                      </c:pt>
                      <c:pt idx="82">
                        <c:v>12.750999999999999</c:v>
                      </c:pt>
                      <c:pt idx="83">
                        <c:v>12.917999999999999</c:v>
                      </c:pt>
                      <c:pt idx="84">
                        <c:v>12.875</c:v>
                      </c:pt>
                      <c:pt idx="85">
                        <c:v>12.629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12.394</c:v>
                      </c:pt>
                      <c:pt idx="89">
                        <c:v>12.54</c:v>
                      </c:pt>
                      <c:pt idx="90">
                        <c:v>12.510999999999999</c:v>
                      </c:pt>
                      <c:pt idx="91">
                        <c:v>12.814</c:v>
                      </c:pt>
                      <c:pt idx="92">
                        <c:v>12.939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13.478</c:v>
                      </c:pt>
                      <c:pt idx="96">
                        <c:v>13.487</c:v>
                      </c:pt>
                      <c:pt idx="97">
                        <c:v>13.372999999999999</c:v>
                      </c:pt>
                      <c:pt idx="98">
                        <c:v>13.468999999999999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0</c:v>
                      </c:pt>
                      <c:pt idx="102">
                        <c:v>0</c:v>
                      </c:pt>
                      <c:pt idx="103">
                        <c:v>13.384</c:v>
                      </c:pt>
                      <c:pt idx="104">
                        <c:v>12.986000000000001</c:v>
                      </c:pt>
                      <c:pt idx="105">
                        <c:v>13.314</c:v>
                      </c:pt>
                      <c:pt idx="106">
                        <c:v>13.596</c:v>
                      </c:pt>
                      <c:pt idx="107">
                        <c:v>0</c:v>
                      </c:pt>
                      <c:pt idx="108">
                        <c:v>0</c:v>
                      </c:pt>
                      <c:pt idx="109">
                        <c:v>13.452</c:v>
                      </c:pt>
                      <c:pt idx="110">
                        <c:v>13.132</c:v>
                      </c:pt>
                      <c:pt idx="111">
                        <c:v>12.927</c:v>
                      </c:pt>
                      <c:pt idx="112">
                        <c:v>12.858000000000001</c:v>
                      </c:pt>
                      <c:pt idx="113">
                        <c:v>12.728999999999999</c:v>
                      </c:pt>
                      <c:pt idx="114">
                        <c:v>0</c:v>
                      </c:pt>
                      <c:pt idx="115">
                        <c:v>0</c:v>
                      </c:pt>
                      <c:pt idx="116">
                        <c:v>12.661</c:v>
                      </c:pt>
                      <c:pt idx="117">
                        <c:v>12.568</c:v>
                      </c:pt>
                      <c:pt idx="118">
                        <c:v>12.525</c:v>
                      </c:pt>
                      <c:pt idx="119">
                        <c:v>12.569000000000001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0</c:v>
                      </c:pt>
                      <c:pt idx="123">
                        <c:v>12.381</c:v>
                      </c:pt>
                      <c:pt idx="124">
                        <c:v>12.484</c:v>
                      </c:pt>
                      <c:pt idx="125">
                        <c:v>12.553000000000001</c:v>
                      </c:pt>
                      <c:pt idx="126">
                        <c:v>12.725</c:v>
                      </c:pt>
                      <c:pt idx="127">
                        <c:v>12.753</c:v>
                      </c:pt>
                      <c:pt idx="128">
                        <c:v>0</c:v>
                      </c:pt>
                      <c:pt idx="129">
                        <c:v>0</c:v>
                      </c:pt>
                      <c:pt idx="130">
                        <c:v>12.826000000000001</c:v>
                      </c:pt>
                      <c:pt idx="131">
                        <c:v>12.576000000000001</c:v>
                      </c:pt>
                      <c:pt idx="132">
                        <c:v>12.443</c:v>
                      </c:pt>
                      <c:pt idx="133">
                        <c:v>12.694000000000001</c:v>
                      </c:pt>
                      <c:pt idx="134">
                        <c:v>12.816000000000001</c:v>
                      </c:pt>
                      <c:pt idx="135">
                        <c:v>0</c:v>
                      </c:pt>
                      <c:pt idx="136">
                        <c:v>0</c:v>
                      </c:pt>
                      <c:pt idx="137">
                        <c:v>12.865</c:v>
                      </c:pt>
                      <c:pt idx="138">
                        <c:v>12.879</c:v>
                      </c:pt>
                      <c:pt idx="139">
                        <c:v>12.948</c:v>
                      </c:pt>
                      <c:pt idx="140">
                        <c:v>12.632999999999999</c:v>
                      </c:pt>
                      <c:pt idx="141">
                        <c:v>12.407999999999999</c:v>
                      </c:pt>
                      <c:pt idx="142">
                        <c:v>0</c:v>
                      </c:pt>
                      <c:pt idx="143">
                        <c:v>0</c:v>
                      </c:pt>
                      <c:pt idx="144">
                        <c:v>12.715</c:v>
                      </c:pt>
                      <c:pt idx="145">
                        <c:v>12.6</c:v>
                      </c:pt>
                      <c:pt idx="146">
                        <c:v>12.47</c:v>
                      </c:pt>
                      <c:pt idx="147">
                        <c:v>12.262</c:v>
                      </c:pt>
                      <c:pt idx="148">
                        <c:v>12.332000000000001</c:v>
                      </c:pt>
                      <c:pt idx="149">
                        <c:v>0</c:v>
                      </c:pt>
                      <c:pt idx="150">
                        <c:v>0</c:v>
                      </c:pt>
                      <c:pt idx="151">
                        <c:v>12.208</c:v>
                      </c:pt>
                      <c:pt idx="152">
                        <c:v>12.494</c:v>
                      </c:pt>
                      <c:pt idx="153">
                        <c:v>12.523</c:v>
                      </c:pt>
                      <c:pt idx="154">
                        <c:v>12.52</c:v>
                      </c:pt>
                      <c:pt idx="155">
                        <c:v>12.879</c:v>
                      </c:pt>
                      <c:pt idx="156">
                        <c:v>0</c:v>
                      </c:pt>
                      <c:pt idx="157">
                        <c:v>0</c:v>
                      </c:pt>
                      <c:pt idx="158">
                        <c:v>12.747</c:v>
                      </c:pt>
                      <c:pt idx="159">
                        <c:v>12.512</c:v>
                      </c:pt>
                      <c:pt idx="160">
                        <c:v>12.547000000000001</c:v>
                      </c:pt>
                      <c:pt idx="161">
                        <c:v>12.436999999999999</c:v>
                      </c:pt>
                      <c:pt idx="162">
                        <c:v>12.397</c:v>
                      </c:pt>
                      <c:pt idx="163">
                        <c:v>0</c:v>
                      </c:pt>
                      <c:pt idx="164">
                        <c:v>0</c:v>
                      </c:pt>
                      <c:pt idx="165">
                        <c:v>12.23</c:v>
                      </c:pt>
                      <c:pt idx="166">
                        <c:v>12.448</c:v>
                      </c:pt>
                      <c:pt idx="167">
                        <c:v>12.45</c:v>
                      </c:pt>
                      <c:pt idx="168">
                        <c:v>12.714</c:v>
                      </c:pt>
                      <c:pt idx="169">
                        <c:v>12.824999999999999</c:v>
                      </c:pt>
                      <c:pt idx="170">
                        <c:v>0</c:v>
                      </c:pt>
                      <c:pt idx="171">
                        <c:v>0</c:v>
                      </c:pt>
                      <c:pt idx="172">
                        <c:v>12.706</c:v>
                      </c:pt>
                      <c:pt idx="173">
                        <c:v>12.906000000000001</c:v>
                      </c:pt>
                      <c:pt idx="174">
                        <c:v>12.696</c:v>
                      </c:pt>
                      <c:pt idx="175">
                        <c:v>12.586</c:v>
                      </c:pt>
                      <c:pt idx="176">
                        <c:v>12.603999999999999</c:v>
                      </c:pt>
                      <c:pt idx="177">
                        <c:v>0</c:v>
                      </c:pt>
                      <c:pt idx="178">
                        <c:v>0</c:v>
                      </c:pt>
                      <c:pt idx="179">
                        <c:v>12.833</c:v>
                      </c:pt>
                      <c:pt idx="180">
                        <c:v>12.891999999999999</c:v>
                      </c:pt>
                      <c:pt idx="181">
                        <c:v>12.824999999999999</c:v>
                      </c:pt>
                      <c:pt idx="182">
                        <c:v>12.952999999999999</c:v>
                      </c:pt>
                      <c:pt idx="183">
                        <c:v>13.034000000000001</c:v>
                      </c:pt>
                      <c:pt idx="184">
                        <c:v>0</c:v>
                      </c:pt>
                      <c:pt idx="185">
                        <c:v>0</c:v>
                      </c:pt>
                      <c:pt idx="186">
                        <c:v>13.416</c:v>
                      </c:pt>
                      <c:pt idx="187">
                        <c:v>13.478</c:v>
                      </c:pt>
                      <c:pt idx="188">
                        <c:v>13.475</c:v>
                      </c:pt>
                      <c:pt idx="189">
                        <c:v>13.422000000000001</c:v>
                      </c:pt>
                      <c:pt idx="190">
                        <c:v>13.326000000000001</c:v>
                      </c:pt>
                      <c:pt idx="191">
                        <c:v>0</c:v>
                      </c:pt>
                      <c:pt idx="192">
                        <c:v>0</c:v>
                      </c:pt>
                      <c:pt idx="193">
                        <c:v>13.401</c:v>
                      </c:pt>
                      <c:pt idx="194">
                        <c:v>13.202</c:v>
                      </c:pt>
                      <c:pt idx="195">
                        <c:v>13.221</c:v>
                      </c:pt>
                      <c:pt idx="196">
                        <c:v>13.141999999999999</c:v>
                      </c:pt>
                      <c:pt idx="197">
                        <c:v>13.105</c:v>
                      </c:pt>
                      <c:pt idx="198">
                        <c:v>0</c:v>
                      </c:pt>
                      <c:pt idx="199">
                        <c:v>0</c:v>
                      </c:pt>
                      <c:pt idx="200">
                        <c:v>12.734999999999999</c:v>
                      </c:pt>
                      <c:pt idx="201">
                        <c:v>12.782999999999999</c:v>
                      </c:pt>
                      <c:pt idx="202">
                        <c:v>12.651</c:v>
                      </c:pt>
                      <c:pt idx="203">
                        <c:v>12.628</c:v>
                      </c:pt>
                      <c:pt idx="204">
                        <c:v>12.523999999999999</c:v>
                      </c:pt>
                      <c:pt idx="205">
                        <c:v>0</c:v>
                      </c:pt>
                      <c:pt idx="206">
                        <c:v>0</c:v>
                      </c:pt>
                      <c:pt idx="207">
                        <c:v>12.24</c:v>
                      </c:pt>
                      <c:pt idx="208">
                        <c:v>12.411</c:v>
                      </c:pt>
                      <c:pt idx="209">
                        <c:v>12.509</c:v>
                      </c:pt>
                      <c:pt idx="210">
                        <c:v>12.298</c:v>
                      </c:pt>
                      <c:pt idx="211">
                        <c:v>12.305</c:v>
                      </c:pt>
                      <c:pt idx="212">
                        <c:v>0</c:v>
                      </c:pt>
                      <c:pt idx="213">
                        <c:v>0</c:v>
                      </c:pt>
                      <c:pt idx="214">
                        <c:v>12.481</c:v>
                      </c:pt>
                      <c:pt idx="215">
                        <c:v>12.706</c:v>
                      </c:pt>
                      <c:pt idx="216">
                        <c:v>12.981</c:v>
                      </c:pt>
                      <c:pt idx="217">
                        <c:v>13.145</c:v>
                      </c:pt>
                      <c:pt idx="218">
                        <c:v>13.006</c:v>
                      </c:pt>
                      <c:pt idx="219">
                        <c:v>0</c:v>
                      </c:pt>
                      <c:pt idx="220">
                        <c:v>0</c:v>
                      </c:pt>
                      <c:pt idx="221">
                        <c:v>12.994999999999999</c:v>
                      </c:pt>
                      <c:pt idx="222">
                        <c:v>13.112</c:v>
                      </c:pt>
                      <c:pt idx="223">
                        <c:v>12.978999999999999</c:v>
                      </c:pt>
                      <c:pt idx="224">
                        <c:v>13.045</c:v>
                      </c:pt>
                      <c:pt idx="225">
                        <c:v>13.157999999999999</c:v>
                      </c:pt>
                      <c:pt idx="226">
                        <c:v>0</c:v>
                      </c:pt>
                      <c:pt idx="227">
                        <c:v>0</c:v>
                      </c:pt>
                      <c:pt idx="228">
                        <c:v>13.34</c:v>
                      </c:pt>
                      <c:pt idx="229">
                        <c:v>14.41</c:v>
                      </c:pt>
                      <c:pt idx="230">
                        <c:v>13.477</c:v>
                      </c:pt>
                      <c:pt idx="231">
                        <c:v>13.487</c:v>
                      </c:pt>
                      <c:pt idx="232">
                        <c:v>13.215</c:v>
                      </c:pt>
                      <c:pt idx="233">
                        <c:v>0</c:v>
                      </c:pt>
                      <c:pt idx="234">
                        <c:v>0</c:v>
                      </c:pt>
                      <c:pt idx="235">
                        <c:v>13.558</c:v>
                      </c:pt>
                      <c:pt idx="236">
                        <c:v>13.912000000000001</c:v>
                      </c:pt>
                      <c:pt idx="237">
                        <c:v>14.069000000000001</c:v>
                      </c:pt>
                      <c:pt idx="238">
                        <c:v>13.866</c:v>
                      </c:pt>
                      <c:pt idx="239">
                        <c:v>14.352</c:v>
                      </c:pt>
                      <c:pt idx="240">
                        <c:v>0</c:v>
                      </c:pt>
                      <c:pt idx="241">
                        <c:v>0</c:v>
                      </c:pt>
                      <c:pt idx="242">
                        <c:v>14.282</c:v>
                      </c:pt>
                      <c:pt idx="243">
                        <c:v>14.451000000000001</c:v>
                      </c:pt>
                      <c:pt idx="244">
                        <c:v>14.202</c:v>
                      </c:pt>
                      <c:pt idx="245">
                        <c:v>14.25</c:v>
                      </c:pt>
                      <c:pt idx="246">
                        <c:v>14.192</c:v>
                      </c:pt>
                      <c:pt idx="247">
                        <c:v>0</c:v>
                      </c:pt>
                      <c:pt idx="248">
                        <c:v>0</c:v>
                      </c:pt>
                      <c:pt idx="249">
                        <c:v>13.771000000000001</c:v>
                      </c:pt>
                      <c:pt idx="250">
                        <c:v>13.449</c:v>
                      </c:pt>
                      <c:pt idx="251">
                        <c:v>13.394</c:v>
                      </c:pt>
                      <c:pt idx="252">
                        <c:v>13.39</c:v>
                      </c:pt>
                      <c:pt idx="253">
                        <c:v>13.446</c:v>
                      </c:pt>
                      <c:pt idx="254">
                        <c:v>0</c:v>
                      </c:pt>
                      <c:pt idx="255">
                        <c:v>0</c:v>
                      </c:pt>
                      <c:pt idx="256">
                        <c:v>13.67</c:v>
                      </c:pt>
                      <c:pt idx="257">
                        <c:v>13.689</c:v>
                      </c:pt>
                      <c:pt idx="258">
                        <c:v>13.882999999999999</c:v>
                      </c:pt>
                      <c:pt idx="259">
                        <c:v>13.933999999999999</c:v>
                      </c:pt>
                      <c:pt idx="260">
                        <c:v>13.965</c:v>
                      </c:pt>
                      <c:pt idx="261">
                        <c:v>0</c:v>
                      </c:pt>
                      <c:pt idx="262">
                        <c:v>0</c:v>
                      </c:pt>
                      <c:pt idx="263">
                        <c:v>13.696</c:v>
                      </c:pt>
                      <c:pt idx="264">
                        <c:v>13.7</c:v>
                      </c:pt>
                      <c:pt idx="265">
                        <c:v>13.858000000000001</c:v>
                      </c:pt>
                      <c:pt idx="266">
                        <c:v>13.763999999999999</c:v>
                      </c:pt>
                      <c:pt idx="267">
                        <c:v>13.885999999999999</c:v>
                      </c:pt>
                      <c:pt idx="268">
                        <c:v>0</c:v>
                      </c:pt>
                      <c:pt idx="269">
                        <c:v>0</c:v>
                      </c:pt>
                      <c:pt idx="270">
                        <c:v>14.17</c:v>
                      </c:pt>
                      <c:pt idx="271">
                        <c:v>14.092000000000001</c:v>
                      </c:pt>
                      <c:pt idx="272">
                        <c:v>13.855</c:v>
                      </c:pt>
                      <c:pt idx="273">
                        <c:v>13.682</c:v>
                      </c:pt>
                      <c:pt idx="274">
                        <c:v>13.455</c:v>
                      </c:pt>
                      <c:pt idx="275">
                        <c:v>0</c:v>
                      </c:pt>
                      <c:pt idx="276">
                        <c:v>0</c:v>
                      </c:pt>
                      <c:pt idx="277">
                        <c:v>13.736000000000001</c:v>
                      </c:pt>
                      <c:pt idx="278">
                        <c:v>13.667</c:v>
                      </c:pt>
                      <c:pt idx="279">
                        <c:v>13.91</c:v>
                      </c:pt>
                      <c:pt idx="280">
                        <c:v>14.099</c:v>
                      </c:pt>
                      <c:pt idx="281">
                        <c:v>13.999000000000001</c:v>
                      </c:pt>
                      <c:pt idx="282">
                        <c:v>0</c:v>
                      </c:pt>
                      <c:pt idx="283">
                        <c:v>0</c:v>
                      </c:pt>
                      <c:pt idx="284">
                        <c:v>13.926</c:v>
                      </c:pt>
                      <c:pt idx="285">
                        <c:v>13.86</c:v>
                      </c:pt>
                      <c:pt idx="286">
                        <c:v>13.981999999999999</c:v>
                      </c:pt>
                      <c:pt idx="287">
                        <c:v>14.101000000000001</c:v>
                      </c:pt>
                      <c:pt idx="288">
                        <c:v>14.32</c:v>
                      </c:pt>
                      <c:pt idx="289">
                        <c:v>0</c:v>
                      </c:pt>
                      <c:pt idx="290">
                        <c:v>0</c:v>
                      </c:pt>
                      <c:pt idx="291">
                        <c:v>14.563000000000001</c:v>
                      </c:pt>
                      <c:pt idx="292">
                        <c:v>14.603</c:v>
                      </c:pt>
                      <c:pt idx="293">
                        <c:v>14.529</c:v>
                      </c:pt>
                      <c:pt idx="294">
                        <c:v>14.773999999999999</c:v>
                      </c:pt>
                      <c:pt idx="295">
                        <c:v>14.879</c:v>
                      </c:pt>
                      <c:pt idx="296">
                        <c:v>0</c:v>
                      </c:pt>
                      <c:pt idx="297">
                        <c:v>0</c:v>
                      </c:pt>
                      <c:pt idx="298">
                        <c:v>14.507</c:v>
                      </c:pt>
                      <c:pt idx="299">
                        <c:v>14.505000000000001</c:v>
                      </c:pt>
                      <c:pt idx="300">
                        <c:v>14.202999999999999</c:v>
                      </c:pt>
                      <c:pt idx="301">
                        <c:v>14.002000000000001</c:v>
                      </c:pt>
                      <c:pt idx="302">
                        <c:v>13.734</c:v>
                      </c:pt>
                      <c:pt idx="303">
                        <c:v>0</c:v>
                      </c:pt>
                      <c:pt idx="304">
                        <c:v>0</c:v>
                      </c:pt>
                      <c:pt idx="305">
                        <c:v>13.49</c:v>
                      </c:pt>
                      <c:pt idx="306">
                        <c:v>13.612</c:v>
                      </c:pt>
                      <c:pt idx="307">
                        <c:v>13.763</c:v>
                      </c:pt>
                      <c:pt idx="308">
                        <c:v>14.169</c:v>
                      </c:pt>
                      <c:pt idx="309">
                        <c:v>13.802</c:v>
                      </c:pt>
                      <c:pt idx="310">
                        <c:v>0</c:v>
                      </c:pt>
                      <c:pt idx="311">
                        <c:v>0</c:v>
                      </c:pt>
                      <c:pt idx="312">
                        <c:v>13.945</c:v>
                      </c:pt>
                      <c:pt idx="313">
                        <c:v>14.013999999999999</c:v>
                      </c:pt>
                      <c:pt idx="314">
                        <c:v>14.069000000000001</c:v>
                      </c:pt>
                      <c:pt idx="315">
                        <c:v>13.955</c:v>
                      </c:pt>
                      <c:pt idx="316">
                        <c:v>14.018000000000001</c:v>
                      </c:pt>
                      <c:pt idx="317">
                        <c:v>0</c:v>
                      </c:pt>
                      <c:pt idx="318">
                        <c:v>0</c:v>
                      </c:pt>
                      <c:pt idx="319">
                        <c:v>14.161</c:v>
                      </c:pt>
                      <c:pt idx="320">
                        <c:v>13.78</c:v>
                      </c:pt>
                      <c:pt idx="321">
                        <c:v>13.625999999999999</c:v>
                      </c:pt>
                      <c:pt idx="322">
                        <c:v>13.147</c:v>
                      </c:pt>
                      <c:pt idx="323">
                        <c:v>13.071</c:v>
                      </c:pt>
                      <c:pt idx="324">
                        <c:v>0</c:v>
                      </c:pt>
                      <c:pt idx="325">
                        <c:v>0</c:v>
                      </c:pt>
                      <c:pt idx="326">
                        <c:v>13.35</c:v>
                      </c:pt>
                      <c:pt idx="327">
                        <c:v>13.686999999999999</c:v>
                      </c:pt>
                      <c:pt idx="328">
                        <c:v>13.781000000000001</c:v>
                      </c:pt>
                      <c:pt idx="329">
                        <c:v>13.708</c:v>
                      </c:pt>
                      <c:pt idx="330">
                        <c:v>14.034000000000001</c:v>
                      </c:pt>
                      <c:pt idx="331">
                        <c:v>0</c:v>
                      </c:pt>
                      <c:pt idx="332">
                        <c:v>0</c:v>
                      </c:pt>
                      <c:pt idx="333">
                        <c:v>14.413</c:v>
                      </c:pt>
                      <c:pt idx="334">
                        <c:v>14.319000000000001</c:v>
                      </c:pt>
                      <c:pt idx="335">
                        <c:v>14.201000000000001</c:v>
                      </c:pt>
                      <c:pt idx="336">
                        <c:v>13.69</c:v>
                      </c:pt>
                      <c:pt idx="337">
                        <c:v>14.054</c:v>
                      </c:pt>
                      <c:pt idx="338">
                        <c:v>0</c:v>
                      </c:pt>
                      <c:pt idx="339">
                        <c:v>0</c:v>
                      </c:pt>
                      <c:pt idx="340">
                        <c:v>13.815</c:v>
                      </c:pt>
                      <c:pt idx="341">
                        <c:v>13.851000000000001</c:v>
                      </c:pt>
                      <c:pt idx="342">
                        <c:v>14.085000000000001</c:v>
                      </c:pt>
                      <c:pt idx="343">
                        <c:v>14.662000000000001</c:v>
                      </c:pt>
                      <c:pt idx="344">
                        <c:v>15.003</c:v>
                      </c:pt>
                      <c:pt idx="345">
                        <c:v>0</c:v>
                      </c:pt>
                      <c:pt idx="346">
                        <c:v>0</c:v>
                      </c:pt>
                      <c:pt idx="347">
                        <c:v>15.519</c:v>
                      </c:pt>
                      <c:pt idx="348">
                        <c:v>15.916</c:v>
                      </c:pt>
                      <c:pt idx="349">
                        <c:v>15.401</c:v>
                      </c:pt>
                      <c:pt idx="350">
                        <c:v>15.087</c:v>
                      </c:pt>
                      <c:pt idx="351">
                        <c:v>15.15</c:v>
                      </c:pt>
                      <c:pt idx="352">
                        <c:v>0</c:v>
                      </c:pt>
                      <c:pt idx="353">
                        <c:v>0</c:v>
                      </c:pt>
                      <c:pt idx="354">
                        <c:v>15.773999999999999</c:v>
                      </c:pt>
                      <c:pt idx="355">
                        <c:v>16.303999999999998</c:v>
                      </c:pt>
                      <c:pt idx="356">
                        <c:v>16.236999999999998</c:v>
                      </c:pt>
                      <c:pt idx="357">
                        <c:v>16.335999999999999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0</c:v>
                      </c:pt>
                      <c:pt idx="361">
                        <c:v>17.350000000000001</c:v>
                      </c:pt>
                      <c:pt idx="362">
                        <c:v>17.026</c:v>
                      </c:pt>
                      <c:pt idx="363">
                        <c:v>16.036999999999999</c:v>
                      </c:pt>
                      <c:pt idx="364">
                        <c:v>16.228000000000002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F40-4CD8-8FB4-A7DB844CD24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10'!$G$13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10'!$G$14:$G$378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16.306999999999999</c:v>
                      </c:pt>
                      <c:pt idx="4">
                        <c:v>15.944000000000001</c:v>
                      </c:pt>
                      <c:pt idx="5">
                        <c:v>15.72</c:v>
                      </c:pt>
                      <c:pt idx="6">
                        <c:v>16.23</c:v>
                      </c:pt>
                      <c:pt idx="7">
                        <c:v>16.437999999999999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16.577999999999999</c:v>
                      </c:pt>
                      <c:pt idx="11">
                        <c:v>16.974</c:v>
                      </c:pt>
                      <c:pt idx="12">
                        <c:v>16.507999999999999</c:v>
                      </c:pt>
                      <c:pt idx="13">
                        <c:v>16.510000000000002</c:v>
                      </c:pt>
                      <c:pt idx="14">
                        <c:v>16.288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16.248000000000001</c:v>
                      </c:pt>
                      <c:pt idx="18">
                        <c:v>16.739000000000001</c:v>
                      </c:pt>
                      <c:pt idx="19">
                        <c:v>16.774999999999999</c:v>
                      </c:pt>
                      <c:pt idx="20">
                        <c:v>16.795999999999999</c:v>
                      </c:pt>
                      <c:pt idx="21">
                        <c:v>16.805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16.559999999999999</c:v>
                      </c:pt>
                      <c:pt idx="25">
                        <c:v>16.567</c:v>
                      </c:pt>
                      <c:pt idx="26">
                        <c:v>16.666</c:v>
                      </c:pt>
                      <c:pt idx="27">
                        <c:v>16.856999999999999</c:v>
                      </c:pt>
                      <c:pt idx="28">
                        <c:v>16.824999999999999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16.600000000000001</c:v>
                      </c:pt>
                      <c:pt idx="32">
                        <c:v>16.66</c:v>
                      </c:pt>
                      <c:pt idx="33">
                        <c:v>16.850000000000001</c:v>
                      </c:pt>
                      <c:pt idx="34">
                        <c:v>16.975000000000001</c:v>
                      </c:pt>
                      <c:pt idx="35">
                        <c:v>17.25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17.699000000000002</c:v>
                      </c:pt>
                      <c:pt idx="39">
                        <c:v>17.568999999999999</c:v>
                      </c:pt>
                      <c:pt idx="40">
                        <c:v>17.425000000000001</c:v>
                      </c:pt>
                      <c:pt idx="41">
                        <c:v>17.088999999999999</c:v>
                      </c:pt>
                      <c:pt idx="42">
                        <c:v>17.16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17.029</c:v>
                      </c:pt>
                      <c:pt idx="46">
                        <c:v>16.975000000000001</c:v>
                      </c:pt>
                      <c:pt idx="47">
                        <c:v>16.978999999999999</c:v>
                      </c:pt>
                      <c:pt idx="48">
                        <c:v>17.155999999999999</c:v>
                      </c:pt>
                      <c:pt idx="49">
                        <c:v>16.89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16.632000000000001</c:v>
                      </c:pt>
                      <c:pt idx="53">
                        <c:v>16.831</c:v>
                      </c:pt>
                      <c:pt idx="54">
                        <c:v>16.995999999999999</c:v>
                      </c:pt>
                      <c:pt idx="55">
                        <c:v>16.8</c:v>
                      </c:pt>
                      <c:pt idx="56">
                        <c:v>16.747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16.858000000000001</c:v>
                      </c:pt>
                      <c:pt idx="60">
                        <c:v>16.82</c:v>
                      </c:pt>
                      <c:pt idx="61">
                        <c:v>16.725000000000001</c:v>
                      </c:pt>
                      <c:pt idx="62">
                        <c:v>16.908999999999999</c:v>
                      </c:pt>
                      <c:pt idx="63">
                        <c:v>17.241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17.224</c:v>
                      </c:pt>
                      <c:pt idx="67">
                        <c:v>17.524999999999999</c:v>
                      </c:pt>
                      <c:pt idx="68">
                        <c:v>17.920999999999999</c:v>
                      </c:pt>
                      <c:pt idx="69">
                        <c:v>18.152000000000001</c:v>
                      </c:pt>
                      <c:pt idx="70">
                        <c:v>18.358000000000001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18.145</c:v>
                      </c:pt>
                      <c:pt idx="74">
                        <c:v>17.951000000000001</c:v>
                      </c:pt>
                      <c:pt idx="75">
                        <c:v>18.07</c:v>
                      </c:pt>
                      <c:pt idx="76">
                        <c:v>18.010000000000002</c:v>
                      </c:pt>
                      <c:pt idx="77">
                        <c:v>17.713000000000001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18.141999999999999</c:v>
                      </c:pt>
                      <c:pt idx="81">
                        <c:v>18.161999999999999</c:v>
                      </c:pt>
                      <c:pt idx="82">
                        <c:v>18.228999999999999</c:v>
                      </c:pt>
                      <c:pt idx="83">
                        <c:v>18.015000000000001</c:v>
                      </c:pt>
                      <c:pt idx="84">
                        <c:v>18.146999999999998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18.062000000000001</c:v>
                      </c:pt>
                      <c:pt idx="88">
                        <c:v>18.236999999999998</c:v>
                      </c:pt>
                      <c:pt idx="89">
                        <c:v>18.262</c:v>
                      </c:pt>
                      <c:pt idx="90">
                        <c:v>18.327000000000002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18.567</c:v>
                      </c:pt>
                      <c:pt idx="96">
                        <c:v>18.297999999999998</c:v>
                      </c:pt>
                      <c:pt idx="97">
                        <c:v>18.106000000000002</c:v>
                      </c:pt>
                      <c:pt idx="98">
                        <c:v>18.05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18.315000000000001</c:v>
                      </c:pt>
                      <c:pt idx="102">
                        <c:v>18.178000000000001</c:v>
                      </c:pt>
                      <c:pt idx="103">
                        <c:v>18.247</c:v>
                      </c:pt>
                      <c:pt idx="104">
                        <c:v>18.579999999999998</c:v>
                      </c:pt>
                      <c:pt idx="105">
                        <c:v>18.734999999999999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18.907</c:v>
                      </c:pt>
                      <c:pt idx="109">
                        <c:v>18.968</c:v>
                      </c:pt>
                      <c:pt idx="110">
                        <c:v>19.021999999999998</c:v>
                      </c:pt>
                      <c:pt idx="111">
                        <c:v>19.161000000000001</c:v>
                      </c:pt>
                      <c:pt idx="112">
                        <c:v>18.745000000000001</c:v>
                      </c:pt>
                      <c:pt idx="113">
                        <c:v>0</c:v>
                      </c:pt>
                      <c:pt idx="114">
                        <c:v>0</c:v>
                      </c:pt>
                      <c:pt idx="115">
                        <c:v>18.539000000000001</c:v>
                      </c:pt>
                      <c:pt idx="116">
                        <c:v>19.082000000000001</c:v>
                      </c:pt>
                      <c:pt idx="117">
                        <c:v>19.216999999999999</c:v>
                      </c:pt>
                      <c:pt idx="118">
                        <c:v>19.815000000000001</c:v>
                      </c:pt>
                      <c:pt idx="119">
                        <c:v>20.082000000000001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20.585000000000001</c:v>
                      </c:pt>
                      <c:pt idx="123">
                        <c:v>20.3</c:v>
                      </c:pt>
                      <c:pt idx="124">
                        <c:v>20.527999999999999</c:v>
                      </c:pt>
                      <c:pt idx="125">
                        <c:v>20.925000000000001</c:v>
                      </c:pt>
                      <c:pt idx="126">
                        <c:v>20.86</c:v>
                      </c:pt>
                      <c:pt idx="127">
                        <c:v>0</c:v>
                      </c:pt>
                      <c:pt idx="128">
                        <c:v>0</c:v>
                      </c:pt>
                      <c:pt idx="129">
                        <c:v>21.7</c:v>
                      </c:pt>
                      <c:pt idx="130">
                        <c:v>22.102</c:v>
                      </c:pt>
                      <c:pt idx="131">
                        <c:v>22.701000000000001</c:v>
                      </c:pt>
                      <c:pt idx="132">
                        <c:v>22.356999999999999</c:v>
                      </c:pt>
                      <c:pt idx="133">
                        <c:v>22.582000000000001</c:v>
                      </c:pt>
                      <c:pt idx="134">
                        <c:v>0</c:v>
                      </c:pt>
                      <c:pt idx="135">
                        <c:v>0</c:v>
                      </c:pt>
                      <c:pt idx="136">
                        <c:v>22.350999999999999</c:v>
                      </c:pt>
                      <c:pt idx="137">
                        <c:v>21.393000000000001</c:v>
                      </c:pt>
                      <c:pt idx="138">
                        <c:v>19.821999999999999</c:v>
                      </c:pt>
                      <c:pt idx="139">
                        <c:v>20.928000000000001</c:v>
                      </c:pt>
                      <c:pt idx="140">
                        <c:v>20.875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20.937999999999999</c:v>
                      </c:pt>
                      <c:pt idx="144">
                        <c:v>21.561</c:v>
                      </c:pt>
                      <c:pt idx="145">
                        <c:v>21.655000000000001</c:v>
                      </c:pt>
                      <c:pt idx="146">
                        <c:v>21.029</c:v>
                      </c:pt>
                      <c:pt idx="147">
                        <c:v>20.925000000000001</c:v>
                      </c:pt>
                      <c:pt idx="148">
                        <c:v>0</c:v>
                      </c:pt>
                      <c:pt idx="149">
                        <c:v>0</c:v>
                      </c:pt>
                      <c:pt idx="150">
                        <c:v>20.905000000000001</c:v>
                      </c:pt>
                      <c:pt idx="151">
                        <c:v>21.277000000000001</c:v>
                      </c:pt>
                      <c:pt idx="152">
                        <c:v>20.844999999999999</c:v>
                      </c:pt>
                      <c:pt idx="153">
                        <c:v>20.824000000000002</c:v>
                      </c:pt>
                      <c:pt idx="154">
                        <c:v>20.888000000000002</c:v>
                      </c:pt>
                      <c:pt idx="155">
                        <c:v>0</c:v>
                      </c:pt>
                      <c:pt idx="156">
                        <c:v>0</c:v>
                      </c:pt>
                      <c:pt idx="157">
                        <c:v>21.434999999999999</c:v>
                      </c:pt>
                      <c:pt idx="158">
                        <c:v>21.934999999999999</c:v>
                      </c:pt>
                      <c:pt idx="159">
                        <c:v>22.286000000000001</c:v>
                      </c:pt>
                      <c:pt idx="160">
                        <c:v>22.661999999999999</c:v>
                      </c:pt>
                      <c:pt idx="161">
                        <c:v>22.196999999999999</c:v>
                      </c:pt>
                      <c:pt idx="162">
                        <c:v>0</c:v>
                      </c:pt>
                      <c:pt idx="163">
                        <c:v>0</c:v>
                      </c:pt>
                      <c:pt idx="164">
                        <c:v>22.616</c:v>
                      </c:pt>
                      <c:pt idx="165">
                        <c:v>22.113</c:v>
                      </c:pt>
                      <c:pt idx="166">
                        <c:v>21.917000000000002</c:v>
                      </c:pt>
                      <c:pt idx="167">
                        <c:v>22.151</c:v>
                      </c:pt>
                      <c:pt idx="168">
                        <c:v>22.806999999999999</c:v>
                      </c:pt>
                      <c:pt idx="169">
                        <c:v>0</c:v>
                      </c:pt>
                      <c:pt idx="170">
                        <c:v>0</c:v>
                      </c:pt>
                      <c:pt idx="171">
                        <c:v>23.074000000000002</c:v>
                      </c:pt>
                      <c:pt idx="172">
                        <c:v>23.582000000000001</c:v>
                      </c:pt>
                      <c:pt idx="173">
                        <c:v>24.033000000000001</c:v>
                      </c:pt>
                      <c:pt idx="174">
                        <c:v>24.099</c:v>
                      </c:pt>
                      <c:pt idx="175">
                        <c:v>24.524000000000001</c:v>
                      </c:pt>
                      <c:pt idx="176">
                        <c:v>0</c:v>
                      </c:pt>
                      <c:pt idx="177">
                        <c:v>0</c:v>
                      </c:pt>
                      <c:pt idx="178">
                        <c:v>24.498000000000001</c:v>
                      </c:pt>
                      <c:pt idx="179">
                        <c:v>25.021999999999998</c:v>
                      </c:pt>
                      <c:pt idx="180">
                        <c:v>25.625</c:v>
                      </c:pt>
                      <c:pt idx="181">
                        <c:v>26.129000000000001</c:v>
                      </c:pt>
                      <c:pt idx="182">
                        <c:v>25.984999999999999</c:v>
                      </c:pt>
                      <c:pt idx="183">
                        <c:v>0</c:v>
                      </c:pt>
                      <c:pt idx="184">
                        <c:v>0</c:v>
                      </c:pt>
                      <c:pt idx="185">
                        <c:v>26.675000000000001</c:v>
                      </c:pt>
                      <c:pt idx="186">
                        <c:v>25.471</c:v>
                      </c:pt>
                      <c:pt idx="187">
                        <c:v>24.65</c:v>
                      </c:pt>
                      <c:pt idx="188">
                        <c:v>25.21</c:v>
                      </c:pt>
                      <c:pt idx="189">
                        <c:v>26.405000000000001</c:v>
                      </c:pt>
                      <c:pt idx="190">
                        <c:v>0</c:v>
                      </c:pt>
                      <c:pt idx="191">
                        <c:v>0</c:v>
                      </c:pt>
                      <c:pt idx="192">
                        <c:v>25.562999999999999</c:v>
                      </c:pt>
                      <c:pt idx="193">
                        <c:v>25.773</c:v>
                      </c:pt>
                      <c:pt idx="194">
                        <c:v>25.594000000000001</c:v>
                      </c:pt>
                      <c:pt idx="195">
                        <c:v>25.056000000000001</c:v>
                      </c:pt>
                      <c:pt idx="196">
                        <c:v>25.283999999999999</c:v>
                      </c:pt>
                      <c:pt idx="197">
                        <c:v>0</c:v>
                      </c:pt>
                      <c:pt idx="198">
                        <c:v>0</c:v>
                      </c:pt>
                      <c:pt idx="199">
                        <c:v>25.472999999999999</c:v>
                      </c:pt>
                      <c:pt idx="200">
                        <c:v>25.145</c:v>
                      </c:pt>
                      <c:pt idx="201">
                        <c:v>25.506</c:v>
                      </c:pt>
                      <c:pt idx="202">
                        <c:v>25.574999999999999</c:v>
                      </c:pt>
                      <c:pt idx="203">
                        <c:v>25.599</c:v>
                      </c:pt>
                      <c:pt idx="204">
                        <c:v>0</c:v>
                      </c:pt>
                      <c:pt idx="205">
                        <c:v>0</c:v>
                      </c:pt>
                      <c:pt idx="206">
                        <c:v>26.055</c:v>
                      </c:pt>
                      <c:pt idx="207">
                        <c:v>26.318999999999999</c:v>
                      </c:pt>
                      <c:pt idx="208">
                        <c:v>27.228000000000002</c:v>
                      </c:pt>
                      <c:pt idx="209">
                        <c:v>27.759</c:v>
                      </c:pt>
                      <c:pt idx="210">
                        <c:v>27.61</c:v>
                      </c:pt>
                      <c:pt idx="211">
                        <c:v>0</c:v>
                      </c:pt>
                      <c:pt idx="212">
                        <c:v>0</c:v>
                      </c:pt>
                      <c:pt idx="213">
                        <c:v>28.001999999999999</c:v>
                      </c:pt>
                      <c:pt idx="214">
                        <c:v>27.794</c:v>
                      </c:pt>
                      <c:pt idx="215">
                        <c:v>28.655000000000001</c:v>
                      </c:pt>
                      <c:pt idx="216">
                        <c:v>29.539000000000001</c:v>
                      </c:pt>
                      <c:pt idx="217">
                        <c:v>30.372</c:v>
                      </c:pt>
                      <c:pt idx="218">
                        <c:v>0</c:v>
                      </c:pt>
                      <c:pt idx="219">
                        <c:v>0</c:v>
                      </c:pt>
                      <c:pt idx="220">
                        <c:v>30.381</c:v>
                      </c:pt>
                      <c:pt idx="221">
                        <c:v>31.538</c:v>
                      </c:pt>
                      <c:pt idx="222">
                        <c:v>32.249000000000002</c:v>
                      </c:pt>
                      <c:pt idx="223">
                        <c:v>32.64</c:v>
                      </c:pt>
                      <c:pt idx="224">
                        <c:v>32.418999999999997</c:v>
                      </c:pt>
                      <c:pt idx="225">
                        <c:v>0</c:v>
                      </c:pt>
                      <c:pt idx="226">
                        <c:v>0</c:v>
                      </c:pt>
                      <c:pt idx="227">
                        <c:v>33.917999999999999</c:v>
                      </c:pt>
                      <c:pt idx="228">
                        <c:v>33.621000000000002</c:v>
                      </c:pt>
                      <c:pt idx="229">
                        <c:v>32.503</c:v>
                      </c:pt>
                      <c:pt idx="230">
                        <c:v>29.85</c:v>
                      </c:pt>
                      <c:pt idx="231">
                        <c:v>30.885000000000002</c:v>
                      </c:pt>
                      <c:pt idx="232">
                        <c:v>0</c:v>
                      </c:pt>
                      <c:pt idx="233">
                        <c:v>0</c:v>
                      </c:pt>
                      <c:pt idx="234">
                        <c:v>31.149000000000001</c:v>
                      </c:pt>
                      <c:pt idx="235">
                        <c:v>32.442</c:v>
                      </c:pt>
                      <c:pt idx="236">
                        <c:v>32.292999999999999</c:v>
                      </c:pt>
                      <c:pt idx="237">
                        <c:v>32.585999999999999</c:v>
                      </c:pt>
                      <c:pt idx="238">
                        <c:v>33.201999999999998</c:v>
                      </c:pt>
                      <c:pt idx="239">
                        <c:v>0</c:v>
                      </c:pt>
                      <c:pt idx="240">
                        <c:v>0</c:v>
                      </c:pt>
                      <c:pt idx="241">
                        <c:v>33.866999999999997</c:v>
                      </c:pt>
                      <c:pt idx="242">
                        <c:v>34.152999999999999</c:v>
                      </c:pt>
                      <c:pt idx="243">
                        <c:v>33.844999999999999</c:v>
                      </c:pt>
                      <c:pt idx="244">
                        <c:v>34.94</c:v>
                      </c:pt>
                      <c:pt idx="245">
                        <c:v>34.390999999999998</c:v>
                      </c:pt>
                      <c:pt idx="246">
                        <c:v>0</c:v>
                      </c:pt>
                      <c:pt idx="247">
                        <c:v>0</c:v>
                      </c:pt>
                      <c:pt idx="248">
                        <c:v>35.585000000000001</c:v>
                      </c:pt>
                      <c:pt idx="249">
                        <c:v>36.033999999999999</c:v>
                      </c:pt>
                      <c:pt idx="250">
                        <c:v>37.151000000000003</c:v>
                      </c:pt>
                      <c:pt idx="251">
                        <c:v>37.884999999999998</c:v>
                      </c:pt>
                      <c:pt idx="252">
                        <c:v>37.729999999999997</c:v>
                      </c:pt>
                      <c:pt idx="253">
                        <c:v>0</c:v>
                      </c:pt>
                      <c:pt idx="254">
                        <c:v>0</c:v>
                      </c:pt>
                      <c:pt idx="255">
                        <c:v>38.982999999999997</c:v>
                      </c:pt>
                      <c:pt idx="256">
                        <c:v>40.450000000000003</c:v>
                      </c:pt>
                      <c:pt idx="257">
                        <c:v>42.231000000000002</c:v>
                      </c:pt>
                      <c:pt idx="258">
                        <c:v>39.429000000000002</c:v>
                      </c:pt>
                      <c:pt idx="259">
                        <c:v>40.15</c:v>
                      </c:pt>
                      <c:pt idx="260">
                        <c:v>0</c:v>
                      </c:pt>
                      <c:pt idx="261">
                        <c:v>0</c:v>
                      </c:pt>
                      <c:pt idx="262">
                        <c:v>43.235999999999997</c:v>
                      </c:pt>
                      <c:pt idx="263">
                        <c:v>42.81</c:v>
                      </c:pt>
                      <c:pt idx="264">
                        <c:v>42.8</c:v>
                      </c:pt>
                      <c:pt idx="265">
                        <c:v>43.2</c:v>
                      </c:pt>
                      <c:pt idx="266">
                        <c:v>44.551000000000002</c:v>
                      </c:pt>
                      <c:pt idx="267">
                        <c:v>0</c:v>
                      </c:pt>
                      <c:pt idx="268">
                        <c:v>0</c:v>
                      </c:pt>
                      <c:pt idx="269">
                        <c:v>48.73</c:v>
                      </c:pt>
                      <c:pt idx="270">
                        <c:v>49</c:v>
                      </c:pt>
                      <c:pt idx="271">
                        <c:v>52.12</c:v>
                      </c:pt>
                      <c:pt idx="272">
                        <c:v>57.42</c:v>
                      </c:pt>
                      <c:pt idx="273">
                        <c:v>56.99</c:v>
                      </c:pt>
                      <c:pt idx="274">
                        <c:v>0</c:v>
                      </c:pt>
                      <c:pt idx="275">
                        <c:v>0</c:v>
                      </c:pt>
                      <c:pt idx="276">
                        <c:v>59.302999999999997</c:v>
                      </c:pt>
                      <c:pt idx="277">
                        <c:v>66.099999999999994</c:v>
                      </c:pt>
                      <c:pt idx="278">
                        <c:v>59.478000000000002</c:v>
                      </c:pt>
                      <c:pt idx="279">
                        <c:v>54.36</c:v>
                      </c:pt>
                      <c:pt idx="280">
                        <c:v>49.85</c:v>
                      </c:pt>
                      <c:pt idx="281">
                        <c:v>0</c:v>
                      </c:pt>
                      <c:pt idx="282">
                        <c:v>0</c:v>
                      </c:pt>
                      <c:pt idx="283">
                        <c:v>50.46</c:v>
                      </c:pt>
                      <c:pt idx="284">
                        <c:v>51.500999999999998</c:v>
                      </c:pt>
                      <c:pt idx="285">
                        <c:v>53.287999999999997</c:v>
                      </c:pt>
                      <c:pt idx="286">
                        <c:v>58.002000000000002</c:v>
                      </c:pt>
                      <c:pt idx="287">
                        <c:v>56.363</c:v>
                      </c:pt>
                      <c:pt idx="288">
                        <c:v>0</c:v>
                      </c:pt>
                      <c:pt idx="289">
                        <c:v>0</c:v>
                      </c:pt>
                      <c:pt idx="290">
                        <c:v>56.863</c:v>
                      </c:pt>
                      <c:pt idx="291">
                        <c:v>55.87</c:v>
                      </c:pt>
                      <c:pt idx="292">
                        <c:v>57.185000000000002</c:v>
                      </c:pt>
                      <c:pt idx="293">
                        <c:v>54.75</c:v>
                      </c:pt>
                      <c:pt idx="294">
                        <c:v>54.463000000000001</c:v>
                      </c:pt>
                      <c:pt idx="295">
                        <c:v>0</c:v>
                      </c:pt>
                      <c:pt idx="296">
                        <c:v>0</c:v>
                      </c:pt>
                      <c:pt idx="297">
                        <c:v>55.673000000000002</c:v>
                      </c:pt>
                      <c:pt idx="298">
                        <c:v>55.84</c:v>
                      </c:pt>
                      <c:pt idx="299">
                        <c:v>55.3</c:v>
                      </c:pt>
                      <c:pt idx="300">
                        <c:v>51.015999999999998</c:v>
                      </c:pt>
                      <c:pt idx="301">
                        <c:v>46.061999999999998</c:v>
                      </c:pt>
                      <c:pt idx="302">
                        <c:v>0</c:v>
                      </c:pt>
                      <c:pt idx="303">
                        <c:v>0</c:v>
                      </c:pt>
                      <c:pt idx="304">
                        <c:v>45.155999999999999</c:v>
                      </c:pt>
                      <c:pt idx="305">
                        <c:v>46.454999999999998</c:v>
                      </c:pt>
                      <c:pt idx="306">
                        <c:v>50.902000000000001</c:v>
                      </c:pt>
                      <c:pt idx="307">
                        <c:v>49.034999999999997</c:v>
                      </c:pt>
                      <c:pt idx="308">
                        <c:v>48.134999999999998</c:v>
                      </c:pt>
                      <c:pt idx="309">
                        <c:v>0</c:v>
                      </c:pt>
                      <c:pt idx="310">
                        <c:v>0</c:v>
                      </c:pt>
                      <c:pt idx="311">
                        <c:v>50.585000000000001</c:v>
                      </c:pt>
                      <c:pt idx="312">
                        <c:v>47.164999999999999</c:v>
                      </c:pt>
                      <c:pt idx="313">
                        <c:v>46.835000000000001</c:v>
                      </c:pt>
                      <c:pt idx="314">
                        <c:v>48.335000000000001</c:v>
                      </c:pt>
                      <c:pt idx="315">
                        <c:v>48.435000000000002</c:v>
                      </c:pt>
                      <c:pt idx="316">
                        <c:v>0</c:v>
                      </c:pt>
                      <c:pt idx="317">
                        <c:v>0</c:v>
                      </c:pt>
                      <c:pt idx="318">
                        <c:v>50.11</c:v>
                      </c:pt>
                      <c:pt idx="319">
                        <c:v>55.335000000000001</c:v>
                      </c:pt>
                      <c:pt idx="320">
                        <c:v>55.475000000000001</c:v>
                      </c:pt>
                      <c:pt idx="321">
                        <c:v>56.384999999999998</c:v>
                      </c:pt>
                      <c:pt idx="322">
                        <c:v>53.01</c:v>
                      </c:pt>
                      <c:pt idx="323">
                        <c:v>0</c:v>
                      </c:pt>
                      <c:pt idx="324">
                        <c:v>0</c:v>
                      </c:pt>
                      <c:pt idx="325">
                        <c:v>51.981999999999999</c:v>
                      </c:pt>
                      <c:pt idx="326">
                        <c:v>54.878</c:v>
                      </c:pt>
                      <c:pt idx="327">
                        <c:v>56.661999999999999</c:v>
                      </c:pt>
                      <c:pt idx="328">
                        <c:v>57</c:v>
                      </c:pt>
                      <c:pt idx="329">
                        <c:v>54.296999999999997</c:v>
                      </c:pt>
                      <c:pt idx="330">
                        <c:v>0</c:v>
                      </c:pt>
                      <c:pt idx="331">
                        <c:v>0</c:v>
                      </c:pt>
                      <c:pt idx="332">
                        <c:v>56.463000000000001</c:v>
                      </c:pt>
                      <c:pt idx="333">
                        <c:v>55.457000000000001</c:v>
                      </c:pt>
                      <c:pt idx="334">
                        <c:v>57.145000000000003</c:v>
                      </c:pt>
                      <c:pt idx="335">
                        <c:v>57.444000000000003</c:v>
                      </c:pt>
                      <c:pt idx="336">
                        <c:v>57.573999999999998</c:v>
                      </c:pt>
                      <c:pt idx="337">
                        <c:v>0</c:v>
                      </c:pt>
                      <c:pt idx="338">
                        <c:v>0</c:v>
                      </c:pt>
                      <c:pt idx="339">
                        <c:v>60.076000000000001</c:v>
                      </c:pt>
                      <c:pt idx="340">
                        <c:v>66.051000000000002</c:v>
                      </c:pt>
                      <c:pt idx="341">
                        <c:v>74.332999999999998</c:v>
                      </c:pt>
                      <c:pt idx="342">
                        <c:v>72.093000000000004</c:v>
                      </c:pt>
                      <c:pt idx="343">
                        <c:v>78.302000000000007</c:v>
                      </c:pt>
                      <c:pt idx="344">
                        <c:v>0</c:v>
                      </c:pt>
                      <c:pt idx="345">
                        <c:v>0</c:v>
                      </c:pt>
                      <c:pt idx="346">
                        <c:v>83.81</c:v>
                      </c:pt>
                      <c:pt idx="347">
                        <c:v>84.912000000000006</c:v>
                      </c:pt>
                      <c:pt idx="348">
                        <c:v>85.06</c:v>
                      </c:pt>
                      <c:pt idx="349">
                        <c:v>92.311000000000007</c:v>
                      </c:pt>
                      <c:pt idx="350">
                        <c:v>93.963999999999999</c:v>
                      </c:pt>
                      <c:pt idx="351">
                        <c:v>0</c:v>
                      </c:pt>
                      <c:pt idx="352">
                        <c:v>0</c:v>
                      </c:pt>
                      <c:pt idx="353">
                        <c:v>105.5</c:v>
                      </c:pt>
                      <c:pt idx="354">
                        <c:v>139.21299999999999</c:v>
                      </c:pt>
                      <c:pt idx="355">
                        <c:v>140.667</c:v>
                      </c:pt>
                      <c:pt idx="356">
                        <c:v>113.36799999999999</c:v>
                      </c:pt>
                      <c:pt idx="357">
                        <c:v>97.366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92.917000000000002</c:v>
                      </c:pt>
                      <c:pt idx="361">
                        <c:v>96.147000000000006</c:v>
                      </c:pt>
                      <c:pt idx="362">
                        <c:v>90.59</c:v>
                      </c:pt>
                      <c:pt idx="363">
                        <c:v>46.523000000000003</c:v>
                      </c:pt>
                      <c:pt idx="364">
                        <c:v>41.997999999999998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F40-4CD8-8FB4-A7DB844CD24E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10'!$H$13</c15:sqref>
                        </c15:formulaRef>
                      </c:ext>
                    </c:extLst>
                    <c:strCache>
                      <c:ptCount val="1"/>
                      <c:pt idx="0">
                        <c:v>2022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10'!$H$14:$H$378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0</c:v>
                      </c:pt>
                      <c:pt idx="2">
                        <c:v>45.738</c:v>
                      </c:pt>
                      <c:pt idx="3">
                        <c:v>48.398000000000003</c:v>
                      </c:pt>
                      <c:pt idx="4">
                        <c:v>50.097999999999999</c:v>
                      </c:pt>
                      <c:pt idx="5">
                        <c:v>51.198</c:v>
                      </c:pt>
                      <c:pt idx="6">
                        <c:v>48.625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47.72</c:v>
                      </c:pt>
                      <c:pt idx="10">
                        <c:v>46.128</c:v>
                      </c:pt>
                      <c:pt idx="11">
                        <c:v>43.920999999999999</c:v>
                      </c:pt>
                      <c:pt idx="12">
                        <c:v>44.332999999999998</c:v>
                      </c:pt>
                      <c:pt idx="13">
                        <c:v>44.823999999999998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43.883000000000003</c:v>
                      </c:pt>
                      <c:pt idx="17">
                        <c:v>43.832999999999998</c:v>
                      </c:pt>
                      <c:pt idx="18">
                        <c:v>43.276000000000003</c:v>
                      </c:pt>
                      <c:pt idx="19">
                        <c:v>44.023000000000003</c:v>
                      </c:pt>
                      <c:pt idx="20">
                        <c:v>45.203000000000003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49.292999999999999</c:v>
                      </c:pt>
                      <c:pt idx="24">
                        <c:v>50.523000000000003</c:v>
                      </c:pt>
                      <c:pt idx="25">
                        <c:v>52.353000000000002</c:v>
                      </c:pt>
                      <c:pt idx="26">
                        <c:v>54.301000000000002</c:v>
                      </c:pt>
                      <c:pt idx="27">
                        <c:v>56.744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54.963999999999999</c:v>
                      </c:pt>
                      <c:pt idx="31">
                        <c:v>50.773000000000003</c:v>
                      </c:pt>
                      <c:pt idx="32">
                        <c:v>51.74</c:v>
                      </c:pt>
                      <c:pt idx="33">
                        <c:v>52.789000000000001</c:v>
                      </c:pt>
                      <c:pt idx="34">
                        <c:v>55.213999999999999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54.271000000000001</c:v>
                      </c:pt>
                      <c:pt idx="38">
                        <c:v>53.594000000000001</c:v>
                      </c:pt>
                      <c:pt idx="39">
                        <c:v>52.045000000000002</c:v>
                      </c:pt>
                      <c:pt idx="40">
                        <c:v>52.396999999999998</c:v>
                      </c:pt>
                      <c:pt idx="41">
                        <c:v>54.686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56.503</c:v>
                      </c:pt>
                      <c:pt idx="45">
                        <c:v>51.872</c:v>
                      </c:pt>
                      <c:pt idx="46">
                        <c:v>51.334000000000003</c:v>
                      </c:pt>
                      <c:pt idx="47">
                        <c:v>52.570999999999998</c:v>
                      </c:pt>
                      <c:pt idx="48">
                        <c:v>52.383000000000003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52.411999999999999</c:v>
                      </c:pt>
                      <c:pt idx="52">
                        <c:v>57.505000000000003</c:v>
                      </c:pt>
                      <c:pt idx="53">
                        <c:v>63.043999999999997</c:v>
                      </c:pt>
                      <c:pt idx="54">
                        <c:v>78.921999999999997</c:v>
                      </c:pt>
                      <c:pt idx="55">
                        <c:v>62.277000000000001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62.161000000000001</c:v>
                      </c:pt>
                      <c:pt idx="59">
                        <c:v>69.91</c:v>
                      </c:pt>
                      <c:pt idx="60">
                        <c:v>81.363</c:v>
                      </c:pt>
                      <c:pt idx="61">
                        <c:v>79.408000000000001</c:v>
                      </c:pt>
                      <c:pt idx="62">
                        <c:v>76.463999999999999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84.087999999999994</c:v>
                      </c:pt>
                      <c:pt idx="66">
                        <c:v>83.418999999999997</c:v>
                      </c:pt>
                      <c:pt idx="67">
                        <c:v>76.588999999999999</c:v>
                      </c:pt>
                      <c:pt idx="68">
                        <c:v>71.058999999999997</c:v>
                      </c:pt>
                      <c:pt idx="69">
                        <c:v>76.870999999999995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70.882000000000005</c:v>
                      </c:pt>
                      <c:pt idx="73">
                        <c:v>70.135999999999996</c:v>
                      </c:pt>
                      <c:pt idx="74">
                        <c:v>64.099999999999994</c:v>
                      </c:pt>
                      <c:pt idx="75">
                        <c:v>66.09</c:v>
                      </c:pt>
                      <c:pt idx="76">
                        <c:v>67.260000000000005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67.28</c:v>
                      </c:pt>
                      <c:pt idx="80">
                        <c:v>68.733000000000004</c:v>
                      </c:pt>
                      <c:pt idx="81">
                        <c:v>77.03</c:v>
                      </c:pt>
                      <c:pt idx="82">
                        <c:v>79.599999999999994</c:v>
                      </c:pt>
                      <c:pt idx="83">
                        <c:v>77.924999999999997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76.900000000000006</c:v>
                      </c:pt>
                      <c:pt idx="87">
                        <c:v>81.75</c:v>
                      </c:pt>
                      <c:pt idx="88">
                        <c:v>85.88</c:v>
                      </c:pt>
                      <c:pt idx="89">
                        <c:v>89.01</c:v>
                      </c:pt>
                      <c:pt idx="90">
                        <c:v>85.66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81.546999999999997</c:v>
                      </c:pt>
                      <c:pt idx="94">
                        <c:v>84.07</c:v>
                      </c:pt>
                      <c:pt idx="95">
                        <c:v>82.92</c:v>
                      </c:pt>
                      <c:pt idx="96">
                        <c:v>82.93</c:v>
                      </c:pt>
                      <c:pt idx="97">
                        <c:v>84.584999999999994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85.66</c:v>
                      </c:pt>
                      <c:pt idx="101">
                        <c:v>88</c:v>
                      </c:pt>
                      <c:pt idx="102">
                        <c:v>90.894999999999996</c:v>
                      </c:pt>
                      <c:pt idx="103">
                        <c:v>85.46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84.47</c:v>
                      </c:pt>
                      <c:pt idx="109">
                        <c:v>87.25</c:v>
                      </c:pt>
                      <c:pt idx="110">
                        <c:v>91.61</c:v>
                      </c:pt>
                      <c:pt idx="111">
                        <c:v>89.5</c:v>
                      </c:pt>
                      <c:pt idx="112">
                        <c:v>0</c:v>
                      </c:pt>
                      <c:pt idx="113">
                        <c:v>0</c:v>
                      </c:pt>
                      <c:pt idx="114">
                        <c:v>87.8</c:v>
                      </c:pt>
                      <c:pt idx="115">
                        <c:v>87.69</c:v>
                      </c:pt>
                      <c:pt idx="116">
                        <c:v>88.85</c:v>
                      </c:pt>
                      <c:pt idx="117">
                        <c:v>88.68</c:v>
                      </c:pt>
                      <c:pt idx="118">
                        <c:v>88.27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83.05</c:v>
                      </c:pt>
                      <c:pt idx="122">
                        <c:v>88.201999999999998</c:v>
                      </c:pt>
                      <c:pt idx="123">
                        <c:v>92.566000000000003</c:v>
                      </c:pt>
                      <c:pt idx="124">
                        <c:v>99.54</c:v>
                      </c:pt>
                      <c:pt idx="125">
                        <c:v>97.540999999999997</c:v>
                      </c:pt>
                      <c:pt idx="126">
                        <c:v>0</c:v>
                      </c:pt>
                      <c:pt idx="127">
                        <c:v>0</c:v>
                      </c:pt>
                      <c:pt idx="128">
                        <c:v>89.031999999999996</c:v>
                      </c:pt>
                      <c:pt idx="129">
                        <c:v>89.43</c:v>
                      </c:pt>
                      <c:pt idx="130">
                        <c:v>90.144999999999996</c:v>
                      </c:pt>
                      <c:pt idx="131">
                        <c:v>96.76</c:v>
                      </c:pt>
                      <c:pt idx="132">
                        <c:v>92.662999999999997</c:v>
                      </c:pt>
                      <c:pt idx="133">
                        <c:v>0</c:v>
                      </c:pt>
                      <c:pt idx="134">
                        <c:v>0</c:v>
                      </c:pt>
                      <c:pt idx="135">
                        <c:v>92.5</c:v>
                      </c:pt>
                      <c:pt idx="136">
                        <c:v>93.45</c:v>
                      </c:pt>
                      <c:pt idx="137">
                        <c:v>90.85</c:v>
                      </c:pt>
                      <c:pt idx="138">
                        <c:v>89.7</c:v>
                      </c:pt>
                      <c:pt idx="139">
                        <c:v>89.486999999999995</c:v>
                      </c:pt>
                      <c:pt idx="140">
                        <c:v>0</c:v>
                      </c:pt>
                      <c:pt idx="141">
                        <c:v>0</c:v>
                      </c:pt>
                      <c:pt idx="142">
                        <c:v>86.59</c:v>
                      </c:pt>
                      <c:pt idx="143">
                        <c:v>87.177999999999997</c:v>
                      </c:pt>
                      <c:pt idx="144">
                        <c:v>88.867000000000004</c:v>
                      </c:pt>
                      <c:pt idx="145">
                        <c:v>88.73</c:v>
                      </c:pt>
                      <c:pt idx="146">
                        <c:v>88.427000000000007</c:v>
                      </c:pt>
                      <c:pt idx="147">
                        <c:v>0</c:v>
                      </c:pt>
                      <c:pt idx="148">
                        <c:v>0</c:v>
                      </c:pt>
                      <c:pt idx="149">
                        <c:v>89.45</c:v>
                      </c:pt>
                      <c:pt idx="150">
                        <c:v>91.885000000000005</c:v>
                      </c:pt>
                      <c:pt idx="151">
                        <c:v>89.55</c:v>
                      </c:pt>
                      <c:pt idx="152">
                        <c:v>91.5</c:v>
                      </c:pt>
                      <c:pt idx="153">
                        <c:v>91.475999999999999</c:v>
                      </c:pt>
                      <c:pt idx="154">
                        <c:v>0</c:v>
                      </c:pt>
                      <c:pt idx="155">
                        <c:v>0</c:v>
                      </c:pt>
                      <c:pt idx="156">
                        <c:v>90.65</c:v>
                      </c:pt>
                      <c:pt idx="157">
                        <c:v>89</c:v>
                      </c:pt>
                      <c:pt idx="158">
                        <c:v>88.381</c:v>
                      </c:pt>
                      <c:pt idx="159">
                        <c:v>87.61</c:v>
                      </c:pt>
                      <c:pt idx="160">
                        <c:v>86</c:v>
                      </c:pt>
                      <c:pt idx="161">
                        <c:v>0</c:v>
                      </c:pt>
                      <c:pt idx="162">
                        <c:v>0</c:v>
                      </c:pt>
                      <c:pt idx="163">
                        <c:v>86</c:v>
                      </c:pt>
                      <c:pt idx="164">
                        <c:v>90.1</c:v>
                      </c:pt>
                      <c:pt idx="165">
                        <c:v>99.12</c:v>
                      </c:pt>
                      <c:pt idx="166">
                        <c:v>103.361</c:v>
                      </c:pt>
                      <c:pt idx="167">
                        <c:v>94.605999999999995</c:v>
                      </c:pt>
                      <c:pt idx="168">
                        <c:v>0</c:v>
                      </c:pt>
                      <c:pt idx="169">
                        <c:v>0</c:v>
                      </c:pt>
                      <c:pt idx="170">
                        <c:v>97.1</c:v>
                      </c:pt>
                      <c:pt idx="171">
                        <c:v>100.375</c:v>
                      </c:pt>
                      <c:pt idx="172">
                        <c:v>104.971</c:v>
                      </c:pt>
                      <c:pt idx="173">
                        <c:v>109.717</c:v>
                      </c:pt>
                      <c:pt idx="174">
                        <c:v>107.43</c:v>
                      </c:pt>
                      <c:pt idx="175">
                        <c:v>0</c:v>
                      </c:pt>
                      <c:pt idx="176">
                        <c:v>0</c:v>
                      </c:pt>
                      <c:pt idx="177">
                        <c:v>106.25</c:v>
                      </c:pt>
                      <c:pt idx="178">
                        <c:v>105.914</c:v>
                      </c:pt>
                      <c:pt idx="179">
                        <c:v>111.98</c:v>
                      </c:pt>
                      <c:pt idx="180">
                        <c:v>115.53400000000001</c:v>
                      </c:pt>
                      <c:pt idx="181">
                        <c:v>118.02</c:v>
                      </c:pt>
                      <c:pt idx="182">
                        <c:v>0</c:v>
                      </c:pt>
                      <c:pt idx="183">
                        <c:v>0</c:v>
                      </c:pt>
                      <c:pt idx="184">
                        <c:v>127.74299999999999</c:v>
                      </c:pt>
                      <c:pt idx="185">
                        <c:v>127.46</c:v>
                      </c:pt>
                      <c:pt idx="186">
                        <c:v>136.05000000000001</c:v>
                      </c:pt>
                      <c:pt idx="187">
                        <c:v>148.71</c:v>
                      </c:pt>
                      <c:pt idx="188">
                        <c:v>146.83000000000001</c:v>
                      </c:pt>
                      <c:pt idx="189">
                        <c:v>0</c:v>
                      </c:pt>
                      <c:pt idx="190">
                        <c:v>0</c:v>
                      </c:pt>
                      <c:pt idx="191">
                        <c:v>143.12</c:v>
                      </c:pt>
                      <c:pt idx="192">
                        <c:v>147.47499999999999</c:v>
                      </c:pt>
                      <c:pt idx="193">
                        <c:v>150.30000000000001</c:v>
                      </c:pt>
                      <c:pt idx="194">
                        <c:v>146.68700000000001</c:v>
                      </c:pt>
                      <c:pt idx="195">
                        <c:v>134.91999999999999</c:v>
                      </c:pt>
                      <c:pt idx="196">
                        <c:v>0</c:v>
                      </c:pt>
                      <c:pt idx="197">
                        <c:v>0</c:v>
                      </c:pt>
                      <c:pt idx="198">
                        <c:v>133.72200000000001</c:v>
                      </c:pt>
                      <c:pt idx="199">
                        <c:v>132.62</c:v>
                      </c:pt>
                      <c:pt idx="200">
                        <c:v>135.02500000000001</c:v>
                      </c:pt>
                      <c:pt idx="201">
                        <c:v>132.66999999999999</c:v>
                      </c:pt>
                      <c:pt idx="202">
                        <c:v>136.77099999999999</c:v>
                      </c:pt>
                      <c:pt idx="203">
                        <c:v>0</c:v>
                      </c:pt>
                      <c:pt idx="204">
                        <c:v>0</c:v>
                      </c:pt>
                      <c:pt idx="205">
                        <c:v>144.65</c:v>
                      </c:pt>
                      <c:pt idx="206">
                        <c:v>158.21</c:v>
                      </c:pt>
                      <c:pt idx="207">
                        <c:v>154.81200000000001</c:v>
                      </c:pt>
                      <c:pt idx="208">
                        <c:v>154.47499999999999</c:v>
                      </c:pt>
                      <c:pt idx="209">
                        <c:v>153.60499999999999</c:v>
                      </c:pt>
                      <c:pt idx="210">
                        <c:v>0</c:v>
                      </c:pt>
                      <c:pt idx="211">
                        <c:v>0</c:v>
                      </c:pt>
                      <c:pt idx="212">
                        <c:v>161.16999999999999</c:v>
                      </c:pt>
                      <c:pt idx="213">
                        <c:v>164.928</c:v>
                      </c:pt>
                      <c:pt idx="214">
                        <c:v>165.68100000000001</c:v>
                      </c:pt>
                      <c:pt idx="215">
                        <c:v>166.876</c:v>
                      </c:pt>
                      <c:pt idx="216">
                        <c:v>167.291</c:v>
                      </c:pt>
                      <c:pt idx="217">
                        <c:v>0</c:v>
                      </c:pt>
                      <c:pt idx="218">
                        <c:v>0</c:v>
                      </c:pt>
                      <c:pt idx="219">
                        <c:v>167.65600000000001</c:v>
                      </c:pt>
                      <c:pt idx="220">
                        <c:v>171.06399999999999</c:v>
                      </c:pt>
                      <c:pt idx="221">
                        <c:v>183.83199999999999</c:v>
                      </c:pt>
                      <c:pt idx="222">
                        <c:v>195.47</c:v>
                      </c:pt>
                      <c:pt idx="223">
                        <c:v>195.42</c:v>
                      </c:pt>
                      <c:pt idx="224">
                        <c:v>0</c:v>
                      </c:pt>
                      <c:pt idx="225">
                        <c:v>0</c:v>
                      </c:pt>
                      <c:pt idx="226">
                        <c:v>206.25</c:v>
                      </c:pt>
                      <c:pt idx="227">
                        <c:v>212.08799999999999</c:v>
                      </c:pt>
                      <c:pt idx="228">
                        <c:v>212.57400000000001</c:v>
                      </c:pt>
                      <c:pt idx="229">
                        <c:v>226.65</c:v>
                      </c:pt>
                      <c:pt idx="230">
                        <c:v>232.97</c:v>
                      </c:pt>
                      <c:pt idx="231">
                        <c:v>0</c:v>
                      </c:pt>
                      <c:pt idx="232">
                        <c:v>0</c:v>
                      </c:pt>
                      <c:pt idx="233">
                        <c:v>255.93</c:v>
                      </c:pt>
                      <c:pt idx="234">
                        <c:v>247.93</c:v>
                      </c:pt>
                      <c:pt idx="235">
                        <c:v>268.89999999999998</c:v>
                      </c:pt>
                      <c:pt idx="236">
                        <c:v>293.72500000000002</c:v>
                      </c:pt>
                      <c:pt idx="237">
                        <c:v>314.42500000000001</c:v>
                      </c:pt>
                      <c:pt idx="238">
                        <c:v>0</c:v>
                      </c:pt>
                      <c:pt idx="239">
                        <c:v>0</c:v>
                      </c:pt>
                      <c:pt idx="240">
                        <c:v>269.72399999999999</c:v>
                      </c:pt>
                      <c:pt idx="241">
                        <c:v>233.97499999999999</c:v>
                      </c:pt>
                      <c:pt idx="242">
                        <c:v>199.57</c:v>
                      </c:pt>
                      <c:pt idx="243">
                        <c:v>199.92</c:v>
                      </c:pt>
                      <c:pt idx="244">
                        <c:v>186.45</c:v>
                      </c:pt>
                      <c:pt idx="245">
                        <c:v>0</c:v>
                      </c:pt>
                      <c:pt idx="246">
                        <c:v>0</c:v>
                      </c:pt>
                      <c:pt idx="247">
                        <c:v>210.63900000000001</c:v>
                      </c:pt>
                      <c:pt idx="248">
                        <c:v>213.33</c:v>
                      </c:pt>
                      <c:pt idx="249">
                        <c:v>201.6</c:v>
                      </c:pt>
                      <c:pt idx="250">
                        <c:v>205.05</c:v>
                      </c:pt>
                      <c:pt idx="251">
                        <c:v>194.57499999999999</c:v>
                      </c:pt>
                      <c:pt idx="252">
                        <c:v>0</c:v>
                      </c:pt>
                      <c:pt idx="253">
                        <c:v>0</c:v>
                      </c:pt>
                      <c:pt idx="254">
                        <c:v>180.46</c:v>
                      </c:pt>
                      <c:pt idx="255">
                        <c:v>182.77500000000001</c:v>
                      </c:pt>
                      <c:pt idx="256">
                        <c:v>199.7</c:v>
                      </c:pt>
                      <c:pt idx="257">
                        <c:v>206.94</c:v>
                      </c:pt>
                      <c:pt idx="258">
                        <c:v>183.13</c:v>
                      </c:pt>
                      <c:pt idx="259">
                        <c:v>0</c:v>
                      </c:pt>
                      <c:pt idx="260">
                        <c:v>0</c:v>
                      </c:pt>
                      <c:pt idx="261">
                        <c:v>179.12</c:v>
                      </c:pt>
                      <c:pt idx="262">
                        <c:v>188.91</c:v>
                      </c:pt>
                      <c:pt idx="263">
                        <c:v>191.36</c:v>
                      </c:pt>
                      <c:pt idx="264">
                        <c:v>188.68</c:v>
                      </c:pt>
                      <c:pt idx="265">
                        <c:v>188.72</c:v>
                      </c:pt>
                      <c:pt idx="266">
                        <c:v>0</c:v>
                      </c:pt>
                      <c:pt idx="267">
                        <c:v>0</c:v>
                      </c:pt>
                      <c:pt idx="268">
                        <c:v>184.03</c:v>
                      </c:pt>
                      <c:pt idx="269">
                        <c:v>192.923</c:v>
                      </c:pt>
                      <c:pt idx="270">
                        <c:v>211.32499999999999</c:v>
                      </c:pt>
                      <c:pt idx="271">
                        <c:v>192.47</c:v>
                      </c:pt>
                      <c:pt idx="272">
                        <c:v>185.57</c:v>
                      </c:pt>
                      <c:pt idx="273">
                        <c:v>0</c:v>
                      </c:pt>
                      <c:pt idx="274">
                        <c:v>0</c:v>
                      </c:pt>
                      <c:pt idx="275">
                        <c:v>170.86500000000001</c:v>
                      </c:pt>
                      <c:pt idx="276">
                        <c:v>164.6</c:v>
                      </c:pt>
                      <c:pt idx="277">
                        <c:v>177.7</c:v>
                      </c:pt>
                      <c:pt idx="278">
                        <c:v>179.01</c:v>
                      </c:pt>
                      <c:pt idx="279">
                        <c:v>168.32300000000001</c:v>
                      </c:pt>
                      <c:pt idx="280">
                        <c:v>0</c:v>
                      </c:pt>
                      <c:pt idx="281">
                        <c:v>0</c:v>
                      </c:pt>
                      <c:pt idx="282">
                        <c:v>171.77</c:v>
                      </c:pt>
                      <c:pt idx="283">
                        <c:v>174.238</c:v>
                      </c:pt>
                      <c:pt idx="284">
                        <c:v>169.78</c:v>
                      </c:pt>
                      <c:pt idx="285">
                        <c:v>162.27000000000001</c:v>
                      </c:pt>
                      <c:pt idx="286">
                        <c:v>158.648</c:v>
                      </c:pt>
                      <c:pt idx="287">
                        <c:v>0</c:v>
                      </c:pt>
                      <c:pt idx="288">
                        <c:v>0</c:v>
                      </c:pt>
                      <c:pt idx="289">
                        <c:v>154.928</c:v>
                      </c:pt>
                      <c:pt idx="290">
                        <c:v>145.21</c:v>
                      </c:pt>
                      <c:pt idx="291">
                        <c:v>141.25</c:v>
                      </c:pt>
                      <c:pt idx="292">
                        <c:v>156.11500000000001</c:v>
                      </c:pt>
                      <c:pt idx="293">
                        <c:v>149.76300000000001</c:v>
                      </c:pt>
                      <c:pt idx="294">
                        <c:v>0</c:v>
                      </c:pt>
                      <c:pt idx="295">
                        <c:v>0</c:v>
                      </c:pt>
                      <c:pt idx="296">
                        <c:v>143.65</c:v>
                      </c:pt>
                      <c:pt idx="297">
                        <c:v>142.71</c:v>
                      </c:pt>
                      <c:pt idx="298">
                        <c:v>141.09100000000001</c:v>
                      </c:pt>
                      <c:pt idx="299">
                        <c:v>143.24</c:v>
                      </c:pt>
                      <c:pt idx="300">
                        <c:v>145.59299999999999</c:v>
                      </c:pt>
                      <c:pt idx="301">
                        <c:v>0</c:v>
                      </c:pt>
                      <c:pt idx="302">
                        <c:v>0</c:v>
                      </c:pt>
                      <c:pt idx="303">
                        <c:v>132.91300000000001</c:v>
                      </c:pt>
                      <c:pt idx="304">
                        <c:v>126.155</c:v>
                      </c:pt>
                      <c:pt idx="305">
                        <c:v>134.30000000000001</c:v>
                      </c:pt>
                      <c:pt idx="306">
                        <c:v>133.91999999999999</c:v>
                      </c:pt>
                      <c:pt idx="307">
                        <c:v>127.07</c:v>
                      </c:pt>
                      <c:pt idx="308">
                        <c:v>0</c:v>
                      </c:pt>
                      <c:pt idx="309">
                        <c:v>0</c:v>
                      </c:pt>
                      <c:pt idx="310">
                        <c:v>124.18899999999999</c:v>
                      </c:pt>
                      <c:pt idx="311">
                        <c:v>129.565</c:v>
                      </c:pt>
                      <c:pt idx="312">
                        <c:v>124.03</c:v>
                      </c:pt>
                      <c:pt idx="313">
                        <c:v>123.94799999999999</c:v>
                      </c:pt>
                      <c:pt idx="314">
                        <c:v>110.68</c:v>
                      </c:pt>
                      <c:pt idx="315">
                        <c:v>0</c:v>
                      </c:pt>
                      <c:pt idx="316">
                        <c:v>0</c:v>
                      </c:pt>
                      <c:pt idx="317">
                        <c:v>123</c:v>
                      </c:pt>
                      <c:pt idx="318">
                        <c:v>131.85</c:v>
                      </c:pt>
                      <c:pt idx="319">
                        <c:v>124.7</c:v>
                      </c:pt>
                      <c:pt idx="320">
                        <c:v>123.67</c:v>
                      </c:pt>
                      <c:pt idx="321">
                        <c:v>125.467</c:v>
                      </c:pt>
                      <c:pt idx="322">
                        <c:v>0</c:v>
                      </c:pt>
                      <c:pt idx="323">
                        <c:v>0</c:v>
                      </c:pt>
                      <c:pt idx="324">
                        <c:v>125.94</c:v>
                      </c:pt>
                      <c:pt idx="325">
                        <c:v>131.44999999999999</c:v>
                      </c:pt>
                      <c:pt idx="326">
                        <c:v>137.65100000000001</c:v>
                      </c:pt>
                      <c:pt idx="327">
                        <c:v>132.845</c:v>
                      </c:pt>
                      <c:pt idx="328">
                        <c:v>133.28</c:v>
                      </c:pt>
                      <c:pt idx="329">
                        <c:v>0</c:v>
                      </c:pt>
                      <c:pt idx="330">
                        <c:v>0</c:v>
                      </c:pt>
                      <c:pt idx="331">
                        <c:v>131.244</c:v>
                      </c:pt>
                      <c:pt idx="332">
                        <c:v>137.97</c:v>
                      </c:pt>
                      <c:pt idx="333">
                        <c:v>146.47999999999999</c:v>
                      </c:pt>
                      <c:pt idx="334">
                        <c:v>142.47800000000001</c:v>
                      </c:pt>
                      <c:pt idx="335">
                        <c:v>138.72999999999999</c:v>
                      </c:pt>
                      <c:pt idx="336">
                        <c:v>0</c:v>
                      </c:pt>
                      <c:pt idx="337">
                        <c:v>0</c:v>
                      </c:pt>
                      <c:pt idx="338">
                        <c:v>137.22</c:v>
                      </c:pt>
                      <c:pt idx="339">
                        <c:v>141.02199999999999</c:v>
                      </c:pt>
                      <c:pt idx="340">
                        <c:v>150.77099999999999</c:v>
                      </c:pt>
                      <c:pt idx="341">
                        <c:v>141.83600000000001</c:v>
                      </c:pt>
                      <c:pt idx="342">
                        <c:v>141.80000000000001</c:v>
                      </c:pt>
                      <c:pt idx="343">
                        <c:v>0</c:v>
                      </c:pt>
                      <c:pt idx="344">
                        <c:v>0</c:v>
                      </c:pt>
                      <c:pt idx="345">
                        <c:v>140.20500000000001</c:v>
                      </c:pt>
                      <c:pt idx="346">
                        <c:v>140.14699999999999</c:v>
                      </c:pt>
                      <c:pt idx="347">
                        <c:v>133.739</c:v>
                      </c:pt>
                      <c:pt idx="348">
                        <c:v>135.75399999999999</c:v>
                      </c:pt>
                      <c:pt idx="349">
                        <c:v>118.795</c:v>
                      </c:pt>
                      <c:pt idx="350">
                        <c:v>0</c:v>
                      </c:pt>
                      <c:pt idx="351">
                        <c:v>0</c:v>
                      </c:pt>
                      <c:pt idx="352">
                        <c:v>112.43</c:v>
                      </c:pt>
                      <c:pt idx="353">
                        <c:v>109.98</c:v>
                      </c:pt>
                      <c:pt idx="354">
                        <c:v>102.72</c:v>
                      </c:pt>
                      <c:pt idx="355">
                        <c:v>96.63</c:v>
                      </c:pt>
                      <c:pt idx="356">
                        <c:v>90.415000000000006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87.54</c:v>
                      </c:pt>
                      <c:pt idx="361">
                        <c:v>88.72</c:v>
                      </c:pt>
                      <c:pt idx="364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F40-4CD8-8FB4-A7DB844CD24E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10'!$I$13</c15:sqref>
                        </c15:formulaRef>
                      </c:ext>
                    </c:extLst>
                    <c:strCache>
                      <c:ptCount val="1"/>
                      <c:pt idx="0">
                        <c:v>2023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10'!$I$14:$I$378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78</c:v>
                      </c:pt>
                      <c:pt idx="2">
                        <c:v>77.790000000000006</c:v>
                      </c:pt>
                      <c:pt idx="3">
                        <c:v>71.974999999999994</c:v>
                      </c:pt>
                      <c:pt idx="4">
                        <c:v>74.790000000000006</c:v>
                      </c:pt>
                      <c:pt idx="5">
                        <c:v>73.912999999999997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76.44</c:v>
                      </c:pt>
                      <c:pt idx="9">
                        <c:v>74.19</c:v>
                      </c:pt>
                      <c:pt idx="10">
                        <c:v>71.739999999999995</c:v>
                      </c:pt>
                      <c:pt idx="11">
                        <c:v>70.328999999999994</c:v>
                      </c:pt>
                      <c:pt idx="12">
                        <c:v>67.959999999999994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61.274999999999999</c:v>
                      </c:pt>
                      <c:pt idx="16">
                        <c:v>63.79</c:v>
                      </c:pt>
                      <c:pt idx="17">
                        <c:v>66.42</c:v>
                      </c:pt>
                      <c:pt idx="18">
                        <c:v>66.980999999999995</c:v>
                      </c:pt>
                      <c:pt idx="19">
                        <c:v>70.91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71.5</c:v>
                      </c:pt>
                      <c:pt idx="23">
                        <c:v>64.8</c:v>
                      </c:pt>
                      <c:pt idx="24">
                        <c:v>62.67</c:v>
                      </c:pt>
                      <c:pt idx="25">
                        <c:v>62.722000000000001</c:v>
                      </c:pt>
                      <c:pt idx="26">
                        <c:v>63.02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63.615000000000002</c:v>
                      </c:pt>
                      <c:pt idx="30">
                        <c:v>65.239999999999995</c:v>
                      </c:pt>
                      <c:pt idx="31">
                        <c:v>66.92</c:v>
                      </c:pt>
                      <c:pt idx="32">
                        <c:v>65.852000000000004</c:v>
                      </c:pt>
                      <c:pt idx="33">
                        <c:v>66.599000000000004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65.474999999999994</c:v>
                      </c:pt>
                      <c:pt idx="37">
                        <c:v>64.028000000000006</c:v>
                      </c:pt>
                      <c:pt idx="38">
                        <c:v>62.335999999999999</c:v>
                      </c:pt>
                      <c:pt idx="39">
                        <c:v>61.298000000000002</c:v>
                      </c:pt>
                      <c:pt idx="40">
                        <c:v>61.45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60.115000000000002</c:v>
                      </c:pt>
                      <c:pt idx="44">
                        <c:v>60.293999999999997</c:v>
                      </c:pt>
                      <c:pt idx="45">
                        <c:v>61.134999999999998</c:v>
                      </c:pt>
                      <c:pt idx="46">
                        <c:v>60.338000000000001</c:v>
                      </c:pt>
                      <c:pt idx="47">
                        <c:v>58.408999999999999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57.863999999999997</c:v>
                      </c:pt>
                      <c:pt idx="51">
                        <c:v>56.667000000000002</c:v>
                      </c:pt>
                      <c:pt idx="52">
                        <c:v>57.338000000000001</c:v>
                      </c:pt>
                      <c:pt idx="53">
                        <c:v>58.097000000000001</c:v>
                      </c:pt>
                      <c:pt idx="54">
                        <c:v>58.499000000000002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55.936999999999998</c:v>
                      </c:pt>
                      <c:pt idx="58">
                        <c:v>55.45</c:v>
                      </c:pt>
                      <c:pt idx="59">
                        <c:v>54.863</c:v>
                      </c:pt>
                      <c:pt idx="60">
                        <c:v>54.353000000000002</c:v>
                      </c:pt>
                      <c:pt idx="61">
                        <c:v>52.750999999999998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50.508000000000003</c:v>
                      </c:pt>
                      <c:pt idx="65">
                        <c:v>51.210999999999999</c:v>
                      </c:pt>
                      <c:pt idx="66">
                        <c:v>51.061999999999998</c:v>
                      </c:pt>
                      <c:pt idx="67">
                        <c:v>51.2</c:v>
                      </c:pt>
                      <c:pt idx="68">
                        <c:v>58.475999999999999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57.250999999999998</c:v>
                      </c:pt>
                      <c:pt idx="72">
                        <c:v>52.249000000000002</c:v>
                      </c:pt>
                      <c:pt idx="73">
                        <c:v>51.186999999999998</c:v>
                      </c:pt>
                      <c:pt idx="74">
                        <c:v>52.642000000000003</c:v>
                      </c:pt>
                      <c:pt idx="75">
                        <c:v>52.024999999999999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49.316000000000003</c:v>
                      </c:pt>
                      <c:pt idx="79">
                        <c:v>52.067</c:v>
                      </c:pt>
                      <c:pt idx="80">
                        <c:v>50.466000000000001</c:v>
                      </c:pt>
                      <c:pt idx="81">
                        <c:v>52.901000000000003</c:v>
                      </c:pt>
                      <c:pt idx="82">
                        <c:v>51.735999999999997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52.195</c:v>
                      </c:pt>
                      <c:pt idx="86">
                        <c:v>52.957999999999998</c:v>
                      </c:pt>
                      <c:pt idx="87">
                        <c:v>52.38</c:v>
                      </c:pt>
                      <c:pt idx="88">
                        <c:v>54.405000000000001</c:v>
                      </c:pt>
                      <c:pt idx="89">
                        <c:v>58.712000000000003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62.783999999999999</c:v>
                      </c:pt>
                      <c:pt idx="93">
                        <c:v>60.292999999999999</c:v>
                      </c:pt>
                      <c:pt idx="94">
                        <c:v>57.076999999999998</c:v>
                      </c:pt>
                      <c:pt idx="95">
                        <c:v>55.737000000000002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58.061</c:v>
                      </c:pt>
                      <c:pt idx="101">
                        <c:v>58.773000000000003</c:v>
                      </c:pt>
                      <c:pt idx="102">
                        <c:v>57.948</c:v>
                      </c:pt>
                      <c:pt idx="103">
                        <c:v>57.46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57.539000000000001</c:v>
                      </c:pt>
                      <c:pt idx="107">
                        <c:v>58.404000000000003</c:v>
                      </c:pt>
                      <c:pt idx="108">
                        <c:v>56.87</c:v>
                      </c:pt>
                      <c:pt idx="109">
                        <c:v>56.73</c:v>
                      </c:pt>
                      <c:pt idx="110">
                        <c:v>56.14</c:v>
                      </c:pt>
                      <c:pt idx="111">
                        <c:v>0</c:v>
                      </c:pt>
                      <c:pt idx="112">
                        <c:v>0</c:v>
                      </c:pt>
                      <c:pt idx="113">
                        <c:v>55.72</c:v>
                      </c:pt>
                      <c:pt idx="114">
                        <c:v>56.780999999999999</c:v>
                      </c:pt>
                      <c:pt idx="115">
                        <c:v>56.87</c:v>
                      </c:pt>
                      <c:pt idx="116">
                        <c:v>59.075000000000003</c:v>
                      </c:pt>
                      <c:pt idx="117">
                        <c:v>58.5</c:v>
                      </c:pt>
                      <c:pt idx="118">
                        <c:v>0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58.170999999999999</c:v>
                      </c:pt>
                      <c:pt idx="122">
                        <c:v>57.03</c:v>
                      </c:pt>
                      <c:pt idx="123">
                        <c:v>56.406999999999996</c:v>
                      </c:pt>
                      <c:pt idx="124">
                        <c:v>56.51</c:v>
                      </c:pt>
                      <c:pt idx="125">
                        <c:v>0</c:v>
                      </c:pt>
                      <c:pt idx="126">
                        <c:v>0</c:v>
                      </c:pt>
                      <c:pt idx="127">
                        <c:v>57.139000000000003</c:v>
                      </c:pt>
                      <c:pt idx="128">
                        <c:v>57.843000000000004</c:v>
                      </c:pt>
                      <c:pt idx="129">
                        <c:v>57.57</c:v>
                      </c:pt>
                      <c:pt idx="130">
                        <c:v>57.65</c:v>
                      </c:pt>
                      <c:pt idx="131">
                        <c:v>55.814999999999998</c:v>
                      </c:pt>
                      <c:pt idx="132">
                        <c:v>0</c:v>
                      </c:pt>
                      <c:pt idx="133">
                        <c:v>0</c:v>
                      </c:pt>
                      <c:pt idx="134">
                        <c:v>52.677</c:v>
                      </c:pt>
                      <c:pt idx="135">
                        <c:v>51.28</c:v>
                      </c:pt>
                      <c:pt idx="136">
                        <c:v>52.762999999999998</c:v>
                      </c:pt>
                      <c:pt idx="137">
                        <c:v>51.38</c:v>
                      </c:pt>
                      <c:pt idx="138">
                        <c:v>51.924999999999997</c:v>
                      </c:pt>
                      <c:pt idx="139">
                        <c:v>0</c:v>
                      </c:pt>
                      <c:pt idx="140">
                        <c:v>0</c:v>
                      </c:pt>
                      <c:pt idx="141">
                        <c:v>52.22</c:v>
                      </c:pt>
                      <c:pt idx="142">
                        <c:v>52.496000000000002</c:v>
                      </c:pt>
                      <c:pt idx="143">
                        <c:v>51.98</c:v>
                      </c:pt>
                      <c:pt idx="144">
                        <c:v>48.48</c:v>
                      </c:pt>
                      <c:pt idx="145">
                        <c:v>46.15</c:v>
                      </c:pt>
                      <c:pt idx="146">
                        <c:v>0</c:v>
                      </c:pt>
                      <c:pt idx="147">
                        <c:v>0</c:v>
                      </c:pt>
                      <c:pt idx="148">
                        <c:v>45.895000000000003</c:v>
                      </c:pt>
                      <c:pt idx="149">
                        <c:v>45.62</c:v>
                      </c:pt>
                      <c:pt idx="150">
                        <c:v>46.307000000000002</c:v>
                      </c:pt>
                      <c:pt idx="151">
                        <c:v>44.866999999999997</c:v>
                      </c:pt>
                      <c:pt idx="152">
                        <c:v>44.738999999999997</c:v>
                      </c:pt>
                      <c:pt idx="153">
                        <c:v>0</c:v>
                      </c:pt>
                      <c:pt idx="154">
                        <c:v>0</c:v>
                      </c:pt>
                      <c:pt idx="155">
                        <c:v>46.6</c:v>
                      </c:pt>
                      <c:pt idx="156">
                        <c:v>44.17</c:v>
                      </c:pt>
                      <c:pt idx="157">
                        <c:v>44.284999999999997</c:v>
                      </c:pt>
                      <c:pt idx="158">
                        <c:v>45.28</c:v>
                      </c:pt>
                      <c:pt idx="159">
                        <c:v>48.7</c:v>
                      </c:pt>
                      <c:pt idx="160">
                        <c:v>0</c:v>
                      </c:pt>
                      <c:pt idx="161">
                        <c:v>0</c:v>
                      </c:pt>
                      <c:pt idx="162">
                        <c:v>49</c:v>
                      </c:pt>
                      <c:pt idx="163">
                        <c:v>51.984999999999999</c:v>
                      </c:pt>
                      <c:pt idx="164">
                        <c:v>55.06</c:v>
                      </c:pt>
                      <c:pt idx="165">
                        <c:v>56.817</c:v>
                      </c:pt>
                      <c:pt idx="166">
                        <c:v>52.85</c:v>
                      </c:pt>
                      <c:pt idx="167">
                        <c:v>0</c:v>
                      </c:pt>
                      <c:pt idx="168">
                        <c:v>0</c:v>
                      </c:pt>
                      <c:pt idx="169">
                        <c:v>52.643000000000001</c:v>
                      </c:pt>
                      <c:pt idx="170">
                        <c:v>55.305</c:v>
                      </c:pt>
                      <c:pt idx="171">
                        <c:v>54.475000000000001</c:v>
                      </c:pt>
                      <c:pt idx="172">
                        <c:v>53.4</c:v>
                      </c:pt>
                      <c:pt idx="173">
                        <c:v>52.3</c:v>
                      </c:pt>
                      <c:pt idx="174">
                        <c:v>0</c:v>
                      </c:pt>
                      <c:pt idx="175">
                        <c:v>0</c:v>
                      </c:pt>
                      <c:pt idx="176">
                        <c:v>51.869</c:v>
                      </c:pt>
                      <c:pt idx="177">
                        <c:v>52.445</c:v>
                      </c:pt>
                      <c:pt idx="178">
                        <c:v>51.66</c:v>
                      </c:pt>
                      <c:pt idx="179">
                        <c:v>52.624000000000002</c:v>
                      </c:pt>
                      <c:pt idx="180">
                        <c:v>53.97</c:v>
                      </c:pt>
                      <c:pt idx="181">
                        <c:v>0</c:v>
                      </c:pt>
                      <c:pt idx="182">
                        <c:v>0</c:v>
                      </c:pt>
                      <c:pt idx="183">
                        <c:v>51.85</c:v>
                      </c:pt>
                      <c:pt idx="184">
                        <c:v>53.566000000000003</c:v>
                      </c:pt>
                      <c:pt idx="185">
                        <c:v>54.155999999999999</c:v>
                      </c:pt>
                      <c:pt idx="186">
                        <c:v>54.164999999999999</c:v>
                      </c:pt>
                      <c:pt idx="187">
                        <c:v>55.86</c:v>
                      </c:pt>
                      <c:pt idx="188">
                        <c:v>0</c:v>
                      </c:pt>
                      <c:pt idx="189">
                        <c:v>0</c:v>
                      </c:pt>
                      <c:pt idx="190">
                        <c:v>52.652000000000001</c:v>
                      </c:pt>
                      <c:pt idx="191">
                        <c:v>50.625</c:v>
                      </c:pt>
                      <c:pt idx="192">
                        <c:v>48.895000000000003</c:v>
                      </c:pt>
                      <c:pt idx="193">
                        <c:v>49.2</c:v>
                      </c:pt>
                      <c:pt idx="194">
                        <c:v>49.578000000000003</c:v>
                      </c:pt>
                      <c:pt idx="195">
                        <c:v>0</c:v>
                      </c:pt>
                      <c:pt idx="196">
                        <c:v>0</c:v>
                      </c:pt>
                      <c:pt idx="197">
                        <c:v>49.215000000000003</c:v>
                      </c:pt>
                      <c:pt idx="198">
                        <c:v>51.692999999999998</c:v>
                      </c:pt>
                      <c:pt idx="199">
                        <c:v>53.174999999999997</c:v>
                      </c:pt>
                      <c:pt idx="200">
                        <c:v>54.17</c:v>
                      </c:pt>
                      <c:pt idx="201">
                        <c:v>53.412999999999997</c:v>
                      </c:pt>
                      <c:pt idx="202">
                        <c:v>0</c:v>
                      </c:pt>
                      <c:pt idx="203">
                        <c:v>0</c:v>
                      </c:pt>
                      <c:pt idx="204">
                        <c:v>54.48</c:v>
                      </c:pt>
                      <c:pt idx="205">
                        <c:v>55.58</c:v>
                      </c:pt>
                      <c:pt idx="206">
                        <c:v>53.271000000000001</c:v>
                      </c:pt>
                      <c:pt idx="207">
                        <c:v>53.332000000000001</c:v>
                      </c:pt>
                      <c:pt idx="208">
                        <c:v>51.127000000000002</c:v>
                      </c:pt>
                      <c:pt idx="209">
                        <c:v>0</c:v>
                      </c:pt>
                      <c:pt idx="210">
                        <c:v>0</c:v>
                      </c:pt>
                      <c:pt idx="211">
                        <c:v>52.167000000000002</c:v>
                      </c:pt>
                      <c:pt idx="212">
                        <c:v>50.72</c:v>
                      </c:pt>
                      <c:pt idx="213">
                        <c:v>50.500999999999998</c:v>
                      </c:pt>
                      <c:pt idx="214">
                        <c:v>50.674999999999997</c:v>
                      </c:pt>
                      <c:pt idx="215">
                        <c:v>50.207000000000001</c:v>
                      </c:pt>
                      <c:pt idx="216">
                        <c:v>0</c:v>
                      </c:pt>
                      <c:pt idx="217">
                        <c:v>0</c:v>
                      </c:pt>
                      <c:pt idx="218">
                        <c:v>50.76</c:v>
                      </c:pt>
                      <c:pt idx="219">
                        <c:v>51.256999999999998</c:v>
                      </c:pt>
                      <c:pt idx="220">
                        <c:v>54.030999999999999</c:v>
                      </c:pt>
                      <c:pt idx="221">
                        <c:v>52.747999999999998</c:v>
                      </c:pt>
                      <c:pt idx="222">
                        <c:v>52.792000000000002</c:v>
                      </c:pt>
                      <c:pt idx="223">
                        <c:v>0</c:v>
                      </c:pt>
                      <c:pt idx="224">
                        <c:v>0</c:v>
                      </c:pt>
                      <c:pt idx="225">
                        <c:v>52.814</c:v>
                      </c:pt>
                      <c:pt idx="226">
                        <c:v>56.384999999999998</c:v>
                      </c:pt>
                      <c:pt idx="227">
                        <c:v>56.158999999999999</c:v>
                      </c:pt>
                      <c:pt idx="228">
                        <c:v>55.603000000000002</c:v>
                      </c:pt>
                      <c:pt idx="229">
                        <c:v>55.881999999999998</c:v>
                      </c:pt>
                      <c:pt idx="230">
                        <c:v>0</c:v>
                      </c:pt>
                      <c:pt idx="231">
                        <c:v>0</c:v>
                      </c:pt>
                      <c:pt idx="232">
                        <c:v>57.843000000000004</c:v>
                      </c:pt>
                      <c:pt idx="233">
                        <c:v>58.671999999999997</c:v>
                      </c:pt>
                      <c:pt idx="234">
                        <c:v>56.05</c:v>
                      </c:pt>
                      <c:pt idx="235">
                        <c:v>51.655000000000001</c:v>
                      </c:pt>
                      <c:pt idx="236">
                        <c:v>53.024999999999999</c:v>
                      </c:pt>
                      <c:pt idx="237">
                        <c:v>0</c:v>
                      </c:pt>
                      <c:pt idx="238">
                        <c:v>0</c:v>
                      </c:pt>
                      <c:pt idx="239">
                        <c:v>55.883000000000003</c:v>
                      </c:pt>
                      <c:pt idx="240">
                        <c:v>53.996000000000002</c:v>
                      </c:pt>
                      <c:pt idx="241">
                        <c:v>55.414999999999999</c:v>
                      </c:pt>
                      <c:pt idx="242">
                        <c:v>53.664999999999999</c:v>
                      </c:pt>
                      <c:pt idx="243">
                        <c:v>53.543999999999997</c:v>
                      </c:pt>
                      <c:pt idx="244">
                        <c:v>0</c:v>
                      </c:pt>
                      <c:pt idx="245">
                        <c:v>0</c:v>
                      </c:pt>
                      <c:pt idx="246">
                        <c:v>52.718000000000004</c:v>
                      </c:pt>
                      <c:pt idx="247">
                        <c:v>53.469000000000001</c:v>
                      </c:pt>
                      <c:pt idx="248">
                        <c:v>51.49</c:v>
                      </c:pt>
                      <c:pt idx="249">
                        <c:v>52.15</c:v>
                      </c:pt>
                      <c:pt idx="250">
                        <c:v>51.912999999999997</c:v>
                      </c:pt>
                      <c:pt idx="251">
                        <c:v>0</c:v>
                      </c:pt>
                      <c:pt idx="252">
                        <c:v>0</c:v>
                      </c:pt>
                      <c:pt idx="253">
                        <c:v>52.646999999999998</c:v>
                      </c:pt>
                      <c:pt idx="254">
                        <c:v>52.322000000000003</c:v>
                      </c:pt>
                      <c:pt idx="255">
                        <c:v>53.531999999999996</c:v>
                      </c:pt>
                      <c:pt idx="256">
                        <c:v>52.74</c:v>
                      </c:pt>
                      <c:pt idx="257">
                        <c:v>53.042999999999999</c:v>
                      </c:pt>
                      <c:pt idx="258">
                        <c:v>0</c:v>
                      </c:pt>
                      <c:pt idx="259">
                        <c:v>0</c:v>
                      </c:pt>
                      <c:pt idx="260">
                        <c:v>51.743000000000002</c:v>
                      </c:pt>
                      <c:pt idx="261">
                        <c:v>52.045000000000002</c:v>
                      </c:pt>
                      <c:pt idx="262">
                        <c:v>51.01</c:v>
                      </c:pt>
                      <c:pt idx="263">
                        <c:v>51.024999999999999</c:v>
                      </c:pt>
                      <c:pt idx="264">
                        <c:v>50.984999999999999</c:v>
                      </c:pt>
                      <c:pt idx="265">
                        <c:v>0</c:v>
                      </c:pt>
                      <c:pt idx="266">
                        <c:v>0</c:v>
                      </c:pt>
                      <c:pt idx="267">
                        <c:v>52.613999999999997</c:v>
                      </c:pt>
                      <c:pt idx="268">
                        <c:v>49.935000000000002</c:v>
                      </c:pt>
                      <c:pt idx="269">
                        <c:v>49.454999999999998</c:v>
                      </c:pt>
                      <c:pt idx="270">
                        <c:v>48.679000000000002</c:v>
                      </c:pt>
                      <c:pt idx="271">
                        <c:v>48.424999999999997</c:v>
                      </c:pt>
                      <c:pt idx="272">
                        <c:v>0</c:v>
                      </c:pt>
                      <c:pt idx="273">
                        <c:v>0</c:v>
                      </c:pt>
                      <c:pt idx="274">
                        <c:v>47.081000000000003</c:v>
                      </c:pt>
                      <c:pt idx="275">
                        <c:v>44.951000000000001</c:v>
                      </c:pt>
                      <c:pt idx="276">
                        <c:v>46.112000000000002</c:v>
                      </c:pt>
                      <c:pt idx="277">
                        <c:v>45.048000000000002</c:v>
                      </c:pt>
                      <c:pt idx="278">
                        <c:v>46.261000000000003</c:v>
                      </c:pt>
                      <c:pt idx="279">
                        <c:v>0</c:v>
                      </c:pt>
                      <c:pt idx="280">
                        <c:v>0</c:v>
                      </c:pt>
                      <c:pt idx="281">
                        <c:v>49.524999999999999</c:v>
                      </c:pt>
                      <c:pt idx="282">
                        <c:v>53.34</c:v>
                      </c:pt>
                      <c:pt idx="283">
                        <c:v>51.45</c:v>
                      </c:pt>
                      <c:pt idx="284">
                        <c:v>56.030999999999999</c:v>
                      </c:pt>
                      <c:pt idx="285">
                        <c:v>57.28</c:v>
                      </c:pt>
                      <c:pt idx="286">
                        <c:v>0</c:v>
                      </c:pt>
                      <c:pt idx="287">
                        <c:v>0</c:v>
                      </c:pt>
                      <c:pt idx="288">
                        <c:v>54.232999999999997</c:v>
                      </c:pt>
                      <c:pt idx="289">
                        <c:v>54.804000000000002</c:v>
                      </c:pt>
                      <c:pt idx="290">
                        <c:v>56.643999999999998</c:v>
                      </c:pt>
                      <c:pt idx="291">
                        <c:v>56.84</c:v>
                      </c:pt>
                      <c:pt idx="292">
                        <c:v>57.42</c:v>
                      </c:pt>
                      <c:pt idx="293">
                        <c:v>0</c:v>
                      </c:pt>
                      <c:pt idx="294">
                        <c:v>0</c:v>
                      </c:pt>
                      <c:pt idx="295">
                        <c:v>57.591999999999999</c:v>
                      </c:pt>
                      <c:pt idx="296">
                        <c:v>55.161999999999999</c:v>
                      </c:pt>
                      <c:pt idx="297">
                        <c:v>54.31</c:v>
                      </c:pt>
                      <c:pt idx="298">
                        <c:v>54.771999999999998</c:v>
                      </c:pt>
                      <c:pt idx="299">
                        <c:v>54.637</c:v>
                      </c:pt>
                      <c:pt idx="300">
                        <c:v>0</c:v>
                      </c:pt>
                      <c:pt idx="301">
                        <c:v>0</c:v>
                      </c:pt>
                      <c:pt idx="302">
                        <c:v>54.752000000000002</c:v>
                      </c:pt>
                      <c:pt idx="303">
                        <c:v>50.064</c:v>
                      </c:pt>
                      <c:pt idx="304">
                        <c:v>50.03</c:v>
                      </c:pt>
                      <c:pt idx="305">
                        <c:v>50.905999999999999</c:v>
                      </c:pt>
                      <c:pt idx="306">
                        <c:v>50.786000000000001</c:v>
                      </c:pt>
                      <c:pt idx="307">
                        <c:v>0</c:v>
                      </c:pt>
                      <c:pt idx="308">
                        <c:v>0</c:v>
                      </c:pt>
                      <c:pt idx="309">
                        <c:v>47.591000000000001</c:v>
                      </c:pt>
                      <c:pt idx="310">
                        <c:v>48.293999999999997</c:v>
                      </c:pt>
                      <c:pt idx="311">
                        <c:v>47.901000000000003</c:v>
                      </c:pt>
                      <c:pt idx="312">
                        <c:v>50.091999999999999</c:v>
                      </c:pt>
                      <c:pt idx="313">
                        <c:v>48.668999999999997</c:v>
                      </c:pt>
                      <c:pt idx="314">
                        <c:v>0</c:v>
                      </c:pt>
                      <c:pt idx="315">
                        <c:v>0</c:v>
                      </c:pt>
                      <c:pt idx="316">
                        <c:v>49.555</c:v>
                      </c:pt>
                      <c:pt idx="317">
                        <c:v>49.783000000000001</c:v>
                      </c:pt>
                      <c:pt idx="318">
                        <c:v>49.161999999999999</c:v>
                      </c:pt>
                      <c:pt idx="319">
                        <c:v>48.234999999999999</c:v>
                      </c:pt>
                      <c:pt idx="320">
                        <c:v>47.494999999999997</c:v>
                      </c:pt>
                      <c:pt idx="321">
                        <c:v>0</c:v>
                      </c:pt>
                      <c:pt idx="322">
                        <c:v>0</c:v>
                      </c:pt>
                      <c:pt idx="323">
                        <c:v>47.868000000000002</c:v>
                      </c:pt>
                      <c:pt idx="324">
                        <c:v>46.594000000000001</c:v>
                      </c:pt>
                      <c:pt idx="325">
                        <c:v>46.595999999999997</c:v>
                      </c:pt>
                      <c:pt idx="326">
                        <c:v>48.323</c:v>
                      </c:pt>
                      <c:pt idx="327">
                        <c:v>48.305</c:v>
                      </c:pt>
                      <c:pt idx="328">
                        <c:v>0</c:v>
                      </c:pt>
                      <c:pt idx="329">
                        <c:v>0</c:v>
                      </c:pt>
                      <c:pt idx="330">
                        <c:v>46.037999999999997</c:v>
                      </c:pt>
                      <c:pt idx="331">
                        <c:v>44.764000000000003</c:v>
                      </c:pt>
                      <c:pt idx="332">
                        <c:v>42.637999999999998</c:v>
                      </c:pt>
                      <c:pt idx="333">
                        <c:v>43.408000000000001</c:v>
                      </c:pt>
                      <c:pt idx="334">
                        <c:v>44.698</c:v>
                      </c:pt>
                      <c:pt idx="335">
                        <c:v>0</c:v>
                      </c:pt>
                      <c:pt idx="336">
                        <c:v>0</c:v>
                      </c:pt>
                      <c:pt idx="337">
                        <c:v>41.829000000000001</c:v>
                      </c:pt>
                      <c:pt idx="338">
                        <c:v>39.814</c:v>
                      </c:pt>
                      <c:pt idx="339">
                        <c:v>40.9</c:v>
                      </c:pt>
                      <c:pt idx="340">
                        <c:v>41.438000000000002</c:v>
                      </c:pt>
                      <c:pt idx="341">
                        <c:v>40.228000000000002</c:v>
                      </c:pt>
                      <c:pt idx="342">
                        <c:v>0</c:v>
                      </c:pt>
                      <c:pt idx="343">
                        <c:v>0</c:v>
                      </c:pt>
                      <c:pt idx="344">
                        <c:v>38.078000000000003</c:v>
                      </c:pt>
                      <c:pt idx="345">
                        <c:v>36.749000000000002</c:v>
                      </c:pt>
                      <c:pt idx="346">
                        <c:v>37.853000000000002</c:v>
                      </c:pt>
                      <c:pt idx="347">
                        <c:v>36.905000000000001</c:v>
                      </c:pt>
                      <c:pt idx="348">
                        <c:v>35.491999999999997</c:v>
                      </c:pt>
                      <c:pt idx="349">
                        <c:v>0</c:v>
                      </c:pt>
                      <c:pt idx="350">
                        <c:v>0</c:v>
                      </c:pt>
                      <c:pt idx="351">
                        <c:v>37.366999999999997</c:v>
                      </c:pt>
                      <c:pt idx="352">
                        <c:v>34.904000000000003</c:v>
                      </c:pt>
                      <c:pt idx="353">
                        <c:v>35.595999999999997</c:v>
                      </c:pt>
                      <c:pt idx="354">
                        <c:v>35.948999999999998</c:v>
                      </c:pt>
                      <c:pt idx="355">
                        <c:v>36.088999999999999</c:v>
                      </c:pt>
                      <c:pt idx="356">
                        <c:v>0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37.213999999999999</c:v>
                      </c:pt>
                      <c:pt idx="363">
                        <c:v>0</c:v>
                      </c:pt>
                      <c:pt idx="364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F40-4CD8-8FB4-A7DB844CD24E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10'!$J$13</c15:sqref>
                        </c15:formulaRef>
                      </c:ext>
                    </c:extLst>
                    <c:strCache>
                      <c:ptCount val="1"/>
                      <c:pt idx="0">
                        <c:v>2024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10'!$J$14:$J$378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34.557000000000002</c:v>
                      </c:pt>
                      <c:pt idx="2">
                        <c:v>35.631</c:v>
                      </c:pt>
                      <c:pt idx="3">
                        <c:v>36.271000000000001</c:v>
                      </c:pt>
                      <c:pt idx="4">
                        <c:v>36.819000000000003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34.835999999999999</c:v>
                      </c:pt>
                      <c:pt idx="8">
                        <c:v>34.51</c:v>
                      </c:pt>
                      <c:pt idx="9">
                        <c:v>34.652999999999999</c:v>
                      </c:pt>
                      <c:pt idx="10">
                        <c:v>34.512</c:v>
                      </c:pt>
                      <c:pt idx="11">
                        <c:v>35.213999999999999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33.957000000000001</c:v>
                      </c:pt>
                      <c:pt idx="15">
                        <c:v>33.881</c:v>
                      </c:pt>
                      <c:pt idx="16">
                        <c:v>32.423000000000002</c:v>
                      </c:pt>
                      <c:pt idx="17">
                        <c:v>32.768000000000001</c:v>
                      </c:pt>
                      <c:pt idx="18">
                        <c:v>33.082000000000001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32.579000000000001</c:v>
                      </c:pt>
                      <c:pt idx="22">
                        <c:v>32.822000000000003</c:v>
                      </c:pt>
                      <c:pt idx="23">
                        <c:v>34.220999999999997</c:v>
                      </c:pt>
                      <c:pt idx="24">
                        <c:v>33.244999999999997</c:v>
                      </c:pt>
                      <c:pt idx="25">
                        <c:v>33.462000000000003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33.255000000000003</c:v>
                      </c:pt>
                      <c:pt idx="29">
                        <c:v>33.661999999999999</c:v>
                      </c:pt>
                      <c:pt idx="30">
                        <c:v>34.322000000000003</c:v>
                      </c:pt>
                      <c:pt idx="31">
                        <c:v>33.945999999999998</c:v>
                      </c:pt>
                      <c:pt idx="32">
                        <c:v>33.845999999999997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32.899000000000001</c:v>
                      </c:pt>
                      <c:pt idx="36">
                        <c:v>32.695999999999998</c:v>
                      </c:pt>
                      <c:pt idx="37">
                        <c:v>32.192999999999998</c:v>
                      </c:pt>
                      <c:pt idx="38">
                        <c:v>31.33</c:v>
                      </c:pt>
                      <c:pt idx="39">
                        <c:v>30.434000000000001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30.120999999999999</c:v>
                      </c:pt>
                      <c:pt idx="43">
                        <c:v>29.936</c:v>
                      </c:pt>
                      <c:pt idx="44">
                        <c:v>29.152999999999999</c:v>
                      </c:pt>
                      <c:pt idx="45">
                        <c:v>29.378</c:v>
                      </c:pt>
                      <c:pt idx="46">
                        <c:v>29.419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28.658000000000001</c:v>
                      </c:pt>
                      <c:pt idx="50">
                        <c:v>29.44</c:v>
                      </c:pt>
                      <c:pt idx="51">
                        <c:v>29.393999999999998</c:v>
                      </c:pt>
                      <c:pt idx="52">
                        <c:v>28.795000000000002</c:v>
                      </c:pt>
                      <c:pt idx="53">
                        <c:v>28.125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28.689</c:v>
                      </c:pt>
                      <c:pt idx="57">
                        <c:v>29.34</c:v>
                      </c:pt>
                      <c:pt idx="58">
                        <c:v>30.5</c:v>
                      </c:pt>
                      <c:pt idx="59">
                        <c:v>30.654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31.331</c:v>
                      </c:pt>
                      <c:pt idx="63">
                        <c:v>31.812999999999999</c:v>
                      </c:pt>
                      <c:pt idx="64">
                        <c:v>31.309000000000001</c:v>
                      </c:pt>
                      <c:pt idx="65">
                        <c:v>30.779</c:v>
                      </c:pt>
                      <c:pt idx="66">
                        <c:v>30.800999999999998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29.92</c:v>
                      </c:pt>
                      <c:pt idx="70">
                        <c:v>29.585000000000001</c:v>
                      </c:pt>
                      <c:pt idx="71">
                        <c:v>29.562999999999999</c:v>
                      </c:pt>
                      <c:pt idx="72">
                        <c:v>30.498000000000001</c:v>
                      </c:pt>
                      <c:pt idx="73">
                        <c:v>31.045000000000002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32.207000000000001</c:v>
                      </c:pt>
                      <c:pt idx="77">
                        <c:v>32.371000000000002</c:v>
                      </c:pt>
                      <c:pt idx="78">
                        <c:v>31.710999999999999</c:v>
                      </c:pt>
                      <c:pt idx="79">
                        <c:v>30.849</c:v>
                      </c:pt>
                      <c:pt idx="80">
                        <c:v>31.908000000000001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32.685000000000002</c:v>
                      </c:pt>
                      <c:pt idx="84">
                        <c:v>32.014000000000003</c:v>
                      </c:pt>
                      <c:pt idx="85">
                        <c:v>32.491999999999997</c:v>
                      </c:pt>
                      <c:pt idx="86">
                        <c:v>32.159999999999997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31.414999999999999</c:v>
                      </c:pt>
                      <c:pt idx="92">
                        <c:v>31.184000000000001</c:v>
                      </c:pt>
                      <c:pt idx="93">
                        <c:v>31.614999999999998</c:v>
                      </c:pt>
                      <c:pt idx="94">
                        <c:v>32.343000000000004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33.807000000000002</c:v>
                      </c:pt>
                      <c:pt idx="98">
                        <c:v>33.597999999999999</c:v>
                      </c:pt>
                      <c:pt idx="99">
                        <c:v>33.520000000000003</c:v>
                      </c:pt>
                      <c:pt idx="100">
                        <c:v>35.726999999999997</c:v>
                      </c:pt>
                      <c:pt idx="101">
                        <c:v>36.679000000000002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36.56</c:v>
                      </c:pt>
                      <c:pt idx="105">
                        <c:v>37.746000000000002</c:v>
                      </c:pt>
                      <c:pt idx="106">
                        <c:v>35.807000000000002</c:v>
                      </c:pt>
                      <c:pt idx="107">
                        <c:v>36.741999999999997</c:v>
                      </c:pt>
                      <c:pt idx="108">
                        <c:v>35.286999999999999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34.198999999999998</c:v>
                      </c:pt>
                      <c:pt idx="112">
                        <c:v>33.695</c:v>
                      </c:pt>
                      <c:pt idx="113">
                        <c:v>34.097999999999999</c:v>
                      </c:pt>
                      <c:pt idx="114">
                        <c:v>34.713000000000001</c:v>
                      </c:pt>
                      <c:pt idx="115">
                        <c:v>34.341999999999999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33.515999999999998</c:v>
                      </c:pt>
                      <c:pt idx="119">
                        <c:v>34.603000000000002</c:v>
                      </c:pt>
                      <c:pt idx="120">
                        <c:v>0</c:v>
                      </c:pt>
                      <c:pt idx="121">
                        <c:v>36.204999999999998</c:v>
                      </c:pt>
                      <c:pt idx="122">
                        <c:v>35.875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36.622</c:v>
                      </c:pt>
                      <c:pt idx="126">
                        <c:v>36.326000000000001</c:v>
                      </c:pt>
                      <c:pt idx="127">
                        <c:v>36.139000000000003</c:v>
                      </c:pt>
                      <c:pt idx="128">
                        <c:v>36.375999999999998</c:v>
                      </c:pt>
                      <c:pt idx="129">
                        <c:v>35.866999999999997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35.591999999999999</c:v>
                      </c:pt>
                      <c:pt idx="133">
                        <c:v>36.058999999999997</c:v>
                      </c:pt>
                      <c:pt idx="134">
                        <c:v>35.953000000000003</c:v>
                      </c:pt>
                      <c:pt idx="135">
                        <c:v>36.436999999999998</c:v>
                      </c:pt>
                      <c:pt idx="136">
                        <c:v>36.716000000000001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37.380000000000003</c:v>
                      </c:pt>
                      <c:pt idx="140">
                        <c:v>38.453000000000003</c:v>
                      </c:pt>
                      <c:pt idx="141">
                        <c:v>39.639000000000003</c:v>
                      </c:pt>
                      <c:pt idx="142">
                        <c:v>40.15</c:v>
                      </c:pt>
                      <c:pt idx="143">
                        <c:v>39.054000000000002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39.945999999999998</c:v>
                      </c:pt>
                      <c:pt idx="147">
                        <c:v>38.947000000000003</c:v>
                      </c:pt>
                      <c:pt idx="148">
                        <c:v>39.170999999999999</c:v>
                      </c:pt>
                      <c:pt idx="149">
                        <c:v>39.616999999999997</c:v>
                      </c:pt>
                      <c:pt idx="150">
                        <c:v>38.604999999999997</c:v>
                      </c:pt>
                      <c:pt idx="151">
                        <c:v>0</c:v>
                      </c:pt>
                      <c:pt idx="152">
                        <c:v>0</c:v>
                      </c:pt>
                      <c:pt idx="153">
                        <c:v>39.441000000000003</c:v>
                      </c:pt>
                      <c:pt idx="154">
                        <c:v>37.881999999999998</c:v>
                      </c:pt>
                      <c:pt idx="155">
                        <c:v>37.154000000000003</c:v>
                      </c:pt>
                      <c:pt idx="156">
                        <c:v>37.271000000000001</c:v>
                      </c:pt>
                      <c:pt idx="157">
                        <c:v>36.954000000000001</c:v>
                      </c:pt>
                      <c:pt idx="158">
                        <c:v>0</c:v>
                      </c:pt>
                      <c:pt idx="159">
                        <c:v>0</c:v>
                      </c:pt>
                      <c:pt idx="160">
                        <c:v>37.970999999999997</c:v>
                      </c:pt>
                      <c:pt idx="161">
                        <c:v>37.744999999999997</c:v>
                      </c:pt>
                      <c:pt idx="162">
                        <c:v>38.341999999999999</c:v>
                      </c:pt>
                      <c:pt idx="163">
                        <c:v>38.680999999999997</c:v>
                      </c:pt>
                      <c:pt idx="164">
                        <c:v>38.497</c:v>
                      </c:pt>
                      <c:pt idx="165">
                        <c:v>0</c:v>
                      </c:pt>
                      <c:pt idx="166">
                        <c:v>0</c:v>
                      </c:pt>
                      <c:pt idx="167">
                        <c:v>37.771999999999998</c:v>
                      </c:pt>
                      <c:pt idx="168">
                        <c:v>38.362000000000002</c:v>
                      </c:pt>
                      <c:pt idx="169">
                        <c:v>39.161999999999999</c:v>
                      </c:pt>
                      <c:pt idx="170">
                        <c:v>38.93</c:v>
                      </c:pt>
                      <c:pt idx="171">
                        <c:v>38.463000000000001</c:v>
                      </c:pt>
                      <c:pt idx="172">
                        <c:v>0</c:v>
                      </c:pt>
                      <c:pt idx="173">
                        <c:v>0</c:v>
                      </c:pt>
                      <c:pt idx="174">
                        <c:v>38.433</c:v>
                      </c:pt>
                      <c:pt idx="175">
                        <c:v>38.841000000000001</c:v>
                      </c:pt>
                      <c:pt idx="176">
                        <c:v>38.136000000000003</c:v>
                      </c:pt>
                      <c:pt idx="177">
                        <c:v>38.798000000000002</c:v>
                      </c:pt>
                      <c:pt idx="178">
                        <c:v>38.862000000000002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38.411999999999999</c:v>
                      </c:pt>
                      <c:pt idx="182">
                        <c:v>39.020000000000003</c:v>
                      </c:pt>
                      <c:pt idx="183">
                        <c:v>38.561</c:v>
                      </c:pt>
                      <c:pt idx="184">
                        <c:v>38.834000000000003</c:v>
                      </c:pt>
                      <c:pt idx="185">
                        <c:v>38.534999999999997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38.091000000000001</c:v>
                      </c:pt>
                      <c:pt idx="189">
                        <c:v>37.226999999999997</c:v>
                      </c:pt>
                      <c:pt idx="190">
                        <c:v>36.863999999999997</c:v>
                      </c:pt>
                      <c:pt idx="191">
                        <c:v>37.292999999999999</c:v>
                      </c:pt>
                      <c:pt idx="192">
                        <c:v>37.674999999999997</c:v>
                      </c:pt>
                      <c:pt idx="193">
                        <c:v>0</c:v>
                      </c:pt>
                      <c:pt idx="194">
                        <c:v>0</c:v>
                      </c:pt>
                      <c:pt idx="195">
                        <c:v>37.383000000000003</c:v>
                      </c:pt>
                      <c:pt idx="196">
                        <c:v>38.210999999999999</c:v>
                      </c:pt>
                      <c:pt idx="197">
                        <c:v>37.521000000000001</c:v>
                      </c:pt>
                      <c:pt idx="198">
                        <c:v>37.941000000000003</c:v>
                      </c:pt>
                      <c:pt idx="199">
                        <c:v>37.646999999999998</c:v>
                      </c:pt>
                      <c:pt idx="200">
                        <c:v>0</c:v>
                      </c:pt>
                      <c:pt idx="201">
                        <c:v>0</c:v>
                      </c:pt>
                      <c:pt idx="202">
                        <c:v>37.36</c:v>
                      </c:pt>
                      <c:pt idx="203">
                        <c:v>37.28</c:v>
                      </c:pt>
                      <c:pt idx="204">
                        <c:v>38.145000000000003</c:v>
                      </c:pt>
                      <c:pt idx="205">
                        <c:v>37.777999999999999</c:v>
                      </c:pt>
                      <c:pt idx="206">
                        <c:v>38.234000000000002</c:v>
                      </c:pt>
                      <c:pt idx="207">
                        <c:v>0</c:v>
                      </c:pt>
                      <c:pt idx="208">
                        <c:v>0</c:v>
                      </c:pt>
                      <c:pt idx="209">
                        <c:v>39.145000000000003</c:v>
                      </c:pt>
                      <c:pt idx="210">
                        <c:v>39.436</c:v>
                      </c:pt>
                      <c:pt idx="211">
                        <c:v>40.036999999999999</c:v>
                      </c:pt>
                      <c:pt idx="212">
                        <c:v>40.759</c:v>
                      </c:pt>
                      <c:pt idx="213">
                        <c:v>40.506999999999998</c:v>
                      </c:pt>
                      <c:pt idx="214">
                        <c:v>0</c:v>
                      </c:pt>
                      <c:pt idx="215">
                        <c:v>0</c:v>
                      </c:pt>
                      <c:pt idx="216">
                        <c:v>39.505000000000003</c:v>
                      </c:pt>
                      <c:pt idx="217">
                        <c:v>39.99</c:v>
                      </c:pt>
                      <c:pt idx="218">
                        <c:v>41.31</c:v>
                      </c:pt>
                      <c:pt idx="219">
                        <c:v>42.478999999999999</c:v>
                      </c:pt>
                      <c:pt idx="220">
                        <c:v>42.899000000000001</c:v>
                      </c:pt>
                      <c:pt idx="221">
                        <c:v>0</c:v>
                      </c:pt>
                      <c:pt idx="222">
                        <c:v>0</c:v>
                      </c:pt>
                      <c:pt idx="223">
                        <c:v>42.55</c:v>
                      </c:pt>
                      <c:pt idx="224">
                        <c:v>42.612000000000002</c:v>
                      </c:pt>
                      <c:pt idx="225">
                        <c:v>42.609000000000002</c:v>
                      </c:pt>
                      <c:pt idx="226">
                        <c:v>43.14</c:v>
                      </c:pt>
                      <c:pt idx="227">
                        <c:v>43.292999999999999</c:v>
                      </c:pt>
                      <c:pt idx="228">
                        <c:v>0</c:v>
                      </c:pt>
                      <c:pt idx="229">
                        <c:v>0</c:v>
                      </c:pt>
                      <c:pt idx="230">
                        <c:v>43.067999999999998</c:v>
                      </c:pt>
                      <c:pt idx="231">
                        <c:v>41.439</c:v>
                      </c:pt>
                      <c:pt idx="232">
                        <c:v>40.734000000000002</c:v>
                      </c:pt>
                      <c:pt idx="233">
                        <c:v>40.613999999999997</c:v>
                      </c:pt>
                      <c:pt idx="234">
                        <c:v>40.9</c:v>
                      </c:pt>
                      <c:pt idx="235">
                        <c:v>0</c:v>
                      </c:pt>
                      <c:pt idx="236">
                        <c:v>0</c:v>
                      </c:pt>
                      <c:pt idx="237">
                        <c:v>41.582999999999998</c:v>
                      </c:pt>
                      <c:pt idx="238">
                        <c:v>41.988</c:v>
                      </c:pt>
                      <c:pt idx="239">
                        <c:v>41.765999999999998</c:v>
                      </c:pt>
                      <c:pt idx="240">
                        <c:v>41.485999999999997</c:v>
                      </c:pt>
                      <c:pt idx="241">
                        <c:v>41.825000000000003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41.256999999999998</c:v>
                      </c:pt>
                      <c:pt idx="245">
                        <c:v>40.235999999999997</c:v>
                      </c:pt>
                      <c:pt idx="246">
                        <c:v>39.247999999999998</c:v>
                      </c:pt>
                      <c:pt idx="247">
                        <c:v>39.481999999999999</c:v>
                      </c:pt>
                      <c:pt idx="248">
                        <c:v>39.509</c:v>
                      </c:pt>
                      <c:pt idx="249">
                        <c:v>0</c:v>
                      </c:pt>
                      <c:pt idx="250">
                        <c:v>0</c:v>
                      </c:pt>
                      <c:pt idx="251">
                        <c:v>39.951000000000001</c:v>
                      </c:pt>
                      <c:pt idx="252">
                        <c:v>38.459000000000003</c:v>
                      </c:pt>
                      <c:pt idx="253">
                        <c:v>38.563000000000002</c:v>
                      </c:pt>
                      <c:pt idx="254">
                        <c:v>37.875</c:v>
                      </c:pt>
                      <c:pt idx="255">
                        <c:v>38.106999999999999</c:v>
                      </c:pt>
                      <c:pt idx="256">
                        <c:v>0</c:v>
                      </c:pt>
                      <c:pt idx="257">
                        <c:v>0</c:v>
                      </c:pt>
                      <c:pt idx="258">
                        <c:v>36.9</c:v>
                      </c:pt>
                      <c:pt idx="259">
                        <c:v>38.293999999999997</c:v>
                      </c:pt>
                      <c:pt idx="260">
                        <c:v>38.378999999999998</c:v>
                      </c:pt>
                      <c:pt idx="261">
                        <c:v>35.723999999999997</c:v>
                      </c:pt>
                      <c:pt idx="262">
                        <c:v>36.713000000000001</c:v>
                      </c:pt>
                      <c:pt idx="263">
                        <c:v>0</c:v>
                      </c:pt>
                      <c:pt idx="264">
                        <c:v>0</c:v>
                      </c:pt>
                      <c:pt idx="265">
                        <c:v>37.843000000000004</c:v>
                      </c:pt>
                      <c:pt idx="266">
                        <c:v>37.256</c:v>
                      </c:pt>
                      <c:pt idx="267">
                        <c:v>38.542999999999999</c:v>
                      </c:pt>
                      <c:pt idx="268">
                        <c:v>38.924999999999997</c:v>
                      </c:pt>
                      <c:pt idx="269">
                        <c:v>39.054000000000002</c:v>
                      </c:pt>
                      <c:pt idx="270">
                        <c:v>0</c:v>
                      </c:pt>
                      <c:pt idx="271">
                        <c:v>0</c:v>
                      </c:pt>
                      <c:pt idx="272">
                        <c:v>39.475999999999999</c:v>
                      </c:pt>
                      <c:pt idx="273">
                        <c:v>39.662999999999997</c:v>
                      </c:pt>
                      <c:pt idx="274">
                        <c:v>39.58</c:v>
                      </c:pt>
                      <c:pt idx="275">
                        <c:v>40.281999999999996</c:v>
                      </c:pt>
                      <c:pt idx="276">
                        <c:v>41.064999999999998</c:v>
                      </c:pt>
                      <c:pt idx="277">
                        <c:v>0</c:v>
                      </c:pt>
                      <c:pt idx="278">
                        <c:v>0</c:v>
                      </c:pt>
                      <c:pt idx="279">
                        <c:v>40.753</c:v>
                      </c:pt>
                      <c:pt idx="280">
                        <c:v>39.329000000000001</c:v>
                      </c:pt>
                      <c:pt idx="281">
                        <c:v>39.06</c:v>
                      </c:pt>
                      <c:pt idx="282">
                        <c:v>40.637999999999998</c:v>
                      </c:pt>
                      <c:pt idx="283">
                        <c:v>40.302999999999997</c:v>
                      </c:pt>
                      <c:pt idx="284">
                        <c:v>0</c:v>
                      </c:pt>
                      <c:pt idx="285">
                        <c:v>0</c:v>
                      </c:pt>
                      <c:pt idx="286">
                        <c:v>40.942</c:v>
                      </c:pt>
                      <c:pt idx="287">
                        <c:v>40.380000000000003</c:v>
                      </c:pt>
                      <c:pt idx="288">
                        <c:v>39.950000000000003</c:v>
                      </c:pt>
                      <c:pt idx="289">
                        <c:v>40.076000000000001</c:v>
                      </c:pt>
                      <c:pt idx="290">
                        <c:v>39.68</c:v>
                      </c:pt>
                      <c:pt idx="291">
                        <c:v>0</c:v>
                      </c:pt>
                      <c:pt idx="292">
                        <c:v>0</c:v>
                      </c:pt>
                      <c:pt idx="293">
                        <c:v>40.32</c:v>
                      </c:pt>
                      <c:pt idx="294">
                        <c:v>40.956000000000003</c:v>
                      </c:pt>
                      <c:pt idx="295">
                        <c:v>41.472000000000001</c:v>
                      </c:pt>
                      <c:pt idx="296">
                        <c:v>42.103999999999999</c:v>
                      </c:pt>
                      <c:pt idx="297">
                        <c:v>42.966000000000001</c:v>
                      </c:pt>
                      <c:pt idx="298">
                        <c:v>0</c:v>
                      </c:pt>
                      <c:pt idx="299">
                        <c:v>0</c:v>
                      </c:pt>
                      <c:pt idx="300">
                        <c:v>42.387999999999998</c:v>
                      </c:pt>
                      <c:pt idx="301">
                        <c:v>42.598999999999997</c:v>
                      </c:pt>
                      <c:pt idx="302">
                        <c:v>41.201000000000001</c:v>
                      </c:pt>
                      <c:pt idx="303">
                        <c:v>40.752000000000002</c:v>
                      </c:pt>
                      <c:pt idx="304">
                        <c:v>39.268000000000001</c:v>
                      </c:pt>
                      <c:pt idx="305">
                        <c:v>0</c:v>
                      </c:pt>
                      <c:pt idx="306">
                        <c:v>0</c:v>
                      </c:pt>
                      <c:pt idx="307">
                        <c:v>40.313000000000002</c:v>
                      </c:pt>
                      <c:pt idx="308">
                        <c:v>40.42</c:v>
                      </c:pt>
                      <c:pt idx="309">
                        <c:v>40.234999999999999</c:v>
                      </c:pt>
                      <c:pt idx="310">
                        <c:v>41.09</c:v>
                      </c:pt>
                      <c:pt idx="311">
                        <c:v>41.582000000000001</c:v>
                      </c:pt>
                      <c:pt idx="312">
                        <c:v>0</c:v>
                      </c:pt>
                      <c:pt idx="313">
                        <c:v>0</c:v>
                      </c:pt>
                      <c:pt idx="314">
                        <c:v>42.975000000000001</c:v>
                      </c:pt>
                      <c:pt idx="315">
                        <c:v>43.457999999999998</c:v>
                      </c:pt>
                      <c:pt idx="316">
                        <c:v>42.97</c:v>
                      </c:pt>
                      <c:pt idx="317">
                        <c:v>45.008000000000003</c:v>
                      </c:pt>
                      <c:pt idx="318">
                        <c:v>45.357999999999997</c:v>
                      </c:pt>
                      <c:pt idx="319">
                        <c:v>0</c:v>
                      </c:pt>
                      <c:pt idx="320">
                        <c:v>0</c:v>
                      </c:pt>
                      <c:pt idx="321">
                        <c:v>45.851999999999997</c:v>
                      </c:pt>
                      <c:pt idx="322">
                        <c:v>44.887</c:v>
                      </c:pt>
                      <c:pt idx="323">
                        <c:v>45.646999999999998</c:v>
                      </c:pt>
                      <c:pt idx="324">
                        <c:v>47.28</c:v>
                      </c:pt>
                      <c:pt idx="325">
                        <c:v>46.212000000000003</c:v>
                      </c:pt>
                      <c:pt idx="326">
                        <c:v>0</c:v>
                      </c:pt>
                      <c:pt idx="327">
                        <c:v>0</c:v>
                      </c:pt>
                      <c:pt idx="328">
                        <c:v>46.764000000000003</c:v>
                      </c:pt>
                      <c:pt idx="329">
                        <c:v>46.606000000000002</c:v>
                      </c:pt>
                      <c:pt idx="330">
                        <c:v>46.241</c:v>
                      </c:pt>
                      <c:pt idx="331">
                        <c:v>45.893999999999998</c:v>
                      </c:pt>
                      <c:pt idx="332">
                        <c:v>46.764000000000003</c:v>
                      </c:pt>
                      <c:pt idx="333">
                        <c:v>0</c:v>
                      </c:pt>
                      <c:pt idx="334">
                        <c:v>0</c:v>
                      </c:pt>
                      <c:pt idx="335">
                        <c:v>47.85</c:v>
                      </c:pt>
                      <c:pt idx="336">
                        <c:v>47.209000000000003</c:v>
                      </c:pt>
                      <c:pt idx="337">
                        <c:v>46.070999999999998</c:v>
                      </c:pt>
                      <c:pt idx="338">
                        <c:v>45.637</c:v>
                      </c:pt>
                      <c:pt idx="339">
                        <c:v>45.529000000000003</c:v>
                      </c:pt>
                      <c:pt idx="340">
                        <c:v>0</c:v>
                      </c:pt>
                      <c:pt idx="341">
                        <c:v>0</c:v>
                      </c:pt>
                      <c:pt idx="342">
                        <c:v>44.286000000000001</c:v>
                      </c:pt>
                      <c:pt idx="343">
                        <c:v>44.868000000000002</c:v>
                      </c:pt>
                      <c:pt idx="344">
                        <c:v>44.362000000000002</c:v>
                      </c:pt>
                      <c:pt idx="345">
                        <c:v>42.908999999999999</c:v>
                      </c:pt>
                      <c:pt idx="346">
                        <c:v>41.472000000000001</c:v>
                      </c:pt>
                      <c:pt idx="347">
                        <c:v>0</c:v>
                      </c:pt>
                      <c:pt idx="348">
                        <c:v>0</c:v>
                      </c:pt>
                      <c:pt idx="349">
                        <c:v>40.841000000000001</c:v>
                      </c:pt>
                      <c:pt idx="350">
                        <c:v>42.648000000000003</c:v>
                      </c:pt>
                      <c:pt idx="351">
                        <c:v>41.936999999999998</c:v>
                      </c:pt>
                      <c:pt idx="352">
                        <c:v>43.722000000000001</c:v>
                      </c:pt>
                      <c:pt idx="353">
                        <c:v>44.616</c:v>
                      </c:pt>
                      <c:pt idx="354">
                        <c:v>0</c:v>
                      </c:pt>
                      <c:pt idx="355">
                        <c:v>0</c:v>
                      </c:pt>
                      <c:pt idx="356">
                        <c:v>45.87</c:v>
                      </c:pt>
                      <c:pt idx="357">
                        <c:v>46.411999999999999</c:v>
                      </c:pt>
                      <c:pt idx="360">
                        <c:v>47.88</c:v>
                      </c:pt>
                      <c:pt idx="361">
                        <c:v>0</c:v>
                      </c:pt>
                      <c:pt idx="36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F40-4CD8-8FB4-A7DB844CD24E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10'!$K$13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10'!$K$14:$K$378</c15:sqref>
                        </c15:formulaRef>
                      </c:ext>
                    </c:extLst>
                    <c:numCache>
                      <c:formatCode>General</c:formatCode>
                      <c:ptCount val="365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F40-4CD8-8FB4-A7DB844CD24E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10'!$L$13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10'!$L$14:$L$378</c15:sqref>
                        </c15:formulaRef>
                      </c:ext>
                    </c:extLst>
                    <c:numCache>
                      <c:formatCode>General</c:formatCode>
                      <c:ptCount val="365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F40-4CD8-8FB4-A7DB844CD24E}"/>
                  </c:ext>
                </c:extLst>
              </c15:ser>
            </c15:filteredLineSeries>
            <c15:filteredLine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10'!$P$13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10'!$P$14:$P$378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3">
                        <c:v>-0.52206395554901242</c:v>
                      </c:pt>
                      <c:pt idx="4">
                        <c:v>-0.53270299302590618</c:v>
                      </c:pt>
                      <c:pt idx="5">
                        <c:v>-0.53926812909980215</c:v>
                      </c:pt>
                      <c:pt idx="6">
                        <c:v>-0.52432072107441408</c:v>
                      </c:pt>
                      <c:pt idx="7">
                        <c:v>-0.51822452329151081</c:v>
                      </c:pt>
                      <c:pt idx="8">
                        <c:v>-0.51822452329151081</c:v>
                      </c:pt>
                      <c:pt idx="9">
                        <c:v>-0.51822452329151081</c:v>
                      </c:pt>
                      <c:pt idx="10">
                        <c:v>-0.51412131324532573</c:v>
                      </c:pt>
                      <c:pt idx="11">
                        <c:v>-0.5025150905432596</c:v>
                      </c:pt>
                      <c:pt idx="12">
                        <c:v>-0.51617291826841827</c:v>
                      </c:pt>
                      <c:pt idx="13">
                        <c:v>-0.51611430098204414</c:v>
                      </c:pt>
                      <c:pt idx="14">
                        <c:v>-0.52262081976956609</c:v>
                      </c:pt>
                      <c:pt idx="15">
                        <c:v>-0.52262081976956609</c:v>
                      </c:pt>
                      <c:pt idx="16">
                        <c:v>-0.52262081976956609</c:v>
                      </c:pt>
                      <c:pt idx="17">
                        <c:v>-0.52379316549704735</c:v>
                      </c:pt>
                      <c:pt idx="18">
                        <c:v>-0.50940262169221295</c:v>
                      </c:pt>
                      <c:pt idx="19">
                        <c:v>-0.50834751053747973</c:v>
                      </c:pt>
                      <c:pt idx="20">
                        <c:v>-0.50773202903055203</c:v>
                      </c:pt>
                      <c:pt idx="21">
                        <c:v>-0.50746825124186867</c:v>
                      </c:pt>
                      <c:pt idx="22">
                        <c:v>-0.50746825124186867</c:v>
                      </c:pt>
                      <c:pt idx="23">
                        <c:v>-0.50746825124186867</c:v>
                      </c:pt>
                      <c:pt idx="24">
                        <c:v>-0.51464886882269245</c:v>
                      </c:pt>
                      <c:pt idx="25">
                        <c:v>-0.51444370832038311</c:v>
                      </c:pt>
                      <c:pt idx="26">
                        <c:v>-0.51154215264486658</c:v>
                      </c:pt>
                      <c:pt idx="27">
                        <c:v>-0.50594420179614286</c:v>
                      </c:pt>
                      <c:pt idx="28">
                        <c:v>-0.50688207837812804</c:v>
                      </c:pt>
                      <c:pt idx="29">
                        <c:v>-0.50688207837812804</c:v>
                      </c:pt>
                      <c:pt idx="30">
                        <c:v>-0.50688207837812804</c:v>
                      </c:pt>
                      <c:pt idx="31">
                        <c:v>-0.51347652309521097</c:v>
                      </c:pt>
                      <c:pt idx="32">
                        <c:v>-0.51171800450398885</c:v>
                      </c:pt>
                      <c:pt idx="33">
                        <c:v>-0.50614936229845209</c:v>
                      </c:pt>
                      <c:pt idx="34">
                        <c:v>-0.50248578190007254</c:v>
                      </c:pt>
                      <c:pt idx="35">
                        <c:v>-0.49442590502363792</c:v>
                      </c:pt>
                      <c:pt idx="36">
                        <c:v>-0.49442590502363792</c:v>
                      </c:pt>
                      <c:pt idx="37">
                        <c:v>-0.49442590502363792</c:v>
                      </c:pt>
                      <c:pt idx="38">
                        <c:v>-0.48126632423265892</c:v>
                      </c:pt>
                      <c:pt idx="39">
                        <c:v>-0.48507644784697357</c:v>
                      </c:pt>
                      <c:pt idx="40">
                        <c:v>-0.48929689246590669</c:v>
                      </c:pt>
                      <c:pt idx="41">
                        <c:v>-0.49914459657675059</c:v>
                      </c:pt>
                      <c:pt idx="42">
                        <c:v>-0.49706368291047109</c:v>
                      </c:pt>
                      <c:pt idx="43">
                        <c:v>-0.49706368291047109</c:v>
                      </c:pt>
                      <c:pt idx="44">
                        <c:v>-0.49706368291047109</c:v>
                      </c:pt>
                      <c:pt idx="45">
                        <c:v>-0.50090311516797281</c:v>
                      </c:pt>
                      <c:pt idx="46">
                        <c:v>-0.50248578190007254</c:v>
                      </c:pt>
                      <c:pt idx="47">
                        <c:v>-0.5023685473273245</c:v>
                      </c:pt>
                      <c:pt idx="48">
                        <c:v>-0.49718091748321924</c:v>
                      </c:pt>
                      <c:pt idx="49">
                        <c:v>-0.5049770165709706</c:v>
                      </c:pt>
                      <c:pt idx="50">
                        <c:v>-0.5049770165709706</c:v>
                      </c:pt>
                      <c:pt idx="51">
                        <c:v>-0.5049770165709706</c:v>
                      </c:pt>
                      <c:pt idx="52">
                        <c:v>-0.51253864651322578</c:v>
                      </c:pt>
                      <c:pt idx="53">
                        <c:v>-0.50670622651900576</c:v>
                      </c:pt>
                      <c:pt idx="54">
                        <c:v>-0.50187030039314495</c:v>
                      </c:pt>
                      <c:pt idx="55">
                        <c:v>-0.50761479445780378</c:v>
                      </c:pt>
                      <c:pt idx="56">
                        <c:v>-0.50916815254671677</c:v>
                      </c:pt>
                      <c:pt idx="57">
                        <c:v>-0.50916815254671677</c:v>
                      </c:pt>
                      <c:pt idx="58">
                        <c:v>-0.50916815254671677</c:v>
                      </c:pt>
                      <c:pt idx="59">
                        <c:v>-0.50591489315295579</c:v>
                      </c:pt>
                      <c:pt idx="60">
                        <c:v>-0.50702862159406314</c:v>
                      </c:pt>
                      <c:pt idx="61">
                        <c:v>-0.50981294269683142</c:v>
                      </c:pt>
                      <c:pt idx="62">
                        <c:v>-0.50442015235041704</c:v>
                      </c:pt>
                      <c:pt idx="63">
                        <c:v>-0.49468968281232117</c:v>
                      </c:pt>
                      <c:pt idx="64">
                        <c:v>-0.49468968281232117</c:v>
                      </c:pt>
                      <c:pt idx="65">
                        <c:v>-0.49468968281232117</c:v>
                      </c:pt>
                      <c:pt idx="66">
                        <c:v>-0.49518792974650083</c:v>
                      </c:pt>
                      <c:pt idx="67">
                        <c:v>-0.4863660281472032</c:v>
                      </c:pt>
                      <c:pt idx="68">
                        <c:v>-0.47475980544513707</c:v>
                      </c:pt>
                      <c:pt idx="69">
                        <c:v>-0.46798950886893187</c:v>
                      </c:pt>
                      <c:pt idx="70">
                        <c:v>-0.46195192837240251</c:v>
                      </c:pt>
                      <c:pt idx="71">
                        <c:v>-0.46195192837240251</c:v>
                      </c:pt>
                      <c:pt idx="72">
                        <c:v>-0.46195192837240251</c:v>
                      </c:pt>
                      <c:pt idx="73">
                        <c:v>-0.4681946693712411</c:v>
                      </c:pt>
                      <c:pt idx="74">
                        <c:v>-0.47388054614952602</c:v>
                      </c:pt>
                      <c:pt idx="75">
                        <c:v>-0.47039281761026874</c:v>
                      </c:pt>
                      <c:pt idx="76">
                        <c:v>-0.47215133620149086</c:v>
                      </c:pt>
                      <c:pt idx="77">
                        <c:v>-0.48085600322804045</c:v>
                      </c:pt>
                      <c:pt idx="78">
                        <c:v>-0.48085600322804045</c:v>
                      </c:pt>
                      <c:pt idx="79">
                        <c:v>-0.48085600322804045</c:v>
                      </c:pt>
                      <c:pt idx="80">
                        <c:v>-0.4682825953008023</c:v>
                      </c:pt>
                      <c:pt idx="81">
                        <c:v>-0.46769642243706155</c:v>
                      </c:pt>
                      <c:pt idx="82">
                        <c:v>-0.46573274334353021</c:v>
                      </c:pt>
                      <c:pt idx="83">
                        <c:v>-0.47200479298555575</c:v>
                      </c:pt>
                      <c:pt idx="84">
                        <c:v>-0.46813605208486708</c:v>
                      </c:pt>
                      <c:pt idx="85">
                        <c:v>-0.46813605208486708</c:v>
                      </c:pt>
                      <c:pt idx="86">
                        <c:v>-0.46813605208486708</c:v>
                      </c:pt>
                      <c:pt idx="87">
                        <c:v>-0.47062728675576504</c:v>
                      </c:pt>
                      <c:pt idx="88">
                        <c:v>-0.46549827419803391</c:v>
                      </c:pt>
                      <c:pt idx="89">
                        <c:v>-0.46476555811835796</c:v>
                      </c:pt>
                      <c:pt idx="90">
                        <c:v>-0.46286049631120063</c:v>
                      </c:pt>
                      <c:pt idx="91">
                        <c:v>-0.46286049631120063</c:v>
                      </c:pt>
                      <c:pt idx="92">
                        <c:v>-0.46286049631120063</c:v>
                      </c:pt>
                      <c:pt idx="93">
                        <c:v>-0.46286049631120063</c:v>
                      </c:pt>
                      <c:pt idx="94">
                        <c:v>-0.46286049631120063</c:v>
                      </c:pt>
                      <c:pt idx="95">
                        <c:v>-0.45582642194631218</c:v>
                      </c:pt>
                      <c:pt idx="96">
                        <c:v>-0.46371044696362473</c:v>
                      </c:pt>
                      <c:pt idx="97">
                        <c:v>-0.46933770645553552</c:v>
                      </c:pt>
                      <c:pt idx="98">
                        <c:v>-0.47097899047400948</c:v>
                      </c:pt>
                      <c:pt idx="99">
                        <c:v>-0.47097899047400948</c:v>
                      </c:pt>
                      <c:pt idx="100">
                        <c:v>-0.47097899047400948</c:v>
                      </c:pt>
                      <c:pt idx="101">
                        <c:v>-0.46321220002944508</c:v>
                      </c:pt>
                      <c:pt idx="102">
                        <c:v>-0.46722748414606896</c:v>
                      </c:pt>
                      <c:pt idx="103">
                        <c:v>-0.46520518776616349</c:v>
                      </c:pt>
                      <c:pt idx="104">
                        <c:v>-0.45544540958488078</c:v>
                      </c:pt>
                      <c:pt idx="105">
                        <c:v>-0.45090256989089017</c:v>
                      </c:pt>
                      <c:pt idx="106">
                        <c:v>-0.45090256989089017</c:v>
                      </c:pt>
                      <c:pt idx="107">
                        <c:v>-0.45090256989089017</c:v>
                      </c:pt>
                      <c:pt idx="108">
                        <c:v>-0.44586148326272013</c:v>
                      </c:pt>
                      <c:pt idx="109">
                        <c:v>-0.44407365602831095</c:v>
                      </c:pt>
                      <c:pt idx="110">
                        <c:v>-0.442490989296211</c:v>
                      </c:pt>
                      <c:pt idx="111">
                        <c:v>-0.43841708789321299</c:v>
                      </c:pt>
                      <c:pt idx="112">
                        <c:v>-0.45060948345901986</c:v>
                      </c:pt>
                      <c:pt idx="113">
                        <c:v>-0.45060948345901986</c:v>
                      </c:pt>
                      <c:pt idx="114">
                        <c:v>-0.45060948345901986</c:v>
                      </c:pt>
                      <c:pt idx="115">
                        <c:v>-0.4566470639555491</c:v>
                      </c:pt>
                      <c:pt idx="116">
                        <c:v>-0.44073247070498889</c:v>
                      </c:pt>
                      <c:pt idx="117">
                        <c:v>-0.43677580387473913</c:v>
                      </c:pt>
                      <c:pt idx="118">
                        <c:v>-0.41924923524889179</c:v>
                      </c:pt>
                      <c:pt idx="119">
                        <c:v>-0.41142382751795337</c:v>
                      </c:pt>
                      <c:pt idx="120">
                        <c:v>-0.41142382751795337</c:v>
                      </c:pt>
                      <c:pt idx="121">
                        <c:v>-0.41142382751795337</c:v>
                      </c:pt>
                      <c:pt idx="122">
                        <c:v>-0.39668157999487452</c:v>
                      </c:pt>
                      <c:pt idx="123">
                        <c:v>-0.40503454330317967</c:v>
                      </c:pt>
                      <c:pt idx="124">
                        <c:v>-0.39835217265653555</c:v>
                      </c:pt>
                      <c:pt idx="125">
                        <c:v>-0.38671664131128247</c:v>
                      </c:pt>
                      <c:pt idx="126">
                        <c:v>-0.3886217031184398</c:v>
                      </c:pt>
                      <c:pt idx="127">
                        <c:v>-0.3886217031184398</c:v>
                      </c:pt>
                      <c:pt idx="128">
                        <c:v>-0.3886217031184398</c:v>
                      </c:pt>
                      <c:pt idx="129">
                        <c:v>-0.36400244284132999</c:v>
                      </c:pt>
                      <c:pt idx="130">
                        <c:v>-0.35222036828014169</c:v>
                      </c:pt>
                      <c:pt idx="131">
                        <c:v>-0.3346644910111074</c:v>
                      </c:pt>
                      <c:pt idx="132">
                        <c:v>-0.34474666426744771</c:v>
                      </c:pt>
                      <c:pt idx="133">
                        <c:v>-0.33815221955036467</c:v>
                      </c:pt>
                      <c:pt idx="134">
                        <c:v>-0.33815221955036467</c:v>
                      </c:pt>
                      <c:pt idx="135">
                        <c:v>-0.33815221955036467</c:v>
                      </c:pt>
                      <c:pt idx="136">
                        <c:v>-0.34492251612656988</c:v>
                      </c:pt>
                      <c:pt idx="137">
                        <c:v>-0.3730001962997499</c:v>
                      </c:pt>
                      <c:pt idx="138">
                        <c:v>-0.41904407474658267</c:v>
                      </c:pt>
                      <c:pt idx="139">
                        <c:v>-0.38662871538172139</c:v>
                      </c:pt>
                      <c:pt idx="140">
                        <c:v>-0.38818207347063427</c:v>
                      </c:pt>
                      <c:pt idx="141">
                        <c:v>-0.38818207347063427</c:v>
                      </c:pt>
                      <c:pt idx="142">
                        <c:v>-0.38818207347063427</c:v>
                      </c:pt>
                      <c:pt idx="143">
                        <c:v>-0.38633562894985107</c:v>
                      </c:pt>
                      <c:pt idx="144">
                        <c:v>-0.36807634424432789</c:v>
                      </c:pt>
                      <c:pt idx="145">
                        <c:v>-0.36532133178474657</c:v>
                      </c:pt>
                      <c:pt idx="146">
                        <c:v>-0.38366854241983084</c:v>
                      </c:pt>
                      <c:pt idx="147">
                        <c:v>-0.38671664131128247</c:v>
                      </c:pt>
                      <c:pt idx="148">
                        <c:v>-0.38671664131128247</c:v>
                      </c:pt>
                      <c:pt idx="149">
                        <c:v>-0.38671664131128247</c:v>
                      </c:pt>
                      <c:pt idx="150">
                        <c:v>-0.38730281417502321</c:v>
                      </c:pt>
                      <c:pt idx="151">
                        <c:v>-0.37639999890944598</c:v>
                      </c:pt>
                      <c:pt idx="152">
                        <c:v>-0.38906133276624533</c:v>
                      </c:pt>
                      <c:pt idx="153">
                        <c:v>-0.38967681427317302</c:v>
                      </c:pt>
                      <c:pt idx="154">
                        <c:v>-0.38780106110920276</c:v>
                      </c:pt>
                      <c:pt idx="155">
                        <c:v>-0.38780106110920276</c:v>
                      </c:pt>
                      <c:pt idx="156">
                        <c:v>-0.38780106110920276</c:v>
                      </c:pt>
                      <c:pt idx="157">
                        <c:v>-0.3717692332858944</c:v>
                      </c:pt>
                      <c:pt idx="158">
                        <c:v>-0.35711491169237664</c:v>
                      </c:pt>
                      <c:pt idx="159">
                        <c:v>-0.34682757793372709</c:v>
                      </c:pt>
                      <c:pt idx="160">
                        <c:v>-0.33580752809540182</c:v>
                      </c:pt>
                      <c:pt idx="161">
                        <c:v>-0.34943604717737342</c:v>
                      </c:pt>
                      <c:pt idx="162">
                        <c:v>-0.34943604717737342</c:v>
                      </c:pt>
                      <c:pt idx="163">
                        <c:v>-0.34943604717737342</c:v>
                      </c:pt>
                      <c:pt idx="164">
                        <c:v>-0.33715572568200547</c:v>
                      </c:pt>
                      <c:pt idx="165">
                        <c:v>-0.35189797320508431</c:v>
                      </c:pt>
                      <c:pt idx="166">
                        <c:v>-0.35764246726974325</c:v>
                      </c:pt>
                      <c:pt idx="167">
                        <c:v>-0.35078424476397696</c:v>
                      </c:pt>
                      <c:pt idx="168">
                        <c:v>-0.33155777483328175</c:v>
                      </c:pt>
                      <c:pt idx="169">
                        <c:v>-0.33155777483328175</c:v>
                      </c:pt>
                      <c:pt idx="170">
                        <c:v>-0.33155777483328175</c:v>
                      </c:pt>
                      <c:pt idx="171">
                        <c:v>-0.32373236710234321</c:v>
                      </c:pt>
                      <c:pt idx="172">
                        <c:v>-0.30884357636332915</c:v>
                      </c:pt>
                      <c:pt idx="173">
                        <c:v>-0.29562537828597613</c:v>
                      </c:pt>
                      <c:pt idx="174">
                        <c:v>-0.29369100783563185</c:v>
                      </c:pt>
                      <c:pt idx="175">
                        <c:v>-0.28123483448114173</c:v>
                      </c:pt>
                      <c:pt idx="176">
                        <c:v>-0.28123483448114173</c:v>
                      </c:pt>
                      <c:pt idx="177">
                        <c:v>-0.28123483448114173</c:v>
                      </c:pt>
                      <c:pt idx="178">
                        <c:v>-0.28199685920400464</c:v>
                      </c:pt>
                      <c:pt idx="179">
                        <c:v>-0.2666391301739981</c:v>
                      </c:pt>
                      <c:pt idx="180">
                        <c:v>-0.24896601833221566</c:v>
                      </c:pt>
                      <c:pt idx="181">
                        <c:v>-0.23419446216594975</c:v>
                      </c:pt>
                      <c:pt idx="182">
                        <c:v>-0.23841490678488297</c:v>
                      </c:pt>
                      <c:pt idx="183">
                        <c:v>-0.23841490678488297</c:v>
                      </c:pt>
                      <c:pt idx="184">
                        <c:v>-0.23841490678488297</c:v>
                      </c:pt>
                      <c:pt idx="185">
                        <c:v>-0.21819194298582845</c:v>
                      </c:pt>
                      <c:pt idx="186">
                        <c:v>-0.2534795493830192</c:v>
                      </c:pt>
                      <c:pt idx="187">
                        <c:v>-0.27754194543957533</c:v>
                      </c:pt>
                      <c:pt idx="188">
                        <c:v>-0.26112910525483546</c:v>
                      </c:pt>
                      <c:pt idx="189">
                        <c:v>-0.22610527664632796</c:v>
                      </c:pt>
                      <c:pt idx="190">
                        <c:v>-0.22610527664632796</c:v>
                      </c:pt>
                      <c:pt idx="191">
                        <c:v>-0.22610527664632796</c:v>
                      </c:pt>
                      <c:pt idx="192">
                        <c:v>-0.2507831542098119</c:v>
                      </c:pt>
                      <c:pt idx="193">
                        <c:v>-0.2446283391405345</c:v>
                      </c:pt>
                      <c:pt idx="194">
                        <c:v>-0.24987458627101378</c:v>
                      </c:pt>
                      <c:pt idx="195">
                        <c:v>-0.26564263630563889</c:v>
                      </c:pt>
                      <c:pt idx="196">
                        <c:v>-0.25896026565899488</c:v>
                      </c:pt>
                      <c:pt idx="197">
                        <c:v>-0.25896026565899488</c:v>
                      </c:pt>
                      <c:pt idx="198">
                        <c:v>-0.25896026565899488</c:v>
                      </c:pt>
                      <c:pt idx="199">
                        <c:v>-0.25342093209664518</c:v>
                      </c:pt>
                      <c:pt idx="200">
                        <c:v>-0.26303416706199279</c:v>
                      </c:pt>
                      <c:pt idx="201">
                        <c:v>-0.25245374687147293</c:v>
                      </c:pt>
                      <c:pt idx="202">
                        <c:v>-0.25043145049156745</c:v>
                      </c:pt>
                      <c:pt idx="203">
                        <c:v>-0.24972804305507867</c:v>
                      </c:pt>
                      <c:pt idx="204">
                        <c:v>-0.24972804305507867</c:v>
                      </c:pt>
                      <c:pt idx="205">
                        <c:v>-0.24972804305507867</c:v>
                      </c:pt>
                      <c:pt idx="206">
                        <c:v>-0.23636330176179043</c:v>
                      </c:pt>
                      <c:pt idx="207">
                        <c:v>-0.22862581996041309</c:v>
                      </c:pt>
                      <c:pt idx="208">
                        <c:v>-0.2019842633033978</c:v>
                      </c:pt>
                      <c:pt idx="209">
                        <c:v>-0.18642137377108192</c:v>
                      </c:pt>
                      <c:pt idx="210">
                        <c:v>-0.19078836160595025</c:v>
                      </c:pt>
                      <c:pt idx="211">
                        <c:v>-0.19078836160595025</c:v>
                      </c:pt>
                      <c:pt idx="212">
                        <c:v>-0.19078836160595025</c:v>
                      </c:pt>
                      <c:pt idx="213">
                        <c:v>-0.17929937347663238</c:v>
                      </c:pt>
                      <c:pt idx="214">
                        <c:v>-0.18539557125953576</c:v>
                      </c:pt>
                      <c:pt idx="215">
                        <c:v>-0.16016082947549815</c:v>
                      </c:pt>
                      <c:pt idx="216">
                        <c:v>-0.13425198889815881</c:v>
                      </c:pt>
                      <c:pt idx="217">
                        <c:v>-0.10983788912335823</c:v>
                      </c:pt>
                      <c:pt idx="218">
                        <c:v>-0.10983788912335823</c:v>
                      </c:pt>
                      <c:pt idx="219">
                        <c:v>-0.10983788912335823</c:v>
                      </c:pt>
                      <c:pt idx="220">
                        <c:v>-0.10957411133467498</c:v>
                      </c:pt>
                      <c:pt idx="221">
                        <c:v>-7.5664011167274836E-2</c:v>
                      </c:pt>
                      <c:pt idx="222">
                        <c:v>-5.4825565861292613E-2</c:v>
                      </c:pt>
                      <c:pt idx="223">
                        <c:v>-4.3365886375161811E-2</c:v>
                      </c:pt>
                      <c:pt idx="224">
                        <c:v>-4.9843096519496699E-2</c:v>
                      </c:pt>
                      <c:pt idx="225">
                        <c:v>-4.9843096519496699E-2</c:v>
                      </c:pt>
                      <c:pt idx="226">
                        <c:v>-4.9843096519496699E-2</c:v>
                      </c:pt>
                      <c:pt idx="227">
                        <c:v>-5.909440382130482E-3</c:v>
                      </c:pt>
                      <c:pt idx="228">
                        <c:v>-1.4614107408679855E-2</c:v>
                      </c:pt>
                      <c:pt idx="229">
                        <c:v>-4.7381170491785585E-2</c:v>
                      </c:pt>
                      <c:pt idx="230">
                        <c:v>-0.12513700086699076</c:v>
                      </c:pt>
                      <c:pt idx="231">
                        <c:v>-9.4802555168408964E-2</c:v>
                      </c:pt>
                      <c:pt idx="232">
                        <c:v>-9.4802555168408964E-2</c:v>
                      </c:pt>
                      <c:pt idx="233">
                        <c:v>-9.4802555168408964E-2</c:v>
                      </c:pt>
                      <c:pt idx="234">
                        <c:v>-8.706507336703162E-2</c:v>
                      </c:pt>
                      <c:pt idx="235">
                        <c:v>-4.9168997726194763E-2</c:v>
                      </c:pt>
                      <c:pt idx="236">
                        <c:v>-5.3535985561063093E-2</c:v>
                      </c:pt>
                      <c:pt idx="237">
                        <c:v>-4.4948553107261757E-2</c:v>
                      </c:pt>
                      <c:pt idx="238">
                        <c:v>-2.6894428904047918E-2</c:v>
                      </c:pt>
                      <c:pt idx="239">
                        <c:v>-2.6894428904047918E-2</c:v>
                      </c:pt>
                      <c:pt idx="240">
                        <c:v>-2.6894428904047918E-2</c:v>
                      </c:pt>
                      <c:pt idx="241">
                        <c:v>-7.4041811846693451E-3</c:v>
                      </c:pt>
                      <c:pt idx="242">
                        <c:v>9.7809076682286999E-4</c:v>
                      </c:pt>
                      <c:pt idx="243">
                        <c:v>-8.0489713347841052E-3</c:v>
                      </c:pt>
                      <c:pt idx="244">
                        <c:v>2.4043992955019799E-2</c:v>
                      </c:pt>
                      <c:pt idx="245">
                        <c:v>7.9535478453371944E-3</c:v>
                      </c:pt>
                      <c:pt idx="246">
                        <c:v>7.9535478453371944E-3</c:v>
                      </c:pt>
                      <c:pt idx="247">
                        <c:v>7.9535478453371944E-3</c:v>
                      </c:pt>
                      <c:pt idx="248">
                        <c:v>4.2948067810657742E-2</c:v>
                      </c:pt>
                      <c:pt idx="249">
                        <c:v>5.6107648601636528E-2</c:v>
                      </c:pt>
                      <c:pt idx="250">
                        <c:v>8.8845403041555304E-2</c:v>
                      </c:pt>
                      <c:pt idx="251">
                        <c:v>0.11035794714083935</c:v>
                      </c:pt>
                      <c:pt idx="252">
                        <c:v>0.10581510744684874</c:v>
                      </c:pt>
                      <c:pt idx="253">
                        <c:v>0.10581510744684874</c:v>
                      </c:pt>
                      <c:pt idx="254">
                        <c:v>0.10581510744684874</c:v>
                      </c:pt>
                      <c:pt idx="255">
                        <c:v>0.14253883736020412</c:v>
                      </c:pt>
                      <c:pt idx="256">
                        <c:v>0.18553461691558537</c:v>
                      </c:pt>
                      <c:pt idx="257">
                        <c:v>0.23773331043169565</c:v>
                      </c:pt>
                      <c:pt idx="258">
                        <c:v>0.15561049222162215</c:v>
                      </c:pt>
                      <c:pt idx="259">
                        <c:v>0.17674202395947458</c:v>
                      </c:pt>
                      <c:pt idx="260">
                        <c:v>0.17674202395947458</c:v>
                      </c:pt>
                      <c:pt idx="261">
                        <c:v>0.17674202395947458</c:v>
                      </c:pt>
                      <c:pt idx="262">
                        <c:v>0.26718849683466606</c:v>
                      </c:pt>
                      <c:pt idx="263">
                        <c:v>0.25470301483698909</c:v>
                      </c:pt>
                      <c:pt idx="264">
                        <c:v>0.25440992840511867</c:v>
                      </c:pt>
                      <c:pt idx="265">
                        <c:v>0.26613338567993305</c:v>
                      </c:pt>
                      <c:pt idx="266">
                        <c:v>0.3057293626256179</c:v>
                      </c:pt>
                      <c:pt idx="267">
                        <c:v>0.3057293626256179</c:v>
                      </c:pt>
                      <c:pt idx="268">
                        <c:v>0.3057293626256179</c:v>
                      </c:pt>
                      <c:pt idx="269">
                        <c:v>0.42821018250423903</c:v>
                      </c:pt>
                      <c:pt idx="270">
                        <c:v>0.43612351616473877</c:v>
                      </c:pt>
                      <c:pt idx="271">
                        <c:v>0.52756648290828934</c:v>
                      </c:pt>
                      <c:pt idx="272">
                        <c:v>0.68290229179957751</c:v>
                      </c:pt>
                      <c:pt idx="273">
                        <c:v>0.67029957522915229</c:v>
                      </c:pt>
                      <c:pt idx="274">
                        <c:v>0.67029957522915229</c:v>
                      </c:pt>
                      <c:pt idx="275">
                        <c:v>0.67029957522915229</c:v>
                      </c:pt>
                      <c:pt idx="276">
                        <c:v>0.7380904669207653</c:v>
                      </c:pt>
                      <c:pt idx="277">
                        <c:v>0.93730131466304534</c:v>
                      </c:pt>
                      <c:pt idx="278">
                        <c:v>0.74321947947849654</c:v>
                      </c:pt>
                      <c:pt idx="279">
                        <c:v>0.59321784364724883</c:v>
                      </c:pt>
                      <c:pt idx="280">
                        <c:v>0.461035862873719</c:v>
                      </c:pt>
                      <c:pt idx="281">
                        <c:v>0.461035862873719</c:v>
                      </c:pt>
                      <c:pt idx="282">
                        <c:v>0.461035862873719</c:v>
                      </c:pt>
                      <c:pt idx="283">
                        <c:v>0.47891413521781057</c:v>
                      </c:pt>
                      <c:pt idx="284">
                        <c:v>0.50942443277551441</c:v>
                      </c:pt>
                      <c:pt idx="285">
                        <c:v>0.56179897815074686</c:v>
                      </c:pt>
                      <c:pt idx="286">
                        <c:v>0.69995992213443237</c:v>
                      </c:pt>
                      <c:pt idx="287">
                        <c:v>0.65192305595088107</c:v>
                      </c:pt>
                      <c:pt idx="288">
                        <c:v>0.65192305595088107</c:v>
                      </c:pt>
                      <c:pt idx="289">
                        <c:v>0.65192305595088107</c:v>
                      </c:pt>
                      <c:pt idx="290">
                        <c:v>0.66657737754439883</c:v>
                      </c:pt>
                      <c:pt idx="291">
                        <c:v>0.63747389485967254</c:v>
                      </c:pt>
                      <c:pt idx="292">
                        <c:v>0.67601476065062416</c:v>
                      </c:pt>
                      <c:pt idx="293">
                        <c:v>0.60464821449019279</c:v>
                      </c:pt>
                      <c:pt idx="294">
                        <c:v>0.59623663389551362</c:v>
                      </c:pt>
                      <c:pt idx="295">
                        <c:v>0.59623663389551362</c:v>
                      </c:pt>
                      <c:pt idx="296">
                        <c:v>0.59623663389551362</c:v>
                      </c:pt>
                      <c:pt idx="297">
                        <c:v>0.63170009215182654</c:v>
                      </c:pt>
                      <c:pt idx="298">
                        <c:v>0.63659463556406148</c:v>
                      </c:pt>
                      <c:pt idx="299">
                        <c:v>0.62076796824306224</c:v>
                      </c:pt>
                      <c:pt idx="300">
                        <c:v>0.49520974082980218</c:v>
                      </c:pt>
                      <c:pt idx="301">
                        <c:v>0.35001472248122845</c:v>
                      </c:pt>
                      <c:pt idx="302">
                        <c:v>0.35001472248122845</c:v>
                      </c:pt>
                      <c:pt idx="303">
                        <c:v>0.35001472248122845</c:v>
                      </c:pt>
                      <c:pt idx="304">
                        <c:v>0.32346109175377435</c:v>
                      </c:pt>
                      <c:pt idx="305">
                        <c:v>0.36153301925373338</c:v>
                      </c:pt>
                      <c:pt idx="306">
                        <c:v>0.49186855550648034</c:v>
                      </c:pt>
                      <c:pt idx="307">
                        <c:v>0.43714931867628493</c:v>
                      </c:pt>
                      <c:pt idx="308">
                        <c:v>0.410771539807953</c:v>
                      </c:pt>
                      <c:pt idx="309">
                        <c:v>0.410771539807953</c:v>
                      </c:pt>
                      <c:pt idx="310">
                        <c:v>0.410771539807953</c:v>
                      </c:pt>
                      <c:pt idx="311">
                        <c:v>0.48257771561619012</c:v>
                      </c:pt>
                      <c:pt idx="312">
                        <c:v>0.38234215591652854</c:v>
                      </c:pt>
                      <c:pt idx="313">
                        <c:v>0.37267030366480691</c:v>
                      </c:pt>
                      <c:pt idx="314">
                        <c:v>0.41663326844536019</c:v>
                      </c:pt>
                      <c:pt idx="315">
                        <c:v>0.41956413276406379</c:v>
                      </c:pt>
                      <c:pt idx="316">
                        <c:v>0.41956413276406379</c:v>
                      </c:pt>
                      <c:pt idx="317">
                        <c:v>0.41956413276406379</c:v>
                      </c:pt>
                      <c:pt idx="318">
                        <c:v>0.46865611010234809</c:v>
                      </c:pt>
                      <c:pt idx="319">
                        <c:v>0.62179377075460862</c:v>
                      </c:pt>
                      <c:pt idx="320">
                        <c:v>0.62589698080079348</c:v>
                      </c:pt>
                      <c:pt idx="321">
                        <c:v>0.65256784610099583</c:v>
                      </c:pt>
                      <c:pt idx="322">
                        <c:v>0.55365117534475106</c:v>
                      </c:pt>
                      <c:pt idx="323">
                        <c:v>0.55365117534475106</c:v>
                      </c:pt>
                      <c:pt idx="324">
                        <c:v>0.55365117534475106</c:v>
                      </c:pt>
                      <c:pt idx="325">
                        <c:v>0.52352189014847861</c:v>
                      </c:pt>
                      <c:pt idx="326">
                        <c:v>0.60839972081813332</c:v>
                      </c:pt>
                      <c:pt idx="327">
                        <c:v>0.66068634026380457</c:v>
                      </c:pt>
                      <c:pt idx="328">
                        <c:v>0.67059266166102272</c:v>
                      </c:pt>
                      <c:pt idx="329">
                        <c:v>0.59137139912646552</c:v>
                      </c:pt>
                      <c:pt idx="330">
                        <c:v>0.59137139912646552</c:v>
                      </c:pt>
                      <c:pt idx="331">
                        <c:v>0.59137139912646552</c:v>
                      </c:pt>
                      <c:pt idx="332">
                        <c:v>0.65485392026958467</c:v>
                      </c:pt>
                      <c:pt idx="333">
                        <c:v>0.62536942522342698</c:v>
                      </c:pt>
                      <c:pt idx="334">
                        <c:v>0.6748424149231429</c:v>
                      </c:pt>
                      <c:pt idx="335">
                        <c:v>0.6836056992360664</c:v>
                      </c:pt>
                      <c:pt idx="336">
                        <c:v>0.68741582285038083</c:v>
                      </c:pt>
                      <c:pt idx="337">
                        <c:v>0.68741582285038083</c:v>
                      </c:pt>
                      <c:pt idx="338">
                        <c:v>0.68741582285038083</c:v>
                      </c:pt>
                      <c:pt idx="339">
                        <c:v>0.76074604810434376</c:v>
                      </c:pt>
                      <c:pt idx="340">
                        <c:v>0.93586519114688094</c:v>
                      </c:pt>
                      <c:pt idx="341">
                        <c:v>1.1785993740219087</c:v>
                      </c:pt>
                      <c:pt idx="342">
                        <c:v>1.1129480132829492</c:v>
                      </c:pt>
                      <c:pt idx="343">
                        <c:v>1.2949253788312527</c:v>
                      </c:pt>
                      <c:pt idx="344">
                        <c:v>1.2949253788312527</c:v>
                      </c:pt>
                      <c:pt idx="345">
                        <c:v>1.2949253788312527</c:v>
                      </c:pt>
                      <c:pt idx="346">
                        <c:v>1.4563573855054441</c:v>
                      </c:pt>
                      <c:pt idx="347">
                        <c:v>1.4886555102975572</c:v>
                      </c:pt>
                      <c:pt idx="348">
                        <c:v>1.4929931894892383</c:v>
                      </c:pt>
                      <c:pt idx="349">
                        <c:v>1.7055101612384327</c:v>
                      </c:pt>
                      <c:pt idx="350">
                        <c:v>1.7539573484266024</c:v>
                      </c:pt>
                      <c:pt idx="351">
                        <c:v>1.7539573484266024</c:v>
                      </c:pt>
                      <c:pt idx="352">
                        <c:v>1.7539573484266024</c:v>
                      </c:pt>
                      <c:pt idx="353">
                        <c:v>2.0920618562322435</c:v>
                      </c:pt>
                      <c:pt idx="354">
                        <c:v>3.0801441439967707</c:v>
                      </c:pt>
                      <c:pt idx="355">
                        <c:v>3.1227589111907204</c:v>
                      </c:pt>
                      <c:pt idx="356">
                        <c:v>2.3226622608278387</c:v>
                      </c:pt>
                      <c:pt idx="357">
                        <c:v>1.8536653525488971</c:v>
                      </c:pt>
                      <c:pt idx="358">
                        <c:v>1.8536653525488971</c:v>
                      </c:pt>
                      <c:pt idx="359">
                        <c:v>1.8536653525488971</c:v>
                      </c:pt>
                      <c:pt idx="360">
                        <c:v>1.7232711990097762</c:v>
                      </c:pt>
                      <c:pt idx="361">
                        <c:v>1.817938116503901</c:v>
                      </c:pt>
                      <c:pt idx="362">
                        <c:v>1.6550699863135447</c:v>
                      </c:pt>
                      <c:pt idx="363">
                        <c:v>0.36352600699045201</c:v>
                      </c:pt>
                      <c:pt idx="364">
                        <c:v>0.23090439656911621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3F40-4CD8-8FB4-A7DB844CD24E}"/>
                  </c:ext>
                </c:extLst>
              </c15:ser>
            </c15:filteredLineSeries>
            <c15:filteredLine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10'!$Q$13</c15:sqref>
                        </c15:formulaRef>
                      </c:ext>
                    </c:extLst>
                    <c:strCache>
                      <c:ptCount val="1"/>
                      <c:pt idx="0">
                        <c:v>2022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10'!$A$14:$A$378</c15:sqref>
                        </c15:formulaRef>
                      </c:ext>
                    </c:extLst>
                    <c:numCache>
                      <c:formatCode>[$-41B]mmmm;@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10'!$Q$14:$Q$378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2">
                        <c:v>-0.6149210368218373</c:v>
                      </c:pt>
                      <c:pt idx="3">
                        <c:v>-0.59252587214358476</c:v>
                      </c:pt>
                      <c:pt idx="4">
                        <c:v>-0.57821317291312269</c:v>
                      </c:pt>
                      <c:pt idx="5">
                        <c:v>-0.56895201458752953</c:v>
                      </c:pt>
                      <c:pt idx="6">
                        <c:v>-0.59061470583457609</c:v>
                      </c:pt>
                      <c:pt idx="7">
                        <c:v>-0.59061470583457609</c:v>
                      </c:pt>
                      <c:pt idx="8">
                        <c:v>-0.59061470583457609</c:v>
                      </c:pt>
                      <c:pt idx="9">
                        <c:v>-0.59823411336608678</c:v>
                      </c:pt>
                      <c:pt idx="10">
                        <c:v>-0.61163753523367248</c:v>
                      </c:pt>
                      <c:pt idx="11">
                        <c:v>-0.63021878652874896</c:v>
                      </c:pt>
                      <c:pt idx="12">
                        <c:v>-0.62675006177407222</c:v>
                      </c:pt>
                      <c:pt idx="13">
                        <c:v>-0.62261621746692108</c:v>
                      </c:pt>
                      <c:pt idx="14">
                        <c:v>-0.62261621746692108</c:v>
                      </c:pt>
                      <c:pt idx="15">
                        <c:v>-0.62261621746692108</c:v>
                      </c:pt>
                      <c:pt idx="16">
                        <c:v>-0.63053871745272394</c:v>
                      </c:pt>
                      <c:pt idx="17">
                        <c:v>-0.63095967919479634</c:v>
                      </c:pt>
                      <c:pt idx="18">
                        <c:v>-0.63564919300148304</c:v>
                      </c:pt>
                      <c:pt idx="19">
                        <c:v>-0.62936002457492113</c:v>
                      </c:pt>
                      <c:pt idx="20">
                        <c:v>-0.61942532746201207</c:v>
                      </c:pt>
                      <c:pt idx="21">
                        <c:v>-0.61942532746201207</c:v>
                      </c:pt>
                      <c:pt idx="22">
                        <c:v>-0.61942532746201207</c:v>
                      </c:pt>
                      <c:pt idx="23">
                        <c:v>-0.58499065696048858</c:v>
                      </c:pt>
                      <c:pt idx="24">
                        <c:v>-0.57463499810550711</c:v>
                      </c:pt>
                      <c:pt idx="25">
                        <c:v>-0.55922779834565672</c:v>
                      </c:pt>
                      <c:pt idx="26">
                        <c:v>-0.54282712887451545</c:v>
                      </c:pt>
                      <c:pt idx="27">
                        <c:v>-0.5222589381568572</c:v>
                      </c:pt>
                      <c:pt idx="28">
                        <c:v>-0.5222589381568572</c:v>
                      </c:pt>
                      <c:pt idx="29">
                        <c:v>-0.5222589381568572</c:v>
                      </c:pt>
                      <c:pt idx="30">
                        <c:v>-0.5372451761746353</c:v>
                      </c:pt>
                      <c:pt idx="31">
                        <c:v>-0.57253018939514511</c:v>
                      </c:pt>
                      <c:pt idx="32">
                        <c:v>-0.56438878930346448</c:v>
                      </c:pt>
                      <c:pt idx="33">
                        <c:v>-0.55555701195478524</c:v>
                      </c:pt>
                      <c:pt idx="34">
                        <c:v>-0.53514036746427318</c:v>
                      </c:pt>
                      <c:pt idx="35">
                        <c:v>-0.53514036746427318</c:v>
                      </c:pt>
                      <c:pt idx="36">
                        <c:v>-0.53514036746427318</c:v>
                      </c:pt>
                      <c:pt idx="37">
                        <c:v>-0.54307970591975896</c:v>
                      </c:pt>
                      <c:pt idx="38">
                        <c:v>-0.54877952790741946</c:v>
                      </c:pt>
                      <c:pt idx="39">
                        <c:v>-0.56182092267682282</c:v>
                      </c:pt>
                      <c:pt idx="40">
                        <c:v>-0.55885735201263298</c:v>
                      </c:pt>
                      <c:pt idx="41">
                        <c:v>-0.53958572346055789</c:v>
                      </c:pt>
                      <c:pt idx="42">
                        <c:v>-0.53958572346055789</c:v>
                      </c:pt>
                      <c:pt idx="43">
                        <c:v>-0.53958572346055789</c:v>
                      </c:pt>
                      <c:pt idx="44">
                        <c:v>-0.52428797375364633</c:v>
                      </c:pt>
                      <c:pt idx="45">
                        <c:v>-0.56327745030439336</c:v>
                      </c:pt>
                      <c:pt idx="46">
                        <c:v>-0.56780699864909256</c:v>
                      </c:pt>
                      <c:pt idx="47">
                        <c:v>-0.55739240515022104</c:v>
                      </c:pt>
                      <c:pt idx="48">
                        <c:v>-0.55897522130041333</c:v>
                      </c:pt>
                      <c:pt idx="49">
                        <c:v>-0.55897522130041333</c:v>
                      </c:pt>
                      <c:pt idx="50">
                        <c:v>-0.55897522130041333</c:v>
                      </c:pt>
                      <c:pt idx="51">
                        <c:v>-0.55873106349001134</c:v>
                      </c:pt>
                      <c:pt idx="52">
                        <c:v>-0.51585190044251505</c:v>
                      </c:pt>
                      <c:pt idx="53">
                        <c:v>-0.4692177586557329</c:v>
                      </c:pt>
                      <c:pt idx="54">
                        <c:v>-0.33553714784321664</c:v>
                      </c:pt>
                      <c:pt idx="55">
                        <c:v>-0.4756753117791237</c:v>
                      </c:pt>
                      <c:pt idx="56">
                        <c:v>-0.4756753117791237</c:v>
                      </c:pt>
                      <c:pt idx="57">
                        <c:v>-0.4756753117791237</c:v>
                      </c:pt>
                      <c:pt idx="58">
                        <c:v>-0.47665194302073177</c:v>
                      </c:pt>
                      <c:pt idx="59">
                        <c:v>-0.4114112922343488</c:v>
                      </c:pt>
                      <c:pt idx="60">
                        <c:v>-0.31498579559524131</c:v>
                      </c:pt>
                      <c:pt idx="61">
                        <c:v>-0.33144539971027276</c:v>
                      </c:pt>
                      <c:pt idx="62">
                        <c:v>-0.35623162708349665</c:v>
                      </c:pt>
                      <c:pt idx="63">
                        <c:v>-0.35623162708349665</c:v>
                      </c:pt>
                      <c:pt idx="64">
                        <c:v>-0.35623162708349665</c:v>
                      </c:pt>
                      <c:pt idx="65">
                        <c:v>-0.29204338065229474</c:v>
                      </c:pt>
                      <c:pt idx="66">
                        <c:v>-0.29767584876122366</c:v>
                      </c:pt>
                      <c:pt idx="67">
                        <c:v>-0.35517922272831559</c:v>
                      </c:pt>
                      <c:pt idx="68">
                        <c:v>-0.40173759140152476</c:v>
                      </c:pt>
                      <c:pt idx="69">
                        <c:v>-0.35280499850302716</c:v>
                      </c:pt>
                      <c:pt idx="70">
                        <c:v>-0.35280499850302716</c:v>
                      </c:pt>
                      <c:pt idx="71">
                        <c:v>-0.35280499850302716</c:v>
                      </c:pt>
                      <c:pt idx="72">
                        <c:v>-0.40322779596846103</c:v>
                      </c:pt>
                      <c:pt idx="73">
                        <c:v>-0.40950854516018154</c:v>
                      </c:pt>
                      <c:pt idx="74">
                        <c:v>-0.46032704666316349</c:v>
                      </c:pt>
                      <c:pt idx="75">
                        <c:v>-0.44357276932868128</c:v>
                      </c:pt>
                      <c:pt idx="76">
                        <c:v>-0.43372226456418683</c:v>
                      </c:pt>
                      <c:pt idx="77">
                        <c:v>-0.43372226456418683</c:v>
                      </c:pt>
                      <c:pt idx="78">
                        <c:v>-0.43372226456418683</c:v>
                      </c:pt>
                      <c:pt idx="79">
                        <c:v>-0.43355387986735783</c:v>
                      </c:pt>
                      <c:pt idx="80">
                        <c:v>-0.42132073164273343</c:v>
                      </c:pt>
                      <c:pt idx="81">
                        <c:v>-0.35146634016323686</c:v>
                      </c:pt>
                      <c:pt idx="82">
                        <c:v>-0.32982890662071473</c:v>
                      </c:pt>
                      <c:pt idx="83">
                        <c:v>-0.34393112498014067</c:v>
                      </c:pt>
                      <c:pt idx="84">
                        <c:v>-0.34393112498014067</c:v>
                      </c:pt>
                      <c:pt idx="85">
                        <c:v>-0.34393112498014067</c:v>
                      </c:pt>
                      <c:pt idx="86">
                        <c:v>-0.35256084069262505</c:v>
                      </c:pt>
                      <c:pt idx="87">
                        <c:v>-0.31172755171160083</c:v>
                      </c:pt>
                      <c:pt idx="88">
                        <c:v>-0.27695611181641944</c:v>
                      </c:pt>
                      <c:pt idx="89">
                        <c:v>-0.25060390676268607</c:v>
                      </c:pt>
                      <c:pt idx="90">
                        <c:v>-0.27880834348153805</c:v>
                      </c:pt>
                      <c:pt idx="91">
                        <c:v>-0.27880834348153805</c:v>
                      </c:pt>
                      <c:pt idx="92">
                        <c:v>-0.27880834348153805</c:v>
                      </c:pt>
                      <c:pt idx="93">
                        <c:v>-0.31343665638441487</c:v>
                      </c:pt>
                      <c:pt idx="94">
                        <c:v>-0.29219492687944082</c:v>
                      </c:pt>
                      <c:pt idx="95">
                        <c:v>-0.30187704694710638</c:v>
                      </c:pt>
                      <c:pt idx="96">
                        <c:v>-0.30179285459869176</c:v>
                      </c:pt>
                      <c:pt idx="97">
                        <c:v>-0.28785902093609494</c:v>
                      </c:pt>
                      <c:pt idx="98">
                        <c:v>-0.28785902093609494</c:v>
                      </c:pt>
                      <c:pt idx="99">
                        <c:v>-0.28785902093609494</c:v>
                      </c:pt>
                      <c:pt idx="100">
                        <c:v>-0.27880834348153805</c:v>
                      </c:pt>
                      <c:pt idx="101">
                        <c:v>-0.25910733395254892</c:v>
                      </c:pt>
                      <c:pt idx="102">
                        <c:v>-0.23473364908655614</c:v>
                      </c:pt>
                      <c:pt idx="103">
                        <c:v>-0.28049219044982765</c:v>
                      </c:pt>
                      <c:pt idx="104">
                        <c:v>-0.28049219044982765</c:v>
                      </c:pt>
                      <c:pt idx="105">
                        <c:v>-0.28049219044982765</c:v>
                      </c:pt>
                      <c:pt idx="106">
                        <c:v>-0.28049219044982765</c:v>
                      </c:pt>
                      <c:pt idx="107">
                        <c:v>-0.28049219044982765</c:v>
                      </c:pt>
                      <c:pt idx="108">
                        <c:v>-0.2888272329428615</c:v>
                      </c:pt>
                      <c:pt idx="109">
                        <c:v>-0.26542176008363516</c:v>
                      </c:pt>
                      <c:pt idx="110">
                        <c:v>-0.22871389617492055</c:v>
                      </c:pt>
                      <c:pt idx="111">
                        <c:v>-0.24647848169037645</c:v>
                      </c:pt>
                      <c:pt idx="112">
                        <c:v>-0.24647848169037645</c:v>
                      </c:pt>
                      <c:pt idx="113">
                        <c:v>-0.24647848169037645</c:v>
                      </c:pt>
                      <c:pt idx="114">
                        <c:v>-0.26079118092083864</c:v>
                      </c:pt>
                      <c:pt idx="115">
                        <c:v>-0.26171729675339794</c:v>
                      </c:pt>
                      <c:pt idx="116">
                        <c:v>-0.25195098433731788</c:v>
                      </c:pt>
                      <c:pt idx="117">
                        <c:v>-0.25338225426036398</c:v>
                      </c:pt>
                      <c:pt idx="118">
                        <c:v>-0.25683414054535791</c:v>
                      </c:pt>
                      <c:pt idx="119">
                        <c:v>-0.25683414054535791</c:v>
                      </c:pt>
                      <c:pt idx="120">
                        <c:v>-0.25683414054535791</c:v>
                      </c:pt>
                      <c:pt idx="121">
                        <c:v>-0.30078254641771807</c:v>
                      </c:pt>
                      <c:pt idx="122">
                        <c:v>-0.2574066485145764</c:v>
                      </c:pt>
                      <c:pt idx="123">
                        <c:v>-0.22066510766649594</c:v>
                      </c:pt>
                      <c:pt idx="124">
                        <c:v>-0.16194936388223546</c:v>
                      </c:pt>
                      <c:pt idx="125">
                        <c:v>-0.17877941433029065</c:v>
                      </c:pt>
                      <c:pt idx="126">
                        <c:v>-0.17877941433029065</c:v>
                      </c:pt>
                      <c:pt idx="127">
                        <c:v>-0.17877941433029065</c:v>
                      </c:pt>
                      <c:pt idx="128">
                        <c:v>-0.25041868359617436</c:v>
                      </c:pt>
                      <c:pt idx="129">
                        <c:v>-0.24706782812927786</c:v>
                      </c:pt>
                      <c:pt idx="130">
                        <c:v>-0.24104807521764238</c:v>
                      </c:pt>
                      <c:pt idx="131">
                        <c:v>-0.18535483674146169</c:v>
                      </c:pt>
                      <c:pt idx="132">
                        <c:v>-0.21984844188687547</c:v>
                      </c:pt>
                      <c:pt idx="133">
                        <c:v>-0.21984844188687547</c:v>
                      </c:pt>
                      <c:pt idx="134">
                        <c:v>-0.21984844188687547</c:v>
                      </c:pt>
                      <c:pt idx="135">
                        <c:v>-0.2212207771660315</c:v>
                      </c:pt>
                      <c:pt idx="136">
                        <c:v>-0.21322250406665566</c:v>
                      </c:pt>
                      <c:pt idx="137">
                        <c:v>-0.23511251465442129</c:v>
                      </c:pt>
                      <c:pt idx="138">
                        <c:v>-0.24479463472208685</c:v>
                      </c:pt>
                      <c:pt idx="139">
                        <c:v>-0.24658793174331539</c:v>
                      </c:pt>
                      <c:pt idx="140">
                        <c:v>-0.24658793174331539</c:v>
                      </c:pt>
                      <c:pt idx="141">
                        <c:v>-0.24658793174331539</c:v>
                      </c:pt>
                      <c:pt idx="142">
                        <c:v>-0.27097845507899099</c:v>
                      </c:pt>
                      <c:pt idx="143">
                        <c:v>-0.26602794499221949</c:v>
                      </c:pt>
                      <c:pt idx="144">
                        <c:v>-0.25180785734501321</c:v>
                      </c:pt>
                      <c:pt idx="145">
                        <c:v>-0.25296129251829169</c:v>
                      </c:pt>
                      <c:pt idx="146">
                        <c:v>-0.25551232067525043</c:v>
                      </c:pt>
                      <c:pt idx="147">
                        <c:v>-0.25551232067525043</c:v>
                      </c:pt>
                      <c:pt idx="148">
                        <c:v>-0.25551232067525043</c:v>
                      </c:pt>
                      <c:pt idx="149">
                        <c:v>-0.24689944343244885</c:v>
                      </c:pt>
                      <c:pt idx="150">
                        <c:v>-0.22639860659352218</c:v>
                      </c:pt>
                      <c:pt idx="151">
                        <c:v>-0.24605751994830405</c:v>
                      </c:pt>
                      <c:pt idx="152">
                        <c:v>-0.22964001200747985</c:v>
                      </c:pt>
                      <c:pt idx="153">
                        <c:v>-0.22984207364367459</c:v>
                      </c:pt>
                      <c:pt idx="154">
                        <c:v>-0.22984207364367459</c:v>
                      </c:pt>
                      <c:pt idx="155">
                        <c:v>-0.22984207364367459</c:v>
                      </c:pt>
                      <c:pt idx="156">
                        <c:v>-0.23679636162271089</c:v>
                      </c:pt>
                      <c:pt idx="157">
                        <c:v>-0.25068809911110068</c:v>
                      </c:pt>
                      <c:pt idx="158">
                        <c:v>-0.25589960547795709</c:v>
                      </c:pt>
                      <c:pt idx="159">
                        <c:v>-0.26239083554071374</c:v>
                      </c:pt>
                      <c:pt idx="160">
                        <c:v>-0.27594580363544552</c:v>
                      </c:pt>
                      <c:pt idx="161">
                        <c:v>-0.27594580363544552</c:v>
                      </c:pt>
                      <c:pt idx="162">
                        <c:v>-0.27594580363544552</c:v>
                      </c:pt>
                      <c:pt idx="163">
                        <c:v>-0.27594580363544552</c:v>
                      </c:pt>
                      <c:pt idx="164">
                        <c:v>-0.24142694078550753</c:v>
                      </c:pt>
                      <c:pt idx="165">
                        <c:v>-0.16548544251564368</c:v>
                      </c:pt>
                      <c:pt idx="166">
                        <c:v>-0.12977946755306147</c:v>
                      </c:pt>
                      <c:pt idx="167">
                        <c:v>-0.20348986858994145</c:v>
                      </c:pt>
                      <c:pt idx="168">
                        <c:v>-0.20348986858994145</c:v>
                      </c:pt>
                      <c:pt idx="169">
                        <c:v>-0.20348986858994145</c:v>
                      </c:pt>
                      <c:pt idx="170">
                        <c:v>-0.18249229689536939</c:v>
                      </c:pt>
                      <c:pt idx="171">
                        <c:v>-0.15491930278962618</c:v>
                      </c:pt>
                      <c:pt idx="172">
                        <c:v>-0.11622449945832969</c:v>
                      </c:pt>
                      <c:pt idx="173">
                        <c:v>-7.6266810900816107E-2</c:v>
                      </c:pt>
                      <c:pt idx="174">
                        <c:v>-9.5521600983208277E-2</c:v>
                      </c:pt>
                      <c:pt idx="175">
                        <c:v>-9.5521600983208277E-2</c:v>
                      </c:pt>
                      <c:pt idx="176">
                        <c:v>-9.5521600983208277E-2</c:v>
                      </c:pt>
                      <c:pt idx="177">
                        <c:v>-0.10545629809611734</c:v>
                      </c:pt>
                      <c:pt idx="178">
                        <c:v>-0.10828516100284391</c:v>
                      </c:pt>
                      <c:pt idx="179">
                        <c:v>-5.7214082454618453E-2</c:v>
                      </c:pt>
                      <c:pt idx="180">
                        <c:v>-2.7292121828111138E-2</c:v>
                      </c:pt>
                      <c:pt idx="181">
                        <c:v>-6.3619040122707693E-3</c:v>
                      </c:pt>
                      <c:pt idx="182">
                        <c:v>-6.3619040122707693E-3</c:v>
                      </c:pt>
                      <c:pt idx="183">
                        <c:v>-6.3619040122707693E-3</c:v>
                      </c:pt>
                      <c:pt idx="184">
                        <c:v>7.5498316351131134E-2</c:v>
                      </c:pt>
                      <c:pt idx="185">
                        <c:v>7.3115672891001182E-2</c:v>
                      </c:pt>
                      <c:pt idx="186">
                        <c:v>0.14543690017904232</c:v>
                      </c:pt>
                      <c:pt idx="187">
                        <c:v>0.25202441327177794</c:v>
                      </c:pt>
                      <c:pt idx="188">
                        <c:v>0.23619625176985504</c:v>
                      </c:pt>
                      <c:pt idx="189">
                        <c:v>0.23619625176985504</c:v>
                      </c:pt>
                      <c:pt idx="190">
                        <c:v>0.23619625176985504</c:v>
                      </c:pt>
                      <c:pt idx="191">
                        <c:v>0.20496089050808175</c:v>
                      </c:pt>
                      <c:pt idx="192">
                        <c:v>0.241626658242589</c:v>
                      </c:pt>
                      <c:pt idx="193">
                        <c:v>0.26541099666968071</c:v>
                      </c:pt>
                      <c:pt idx="194">
                        <c:v>0.2349923011875279</c:v>
                      </c:pt>
                      <c:pt idx="195">
                        <c:v>0.13592316480820554</c:v>
                      </c:pt>
                      <c:pt idx="196">
                        <c:v>0.13592316480820554</c:v>
                      </c:pt>
                      <c:pt idx="197">
                        <c:v>0.13592316480820554</c:v>
                      </c:pt>
                      <c:pt idx="198">
                        <c:v>0.12583692146815073</c:v>
                      </c:pt>
                      <c:pt idx="199">
                        <c:v>0.11655892467287465</c:v>
                      </c:pt>
                      <c:pt idx="200">
                        <c:v>0.13680718446655771</c:v>
                      </c:pt>
                      <c:pt idx="201">
                        <c:v>0.11697988641494694</c:v>
                      </c:pt>
                      <c:pt idx="202">
                        <c:v>0.15150716849972645</c:v>
                      </c:pt>
                      <c:pt idx="203">
                        <c:v>0.15150716849972645</c:v>
                      </c:pt>
                      <c:pt idx="204">
                        <c:v>0.15150716849972645</c:v>
                      </c:pt>
                      <c:pt idx="205">
                        <c:v>0.21784231981549773</c:v>
                      </c:pt>
                      <c:pt idx="206">
                        <c:v>0.33200714426553679</c:v>
                      </c:pt>
                      <c:pt idx="207">
                        <c:v>0.30339858427429545</c:v>
                      </c:pt>
                      <c:pt idx="208">
                        <c:v>0.30056130213272736</c:v>
                      </c:pt>
                      <c:pt idx="209">
                        <c:v>0.2932365678206672</c:v>
                      </c:pt>
                      <c:pt idx="210">
                        <c:v>0.2932365678206672</c:v>
                      </c:pt>
                      <c:pt idx="211">
                        <c:v>0.2932365678206672</c:v>
                      </c:pt>
                      <c:pt idx="212">
                        <c:v>0.35692807939622351</c:v>
                      </c:pt>
                      <c:pt idx="213">
                        <c:v>0.38856756393038649</c:v>
                      </c:pt>
                      <c:pt idx="214">
                        <c:v>0.39490724776599717</c:v>
                      </c:pt>
                      <c:pt idx="215">
                        <c:v>0.40496823340152788</c:v>
                      </c:pt>
                      <c:pt idx="216">
                        <c:v>0.40846221586072873</c:v>
                      </c:pt>
                      <c:pt idx="217">
                        <c:v>0.40846221586072873</c:v>
                      </c:pt>
                      <c:pt idx="218">
                        <c:v>0.40846221586072873</c:v>
                      </c:pt>
                      <c:pt idx="219">
                        <c:v>0.41153523657785751</c:v>
                      </c:pt>
                      <c:pt idx="220">
                        <c:v>0.44022798891751314</c:v>
                      </c:pt>
                      <c:pt idx="221">
                        <c:v>0.54772477937312525</c:v>
                      </c:pt>
                      <c:pt idx="222">
                        <c:v>0.64570783445790059</c:v>
                      </c:pt>
                      <c:pt idx="223">
                        <c:v>0.64528687271582807</c:v>
                      </c:pt>
                      <c:pt idx="224">
                        <c:v>0.64528687271582807</c:v>
                      </c:pt>
                      <c:pt idx="225">
                        <c:v>0.64528687271582807</c:v>
                      </c:pt>
                      <c:pt idx="226">
                        <c:v>0.73646718604871353</c:v>
                      </c:pt>
                      <c:pt idx="227">
                        <c:v>0.78561867905308858</c:v>
                      </c:pt>
                      <c:pt idx="228">
                        <c:v>0.78971042718603268</c:v>
                      </c:pt>
                      <c:pt idx="229">
                        <c:v>0.90821957681425891</c:v>
                      </c:pt>
                      <c:pt idx="230">
                        <c:v>0.96142914101221222</c:v>
                      </c:pt>
                      <c:pt idx="231">
                        <c:v>0.96142914101221222</c:v>
                      </c:pt>
                      <c:pt idx="232">
                        <c:v>0.96142914101221222</c:v>
                      </c:pt>
                      <c:pt idx="233">
                        <c:v>1.1547347729718656</c:v>
                      </c:pt>
                      <c:pt idx="234">
                        <c:v>1.0873808942402787</c:v>
                      </c:pt>
                      <c:pt idx="235">
                        <c:v>1.2639322488654496</c:v>
                      </c:pt>
                      <c:pt idx="236">
                        <c:v>1.4729397538044045</c:v>
                      </c:pt>
                      <c:pt idx="237">
                        <c:v>1.647217915022384</c:v>
                      </c:pt>
                      <c:pt idx="238">
                        <c:v>1.647217915022384</c:v>
                      </c:pt>
                      <c:pt idx="239">
                        <c:v>1.647217915022384</c:v>
                      </c:pt>
                      <c:pt idx="240">
                        <c:v>1.2708696983748031</c:v>
                      </c:pt>
                      <c:pt idx="241">
                        <c:v>0.9698904720278676</c:v>
                      </c:pt>
                      <c:pt idx="242">
                        <c:v>0.68022669730783858</c:v>
                      </c:pt>
                      <c:pt idx="243">
                        <c:v>0.6831734295023455</c:v>
                      </c:pt>
                      <c:pt idx="244">
                        <c:v>0.56976633618803674</c:v>
                      </c:pt>
                      <c:pt idx="245">
                        <c:v>0.56976633618803674</c:v>
                      </c:pt>
                      <c:pt idx="246">
                        <c:v>0.56976633618803674</c:v>
                      </c:pt>
                      <c:pt idx="247">
                        <c:v>0.77341920776783013</c:v>
                      </c:pt>
                      <c:pt idx="248">
                        <c:v>0.79607536872616746</c:v>
                      </c:pt>
                      <c:pt idx="249">
                        <c:v>0.69731774403597879</c:v>
                      </c:pt>
                      <c:pt idx="250">
                        <c:v>0.72636410423897546</c:v>
                      </c:pt>
                      <c:pt idx="251">
                        <c:v>0.63817261927480429</c:v>
                      </c:pt>
                      <c:pt idx="252">
                        <c:v>0.63817261927480429</c:v>
                      </c:pt>
                      <c:pt idx="253">
                        <c:v>0.63817261927480429</c:v>
                      </c:pt>
                      <c:pt idx="254">
                        <c:v>0.51933511948776157</c:v>
                      </c:pt>
                      <c:pt idx="255">
                        <c:v>0.53882564814571454</c:v>
                      </c:pt>
                      <c:pt idx="256">
                        <c:v>0.68132119783722689</c:v>
                      </c:pt>
                      <c:pt idx="257">
                        <c:v>0.74227645808931264</c:v>
                      </c:pt>
                      <c:pt idx="258">
                        <c:v>0.5418144765144286</c:v>
                      </c:pt>
                      <c:pt idx="259">
                        <c:v>0.5418144765144286</c:v>
                      </c:pt>
                      <c:pt idx="260">
                        <c:v>0.5418144765144286</c:v>
                      </c:pt>
                      <c:pt idx="261">
                        <c:v>0.50805334480022091</c:v>
                      </c:pt>
                      <c:pt idx="262">
                        <c:v>0.59047765389799967</c:v>
                      </c:pt>
                      <c:pt idx="263">
                        <c:v>0.61110477925954831</c:v>
                      </c:pt>
                      <c:pt idx="264">
                        <c:v>0.58854122988446678</c:v>
                      </c:pt>
                      <c:pt idx="265">
                        <c:v>0.58887799927812456</c:v>
                      </c:pt>
                      <c:pt idx="266">
                        <c:v>0.58887799927812456</c:v>
                      </c:pt>
                      <c:pt idx="267">
                        <c:v>0.58887799927812456</c:v>
                      </c:pt>
                      <c:pt idx="268">
                        <c:v>0.54939178787173204</c:v>
                      </c:pt>
                      <c:pt idx="269">
                        <c:v>0.62426404331673191</c:v>
                      </c:pt>
                      <c:pt idx="270">
                        <c:v>0.7791948028690634</c:v>
                      </c:pt>
                      <c:pt idx="271">
                        <c:v>0.62045012993355564</c:v>
                      </c:pt>
                      <c:pt idx="272">
                        <c:v>0.5623574095275623</c:v>
                      </c:pt>
                      <c:pt idx="273">
                        <c:v>0.5623574095275623</c:v>
                      </c:pt>
                      <c:pt idx="274">
                        <c:v>0.5623574095275623</c:v>
                      </c:pt>
                      <c:pt idx="275">
                        <c:v>0.43855256118406505</c:v>
                      </c:pt>
                      <c:pt idx="276">
                        <c:v>0.38580605490239139</c:v>
                      </c:pt>
                      <c:pt idx="277">
                        <c:v>0.49609803132536423</c:v>
                      </c:pt>
                      <c:pt idx="278">
                        <c:v>0.50712722896766138</c:v>
                      </c:pt>
                      <c:pt idx="279">
                        <c:v>0.41715086621710351</c:v>
                      </c:pt>
                      <c:pt idx="280">
                        <c:v>0.41715086621710351</c:v>
                      </c:pt>
                      <c:pt idx="281">
                        <c:v>0.41715086621710351</c:v>
                      </c:pt>
                      <c:pt idx="282">
                        <c:v>0.44617196871557585</c:v>
                      </c:pt>
                      <c:pt idx="283">
                        <c:v>0.46695064030427025</c:v>
                      </c:pt>
                      <c:pt idx="284">
                        <c:v>0.42941769138109365</c:v>
                      </c:pt>
                      <c:pt idx="285">
                        <c:v>0.366189237721817</c:v>
                      </c:pt>
                      <c:pt idx="286">
                        <c:v>0.33569476912609097</c:v>
                      </c:pt>
                      <c:pt idx="287">
                        <c:v>0.33569476912609097</c:v>
                      </c:pt>
                      <c:pt idx="288">
                        <c:v>0.33569476912609097</c:v>
                      </c:pt>
                      <c:pt idx="289">
                        <c:v>0.30437521551590341</c:v>
                      </c:pt>
                      <c:pt idx="290">
                        <c:v>0.22255709132670876</c:v>
                      </c:pt>
                      <c:pt idx="291">
                        <c:v>0.18921692135457335</c:v>
                      </c:pt>
                      <c:pt idx="292">
                        <c:v>0.31436884727270265</c:v>
                      </c:pt>
                      <c:pt idx="293">
                        <c:v>0.26088986755982302</c:v>
                      </c:pt>
                      <c:pt idx="294">
                        <c:v>0.26088986755982302</c:v>
                      </c:pt>
                      <c:pt idx="295">
                        <c:v>0.26088986755982302</c:v>
                      </c:pt>
                      <c:pt idx="296">
                        <c:v>0.20942308497404949</c:v>
                      </c:pt>
                      <c:pt idx="297">
                        <c:v>0.20150900422308804</c:v>
                      </c:pt>
                      <c:pt idx="298">
                        <c:v>0.18787826301478328</c:v>
                      </c:pt>
                      <c:pt idx="299">
                        <c:v>0.20597119868905556</c:v>
                      </c:pt>
                      <c:pt idx="300">
                        <c:v>0.22578165827098329</c:v>
                      </c:pt>
                      <c:pt idx="301">
                        <c:v>0.22578165827098329</c:v>
                      </c:pt>
                      <c:pt idx="302">
                        <c:v>0.22578165827098329</c:v>
                      </c:pt>
                      <c:pt idx="303">
                        <c:v>0.11902576048141889</c:v>
                      </c:pt>
                      <c:pt idx="304">
                        <c:v>6.2128571422911172E-2</c:v>
                      </c:pt>
                      <c:pt idx="305">
                        <c:v>0.13070323920650773</c:v>
                      </c:pt>
                      <c:pt idx="306">
                        <c:v>0.1275039299667573</c:v>
                      </c:pt>
                      <c:pt idx="307">
                        <c:v>6.9832171302836477E-2</c:v>
                      </c:pt>
                      <c:pt idx="308">
                        <c:v>6.9832171302836477E-2</c:v>
                      </c:pt>
                      <c:pt idx="309">
                        <c:v>6.9832171302836477E-2</c:v>
                      </c:pt>
                      <c:pt idx="310">
                        <c:v>4.5576355724623818E-2</c:v>
                      </c:pt>
                      <c:pt idx="311">
                        <c:v>9.0838162232250053E-2</c:v>
                      </c:pt>
                      <c:pt idx="312">
                        <c:v>4.4237697384833519E-2</c:v>
                      </c:pt>
                      <c:pt idx="313">
                        <c:v>4.3547320127834688E-2</c:v>
                      </c:pt>
                      <c:pt idx="314">
                        <c:v>-6.8159087748501213E-2</c:v>
                      </c:pt>
                      <c:pt idx="315">
                        <c:v>-6.8159087748501213E-2</c:v>
                      </c:pt>
                      <c:pt idx="316">
                        <c:v>-6.8159087748501213E-2</c:v>
                      </c:pt>
                      <c:pt idx="317">
                        <c:v>3.5565885498141769E-2</c:v>
                      </c:pt>
                      <c:pt idx="318">
                        <c:v>0.1100761138449593</c:v>
                      </c:pt>
                      <c:pt idx="319">
                        <c:v>4.987858472860407E-2</c:v>
                      </c:pt>
                      <c:pt idx="320">
                        <c:v>4.1206772841912098E-2</c:v>
                      </c:pt>
                      <c:pt idx="321">
                        <c:v>5.6336137851994872E-2</c:v>
                      </c:pt>
                      <c:pt idx="322">
                        <c:v>5.6336137851994872E-2</c:v>
                      </c:pt>
                      <c:pt idx="323">
                        <c:v>5.6336137851994872E-2</c:v>
                      </c:pt>
                      <c:pt idx="324">
                        <c:v>6.0318435931999925E-2</c:v>
                      </c:pt>
                      <c:pt idx="325">
                        <c:v>0.10670841990837987</c:v>
                      </c:pt>
                      <c:pt idx="326">
                        <c:v>0.15891609516020111</c:v>
                      </c:pt>
                      <c:pt idx="327">
                        <c:v>0.1184532525122004</c:v>
                      </c:pt>
                      <c:pt idx="328">
                        <c:v>0.12211561966823048</c:v>
                      </c:pt>
                      <c:pt idx="329">
                        <c:v>0.12211561966823048</c:v>
                      </c:pt>
                      <c:pt idx="330">
                        <c:v>0.12211561966823048</c:v>
                      </c:pt>
                      <c:pt idx="331">
                        <c:v>0.10497405753104161</c:v>
                      </c:pt>
                      <c:pt idx="332">
                        <c:v>0.161601831074623</c:v>
                      </c:pt>
                      <c:pt idx="333">
                        <c:v>0.2332495195753479</c:v>
                      </c:pt>
                      <c:pt idx="334">
                        <c:v>0.19955574173987212</c:v>
                      </c:pt>
                      <c:pt idx="335">
                        <c:v>0.16800044955412363</c:v>
                      </c:pt>
                      <c:pt idx="336">
                        <c:v>0.16800044955412363</c:v>
                      </c:pt>
                      <c:pt idx="337">
                        <c:v>0.16800044955412363</c:v>
                      </c:pt>
                      <c:pt idx="338">
                        <c:v>0.15528740494353666</c:v>
                      </c:pt>
                      <c:pt idx="339">
                        <c:v>0.18729733581072305</c:v>
                      </c:pt>
                      <c:pt idx="340">
                        <c:v>0.26937645628000273</c:v>
                      </c:pt>
                      <c:pt idx="341">
                        <c:v>0.19415059297166226</c:v>
                      </c:pt>
                      <c:pt idx="342">
                        <c:v>0.1938475005173701</c:v>
                      </c:pt>
                      <c:pt idx="343">
                        <c:v>0.1938475005173701</c:v>
                      </c:pt>
                      <c:pt idx="344">
                        <c:v>0.1938475005173701</c:v>
                      </c:pt>
                      <c:pt idx="345">
                        <c:v>0.18041882094525996</c:v>
                      </c:pt>
                      <c:pt idx="346">
                        <c:v>0.17993050532445598</c:v>
                      </c:pt>
                      <c:pt idx="347">
                        <c:v>0.12598004846045519</c:v>
                      </c:pt>
                      <c:pt idx="348">
                        <c:v>0.14294480666597353</c:v>
                      </c:pt>
                      <c:pt idx="349">
                        <c:v>1.6300298985161277E-4</c:v>
                      </c:pt>
                      <c:pt idx="350">
                        <c:v>1.6300298985161277E-4</c:v>
                      </c:pt>
                      <c:pt idx="351">
                        <c:v>1.6300298985161277E-4</c:v>
                      </c:pt>
                      <c:pt idx="352">
                        <c:v>-5.3425426775966733E-2</c:v>
                      </c:pt>
                      <c:pt idx="353">
                        <c:v>-7.405255213751516E-2</c:v>
                      </c:pt>
                      <c:pt idx="354">
                        <c:v>-0.13517619708642981</c:v>
                      </c:pt>
                      <c:pt idx="355">
                        <c:v>-0.18644933727085011</c:v>
                      </c:pt>
                      <c:pt idx="356">
                        <c:v>-0.23877488181045126</c:v>
                      </c:pt>
                      <c:pt idx="357">
                        <c:v>-0.23877488181045126</c:v>
                      </c:pt>
                      <c:pt idx="358">
                        <c:v>-0.23877488181045126</c:v>
                      </c:pt>
                      <c:pt idx="359">
                        <c:v>-0.23877488181045126</c:v>
                      </c:pt>
                      <c:pt idx="360">
                        <c:v>-0.26298018197961515</c:v>
                      </c:pt>
                      <c:pt idx="361">
                        <c:v>-0.25304548486670619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3F40-4CD8-8FB4-A7DB844CD24E}"/>
                  </c:ext>
                </c:extLst>
              </c15:ser>
            </c15:filteredLineSeries>
          </c:ext>
        </c:extLst>
      </c:lineChart>
      <c:dateAx>
        <c:axId val="479150927"/>
        <c:scaling>
          <c:orientation val="minMax"/>
        </c:scaling>
        <c:delete val="0"/>
        <c:axPos val="b"/>
        <c:numFmt formatCode="[$-41B]mmmm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79149967"/>
        <c:crosses val="autoZero"/>
        <c:auto val="1"/>
        <c:lblOffset val="100"/>
        <c:baseTimeUnit val="days"/>
      </c:dateAx>
      <c:valAx>
        <c:axId val="47914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79150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Arial Narrow" panose="020B0606020202030204" pitchFamily="34" charset="0"/>
          <a:ea typeface="+mn-ea"/>
          <a:cs typeface="+mn-cs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287852358617866E-2"/>
          <c:y val="2.3812321407589442E-2"/>
          <c:w val="0.91674388734381551"/>
          <c:h val="0.84899446587483929"/>
        </c:manualLayout>
      </c:layout>
      <c:lineChart>
        <c:grouping val="standard"/>
        <c:varyColors val="0"/>
        <c:ser>
          <c:idx val="9"/>
          <c:order val="9"/>
          <c:tx>
            <c:strRef>
              <c:f>'Graf 11'!$K$14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242852"/>
              </a:solidFill>
              <a:round/>
            </a:ln>
            <a:effectLst/>
          </c:spPr>
          <c:marker>
            <c:symbol val="none"/>
          </c:marker>
          <c:cat>
            <c:numRef>
              <c:f>'Graf 11'!$A$15:$A$379</c:f>
              <c:numCache>
                <c:formatCode>[$-41B]mmmm\ yy;@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11'!$K$15:$K$379</c:f>
              <c:numCache>
                <c:formatCode>General</c:formatCode>
                <c:ptCount val="365"/>
                <c:pt idx="1">
                  <c:v>-0.12140745318789981</c:v>
                </c:pt>
                <c:pt idx="2">
                  <c:v>-0.12309786693837999</c:v>
                </c:pt>
                <c:pt idx="3">
                  <c:v>-0.13429685803531155</c:v>
                </c:pt>
                <c:pt idx="4">
                  <c:v>-0.13619857350460174</c:v>
                </c:pt>
                <c:pt idx="5">
                  <c:v>-0.13619857350460174</c:v>
                </c:pt>
                <c:pt idx="6">
                  <c:v>-0.13619857350460174</c:v>
                </c:pt>
                <c:pt idx="7">
                  <c:v>-0.1492992800708236</c:v>
                </c:pt>
                <c:pt idx="8">
                  <c:v>-0.1473975646015333</c:v>
                </c:pt>
                <c:pt idx="9">
                  <c:v>-0.15542702991631441</c:v>
                </c:pt>
                <c:pt idx="10">
                  <c:v>-0.16641471929443585</c:v>
                </c:pt>
                <c:pt idx="11">
                  <c:v>-0.17148596054587661</c:v>
                </c:pt>
                <c:pt idx="12">
                  <c:v>-0.17148596054587661</c:v>
                </c:pt>
                <c:pt idx="13">
                  <c:v>-0.17148596054587661</c:v>
                </c:pt>
                <c:pt idx="14">
                  <c:v>-0.18268495164280818</c:v>
                </c:pt>
                <c:pt idx="15">
                  <c:v>-0.18162844304875814</c:v>
                </c:pt>
                <c:pt idx="16">
                  <c:v>-0.1850092705497185</c:v>
                </c:pt>
                <c:pt idx="17">
                  <c:v>-0.18374146023685822</c:v>
                </c:pt>
                <c:pt idx="18">
                  <c:v>-0.18057193445470787</c:v>
                </c:pt>
                <c:pt idx="19">
                  <c:v>-0.18057193445470787</c:v>
                </c:pt>
                <c:pt idx="20">
                  <c:v>-0.18057193445470787</c:v>
                </c:pt>
                <c:pt idx="21">
                  <c:v>-0.17951542586065772</c:v>
                </c:pt>
                <c:pt idx="22">
                  <c:v>-0.18057193445470787</c:v>
                </c:pt>
                <c:pt idx="23">
                  <c:v>-0.18353015851804821</c:v>
                </c:pt>
                <c:pt idx="24">
                  <c:v>-0.18289625336161819</c:v>
                </c:pt>
                <c:pt idx="25">
                  <c:v>-0.18944660664472912</c:v>
                </c:pt>
                <c:pt idx="26">
                  <c:v>-0.18944660664472912</c:v>
                </c:pt>
                <c:pt idx="27">
                  <c:v>-0.18944660664472912</c:v>
                </c:pt>
                <c:pt idx="28">
                  <c:v>-0.19134832211401931</c:v>
                </c:pt>
                <c:pt idx="29">
                  <c:v>-0.2069846493059615</c:v>
                </c:pt>
                <c:pt idx="30">
                  <c:v>-0.21818364040289306</c:v>
                </c:pt>
                <c:pt idx="31">
                  <c:v>-0.22135316618504342</c:v>
                </c:pt>
                <c:pt idx="32">
                  <c:v>-0.22832612290577436</c:v>
                </c:pt>
                <c:pt idx="33">
                  <c:v>-0.22832612290577436</c:v>
                </c:pt>
                <c:pt idx="34">
                  <c:v>-0.22832612290577436</c:v>
                </c:pt>
                <c:pt idx="35">
                  <c:v>-0.23403126931364515</c:v>
                </c:pt>
                <c:pt idx="36">
                  <c:v>-0.24184943290961625</c:v>
                </c:pt>
                <c:pt idx="37">
                  <c:v>-0.23804600197103565</c:v>
                </c:pt>
                <c:pt idx="38">
                  <c:v>-0.24987889822439735</c:v>
                </c:pt>
                <c:pt idx="39">
                  <c:v>-0.25537274291345802</c:v>
                </c:pt>
                <c:pt idx="40">
                  <c:v>-0.25537274291345802</c:v>
                </c:pt>
                <c:pt idx="41">
                  <c:v>-0.25537274291345802</c:v>
                </c:pt>
                <c:pt idx="42">
                  <c:v>-0.25727445838274843</c:v>
                </c:pt>
                <c:pt idx="43">
                  <c:v>-0.23867990712746578</c:v>
                </c:pt>
                <c:pt idx="44">
                  <c:v>-0.23466517447007529</c:v>
                </c:pt>
                <c:pt idx="45">
                  <c:v>-0.23994771744032606</c:v>
                </c:pt>
                <c:pt idx="46">
                  <c:v>-0.24079292431556609</c:v>
                </c:pt>
                <c:pt idx="47">
                  <c:v>-0.24079292431556609</c:v>
                </c:pt>
                <c:pt idx="48">
                  <c:v>-0.24079292431556609</c:v>
                </c:pt>
                <c:pt idx="49">
                  <c:v>-0.22452269196719388</c:v>
                </c:pt>
                <c:pt idx="50">
                  <c:v>-0.21924014899694311</c:v>
                </c:pt>
                <c:pt idx="51">
                  <c:v>-0.22938263149982463</c:v>
                </c:pt>
                <c:pt idx="52">
                  <c:v>-0.22874872634339449</c:v>
                </c:pt>
                <c:pt idx="53">
                  <c:v>-0.22240967477909368</c:v>
                </c:pt>
                <c:pt idx="54">
                  <c:v>-0.22240967477909368</c:v>
                </c:pt>
                <c:pt idx="55">
                  <c:v>-0.22240967477909368</c:v>
                </c:pt>
                <c:pt idx="56">
                  <c:v>-0.23783470025222575</c:v>
                </c:pt>
                <c:pt idx="57">
                  <c:v>-0.23720079509579561</c:v>
                </c:pt>
                <c:pt idx="58">
                  <c:v>-0.2367781916581756</c:v>
                </c:pt>
                <c:pt idx="59">
                  <c:v>-0.24311724322247641</c:v>
                </c:pt>
                <c:pt idx="60">
                  <c:v>-0.24438505353533668</c:v>
                </c:pt>
                <c:pt idx="61">
                  <c:v>-0.24438505353533668</c:v>
                </c:pt>
                <c:pt idx="62">
                  <c:v>-0.24438505353533668</c:v>
                </c:pt>
                <c:pt idx="63">
                  <c:v>-0.24079292431556609</c:v>
                </c:pt>
                <c:pt idx="64">
                  <c:v>-0.23234085556316497</c:v>
                </c:pt>
                <c:pt idx="65">
                  <c:v>-0.23001653665625466</c:v>
                </c:pt>
                <c:pt idx="66">
                  <c:v>-0.22452269196719388</c:v>
                </c:pt>
                <c:pt idx="67">
                  <c:v>-0.21881754555932309</c:v>
                </c:pt>
                <c:pt idx="68">
                  <c:v>-0.21881754555932309</c:v>
                </c:pt>
                <c:pt idx="69">
                  <c:v>-0.21881754555932309</c:v>
                </c:pt>
                <c:pt idx="70">
                  <c:v>-0.21733843352765292</c:v>
                </c:pt>
                <c:pt idx="71">
                  <c:v>-0.21754973524646293</c:v>
                </c:pt>
                <c:pt idx="72">
                  <c:v>-0.22579050228005404</c:v>
                </c:pt>
                <c:pt idx="73">
                  <c:v>-0.22240967477909368</c:v>
                </c:pt>
                <c:pt idx="74">
                  <c:v>-0.22621310571767417</c:v>
                </c:pt>
                <c:pt idx="75">
                  <c:v>-0.22621310571767417</c:v>
                </c:pt>
                <c:pt idx="76">
                  <c:v>-0.22621310571767417</c:v>
                </c:pt>
                <c:pt idx="77">
                  <c:v>-0.23424257103245516</c:v>
                </c:pt>
                <c:pt idx="78">
                  <c:v>-0.21987405415337324</c:v>
                </c:pt>
                <c:pt idx="79">
                  <c:v>-0.20064559774166069</c:v>
                </c:pt>
                <c:pt idx="80">
                  <c:v>-0.20212470977333086</c:v>
                </c:pt>
                <c:pt idx="81">
                  <c:v>-0.20001169258523055</c:v>
                </c:pt>
                <c:pt idx="82">
                  <c:v>-0.20001169258523055</c:v>
                </c:pt>
                <c:pt idx="83">
                  <c:v>-0.20001169258523055</c:v>
                </c:pt>
                <c:pt idx="84">
                  <c:v>-0.2031812183673809</c:v>
                </c:pt>
                <c:pt idx="85">
                  <c:v>-0.19388394273973975</c:v>
                </c:pt>
                <c:pt idx="86">
                  <c:v>-0.18881270148829898</c:v>
                </c:pt>
                <c:pt idx="87">
                  <c:v>-0.18564317570614863</c:v>
                </c:pt>
                <c:pt idx="88">
                  <c:v>-0.18564317570614863</c:v>
                </c:pt>
                <c:pt idx="89">
                  <c:v>-0.18564317570614863</c:v>
                </c:pt>
                <c:pt idx="90">
                  <c:v>-0.18564317570614863</c:v>
                </c:pt>
                <c:pt idx="91">
                  <c:v>-0.18564317570614863</c:v>
                </c:pt>
                <c:pt idx="92">
                  <c:v>-0.18395276195566834</c:v>
                </c:pt>
                <c:pt idx="93">
                  <c:v>-0.18796749461305884</c:v>
                </c:pt>
                <c:pt idx="94">
                  <c:v>-0.18353015851804821</c:v>
                </c:pt>
                <c:pt idx="95">
                  <c:v>-0.18036063273589786</c:v>
                </c:pt>
                <c:pt idx="96">
                  <c:v>-0.18036063273589786</c:v>
                </c:pt>
                <c:pt idx="97">
                  <c:v>-0.18036063273589786</c:v>
                </c:pt>
                <c:pt idx="98">
                  <c:v>-0.16641471929443585</c:v>
                </c:pt>
                <c:pt idx="99">
                  <c:v>-0.16113217632418519</c:v>
                </c:pt>
                <c:pt idx="100">
                  <c:v>-0.15606093507274454</c:v>
                </c:pt>
                <c:pt idx="101">
                  <c:v>-0.15141229725892391</c:v>
                </c:pt>
                <c:pt idx="102">
                  <c:v>-0.13894549584913218</c:v>
                </c:pt>
                <c:pt idx="103">
                  <c:v>-0.13894549584913218</c:v>
                </c:pt>
                <c:pt idx="104">
                  <c:v>-0.13894549584913218</c:v>
                </c:pt>
                <c:pt idx="105">
                  <c:v>-0.13239514256602125</c:v>
                </c:pt>
                <c:pt idx="106">
                  <c:v>-0.14803146975796344</c:v>
                </c:pt>
                <c:pt idx="107">
                  <c:v>-0.14782016803915343</c:v>
                </c:pt>
                <c:pt idx="108">
                  <c:v>-0.13345165116007152</c:v>
                </c:pt>
                <c:pt idx="109">
                  <c:v>-0.1492992800708236</c:v>
                </c:pt>
                <c:pt idx="110">
                  <c:v>-0.1492992800708236</c:v>
                </c:pt>
                <c:pt idx="111">
                  <c:v>-0.1492992800708236</c:v>
                </c:pt>
                <c:pt idx="112">
                  <c:v>-0.14845407319558357</c:v>
                </c:pt>
                <c:pt idx="113">
                  <c:v>-0.14570715085105312</c:v>
                </c:pt>
                <c:pt idx="114">
                  <c:v>-0.14465064225700297</c:v>
                </c:pt>
                <c:pt idx="115">
                  <c:v>-0.13091603053435097</c:v>
                </c:pt>
                <c:pt idx="116">
                  <c:v>-0.13007082365911093</c:v>
                </c:pt>
                <c:pt idx="117">
                  <c:v>-0.13007082365911093</c:v>
                </c:pt>
                <c:pt idx="118">
                  <c:v>-0.13007082365911093</c:v>
                </c:pt>
                <c:pt idx="119">
                  <c:v>-0.11950573771860951</c:v>
                </c:pt>
                <c:pt idx="120">
                  <c:v>-0.11950573771860951</c:v>
                </c:pt>
                <c:pt idx="121">
                  <c:v>-0.13070472881554107</c:v>
                </c:pt>
                <c:pt idx="122">
                  <c:v>-0.13366295287888141</c:v>
                </c:pt>
                <c:pt idx="123">
                  <c:v>-0.12838040990863075</c:v>
                </c:pt>
                <c:pt idx="124">
                  <c:v>-0.12838040990863075</c:v>
                </c:pt>
                <c:pt idx="125">
                  <c:v>-0.12838040990863075</c:v>
                </c:pt>
                <c:pt idx="126">
                  <c:v>-0.11485709990478887</c:v>
                </c:pt>
                <c:pt idx="127">
                  <c:v>-0.11274408271668857</c:v>
                </c:pt>
                <c:pt idx="128">
                  <c:v>-0.10323550537023729</c:v>
                </c:pt>
                <c:pt idx="129">
                  <c:v>-9.7530358962366503E-2</c:v>
                </c:pt>
                <c:pt idx="130">
                  <c:v>-8.8655686772345255E-2</c:v>
                </c:pt>
                <c:pt idx="131">
                  <c:v>-8.8655686772345255E-2</c:v>
                </c:pt>
                <c:pt idx="132">
                  <c:v>-8.8655686772345255E-2</c:v>
                </c:pt>
                <c:pt idx="133">
                  <c:v>-7.9569712863513997E-2</c:v>
                </c:pt>
                <c:pt idx="134">
                  <c:v>-7.1751549267543013E-2</c:v>
                </c:pt>
                <c:pt idx="135">
                  <c:v>-6.710291145372238E-2</c:v>
                </c:pt>
                <c:pt idx="136">
                  <c:v>-5.0621377386540045E-2</c:v>
                </c:pt>
                <c:pt idx="137">
                  <c:v>-5.4002204887500516E-2</c:v>
                </c:pt>
                <c:pt idx="138">
                  <c:v>-5.4002204887500516E-2</c:v>
                </c:pt>
                <c:pt idx="139">
                  <c:v>-5.4002204887500516E-2</c:v>
                </c:pt>
                <c:pt idx="140">
                  <c:v>-4.9776170511300011E-2</c:v>
                </c:pt>
                <c:pt idx="141">
                  <c:v>-2.5899076285766709E-2</c:v>
                </c:pt>
                <c:pt idx="142">
                  <c:v>-2.0193929877896033E-2</c:v>
                </c:pt>
                <c:pt idx="143">
                  <c:v>-2.3786059097666401E-2</c:v>
                </c:pt>
                <c:pt idx="144">
                  <c:v>-3.9211084570798582E-2</c:v>
                </c:pt>
                <c:pt idx="145">
                  <c:v>-3.9211084570798582E-2</c:v>
                </c:pt>
                <c:pt idx="146">
                  <c:v>-3.9211084570798582E-2</c:v>
                </c:pt>
                <c:pt idx="147">
                  <c:v>-2.8645998630297154E-2</c:v>
                </c:pt>
                <c:pt idx="148">
                  <c:v>-2.8223395192677025E-2</c:v>
                </c:pt>
                <c:pt idx="149">
                  <c:v>-3.0125110661967325E-2</c:v>
                </c:pt>
                <c:pt idx="150">
                  <c:v>-3.9844989727228719E-2</c:v>
                </c:pt>
                <c:pt idx="151">
                  <c:v>-6.8582023485392551E-2</c:v>
                </c:pt>
                <c:pt idx="152">
                  <c:v>-6.8582023485392551E-2</c:v>
                </c:pt>
                <c:pt idx="153">
                  <c:v>-6.8582023485392551E-2</c:v>
                </c:pt>
                <c:pt idx="154">
                  <c:v>-3.0759015818397462E-2</c:v>
                </c:pt>
                <c:pt idx="155">
                  <c:v>-3.5407653632217984E-2</c:v>
                </c:pt>
                <c:pt idx="156">
                  <c:v>-4.3859722384619215E-2</c:v>
                </c:pt>
                <c:pt idx="157">
                  <c:v>-3.7309369101508172E-2</c:v>
                </c:pt>
                <c:pt idx="158">
                  <c:v>-2.9279903786727179E-2</c:v>
                </c:pt>
                <c:pt idx="159">
                  <c:v>-2.9279903786727179E-2</c:v>
                </c:pt>
                <c:pt idx="160">
                  <c:v>-2.9279903786727179E-2</c:v>
                </c:pt>
                <c:pt idx="161">
                  <c:v>-4.0267593164848625E-2</c:v>
                </c:pt>
                <c:pt idx="162">
                  <c:v>-1.8714817846225751E-2</c:v>
                </c:pt>
                <c:pt idx="163">
                  <c:v>-1.195316284430481E-2</c:v>
                </c:pt>
                <c:pt idx="164">
                  <c:v>-7.5158267492941855E-3</c:v>
                </c:pt>
                <c:pt idx="165">
                  <c:v>-2.4631265972906657E-2</c:v>
                </c:pt>
                <c:pt idx="166">
                  <c:v>-2.4631265972906657E-2</c:v>
                </c:pt>
                <c:pt idx="167">
                  <c:v>-2.4631265972906657E-2</c:v>
                </c:pt>
                <c:pt idx="168">
                  <c:v>-1.8926119565035759E-2</c:v>
                </c:pt>
                <c:pt idx="169">
                  <c:v>-2.2518248784806238E-2</c:v>
                </c:pt>
                <c:pt idx="170">
                  <c:v>-4.0056291446038617E-2</c:v>
                </c:pt>
                <c:pt idx="171">
                  <c:v>-4.7663153323199703E-2</c:v>
                </c:pt>
                <c:pt idx="172">
                  <c:v>-3.9422386289608591E-2</c:v>
                </c:pt>
                <c:pt idx="173">
                  <c:v>-3.9422386289608591E-2</c:v>
                </c:pt>
                <c:pt idx="174">
                  <c:v>-3.9422386289608591E-2</c:v>
                </c:pt>
                <c:pt idx="175">
                  <c:v>-3.3083334725307778E-2</c:v>
                </c:pt>
                <c:pt idx="176">
                  <c:v>-3.1815524412447505E-2</c:v>
                </c:pt>
                <c:pt idx="177">
                  <c:v>-1.195316284430481E-2</c:v>
                </c:pt>
                <c:pt idx="178">
                  <c:v>-3.9236975295237064E-3</c:v>
                </c:pt>
                <c:pt idx="179">
                  <c:v>-3.9236975295237064E-3</c:v>
                </c:pt>
                <c:pt idx="180">
                  <c:v>-3.9236975295237064E-3</c:v>
                </c:pt>
                <c:pt idx="181">
                  <c:v>-3.9236975295237064E-3</c:v>
                </c:pt>
                <c:pt idx="182">
                  <c:v>4.7396729416875338E-3</c:v>
                </c:pt>
                <c:pt idx="183">
                  <c:v>7.0639918485977393E-3</c:v>
                </c:pt>
                <c:pt idx="184">
                  <c:v>6.0074832545475854E-3</c:v>
                </c:pt>
                <c:pt idx="185">
                  <c:v>1.0867422787178338E-2</c:v>
                </c:pt>
                <c:pt idx="186">
                  <c:v>6.8526901297878418E-3</c:v>
                </c:pt>
                <c:pt idx="187">
                  <c:v>6.8526901297878418E-3</c:v>
                </c:pt>
                <c:pt idx="188">
                  <c:v>6.8526901297878418E-3</c:v>
                </c:pt>
                <c:pt idx="189">
                  <c:v>1.9953396696009706E-2</c:v>
                </c:pt>
                <c:pt idx="190">
                  <c:v>3.2208896386991315E-2</c:v>
                </c:pt>
                <c:pt idx="191">
                  <c:v>3.4110611856281503E-2</c:v>
                </c:pt>
                <c:pt idx="192">
                  <c:v>1.1923931381228492E-2</c:v>
                </c:pt>
                <c:pt idx="193">
                  <c:v>-5.4287002856334698E-4</c:v>
                </c:pt>
                <c:pt idx="194">
                  <c:v>-5.4287002856334698E-4</c:v>
                </c:pt>
                <c:pt idx="195">
                  <c:v>-5.4287002856334698E-4</c:v>
                </c:pt>
                <c:pt idx="196">
                  <c:v>3.2605609100171407E-3</c:v>
                </c:pt>
                <c:pt idx="197">
                  <c:v>-7.7271284681041941E-3</c:v>
                </c:pt>
                <c:pt idx="198">
                  <c:v>5.7961815357376878E-3</c:v>
                </c:pt>
                <c:pt idx="199">
                  <c:v>1.4248250288138697E-2</c:v>
                </c:pt>
                <c:pt idx="200">
                  <c:v>-6.6706198740541511E-3</c:v>
                </c:pt>
                <c:pt idx="201">
                  <c:v>-6.6706198740541511E-3</c:v>
                </c:pt>
                <c:pt idx="202">
                  <c:v>-6.6706198740541511E-3</c:v>
                </c:pt>
                <c:pt idx="203">
                  <c:v>9.3624200310693517E-4</c:v>
                </c:pt>
                <c:pt idx="204">
                  <c:v>5.5848798169275682E-3</c:v>
                </c:pt>
                <c:pt idx="205">
                  <c:v>6.8526901297878418E-3</c:v>
                </c:pt>
                <c:pt idx="206">
                  <c:v>-7.5158267492941855E-3</c:v>
                </c:pt>
                <c:pt idx="207">
                  <c:v>-1.4066180032405118E-2</c:v>
                </c:pt>
                <c:pt idx="208">
                  <c:v>-1.4066180032405118E-2</c:v>
                </c:pt>
                <c:pt idx="209">
                  <c:v>-1.4066180032405118E-2</c:v>
                </c:pt>
                <c:pt idx="210">
                  <c:v>-1.4066180032405118E-2</c:v>
                </c:pt>
                <c:pt idx="211">
                  <c:v>-1.8714817846225751E-2</c:v>
                </c:pt>
                <c:pt idx="212">
                  <c:v>-1.2375766281924827E-2</c:v>
                </c:pt>
                <c:pt idx="213">
                  <c:v>-1.723570581455558E-2</c:v>
                </c:pt>
                <c:pt idx="214">
                  <c:v>-7.0932233116740573E-3</c:v>
                </c:pt>
                <c:pt idx="215">
                  <c:v>-7.0932233116740573E-3</c:v>
                </c:pt>
                <c:pt idx="216">
                  <c:v>-7.0932233116740573E-3</c:v>
                </c:pt>
                <c:pt idx="217">
                  <c:v>3.2605609100171407E-3</c:v>
                </c:pt>
                <c:pt idx="218">
                  <c:v>5.5848798169275682E-3</c:v>
                </c:pt>
                <c:pt idx="219">
                  <c:v>2.4153540347771063E-3</c:v>
                </c:pt>
                <c:pt idx="220">
                  <c:v>6.4300866921678246E-3</c:v>
                </c:pt>
                <c:pt idx="221">
                  <c:v>1.1501327943608253E-2</c:v>
                </c:pt>
                <c:pt idx="222">
                  <c:v>1.1501327943608253E-2</c:v>
                </c:pt>
                <c:pt idx="223">
                  <c:v>1.1501327943608253E-2</c:v>
                </c:pt>
                <c:pt idx="224">
                  <c:v>3.2631499824611332E-2</c:v>
                </c:pt>
                <c:pt idx="225">
                  <c:v>4.1506172014632581E-2</c:v>
                </c:pt>
                <c:pt idx="226">
                  <c:v>4.2985284046302752E-2</c:v>
                </c:pt>
                <c:pt idx="227">
                  <c:v>4.6788714984883129E-2</c:v>
                </c:pt>
                <c:pt idx="228">
                  <c:v>5.3972973424424309E-2</c:v>
                </c:pt>
                <c:pt idx="229">
                  <c:v>5.3972973424424309E-2</c:v>
                </c:pt>
                <c:pt idx="230">
                  <c:v>5.3972973424424309E-2</c:v>
                </c:pt>
                <c:pt idx="231">
                  <c:v>5.4818180299664343E-2</c:v>
                </c:pt>
                <c:pt idx="232">
                  <c:v>6.7918886865886208E-2</c:v>
                </c:pt>
                <c:pt idx="233">
                  <c:v>7.5525748743047183E-2</c:v>
                </c:pt>
                <c:pt idx="234">
                  <c:v>9.2852489685469441E-2</c:v>
                </c:pt>
                <c:pt idx="235">
                  <c:v>9.7501127499290074E-2</c:v>
                </c:pt>
                <c:pt idx="236">
                  <c:v>9.7501127499290074E-2</c:v>
                </c:pt>
                <c:pt idx="237">
                  <c:v>9.7501127499290074E-2</c:v>
                </c:pt>
                <c:pt idx="238">
                  <c:v>0.12433644578816394</c:v>
                </c:pt>
                <c:pt idx="239">
                  <c:v>0.12285733375649377</c:v>
                </c:pt>
                <c:pt idx="240">
                  <c:v>0.12327993719411356</c:v>
                </c:pt>
                <c:pt idx="241">
                  <c:v>0.14757963485726711</c:v>
                </c:pt>
                <c:pt idx="242">
                  <c:v>0.13553543688509539</c:v>
                </c:pt>
                <c:pt idx="243">
                  <c:v>0.13553543688509539</c:v>
                </c:pt>
                <c:pt idx="244">
                  <c:v>0.13553543688509539</c:v>
                </c:pt>
                <c:pt idx="245">
                  <c:v>0.11694088562981286</c:v>
                </c:pt>
                <c:pt idx="246">
                  <c:v>0.1414518850117763</c:v>
                </c:pt>
                <c:pt idx="247">
                  <c:v>0.15201697095227762</c:v>
                </c:pt>
                <c:pt idx="248">
                  <c:v>0.1796974961163913</c:v>
                </c:pt>
                <c:pt idx="249">
                  <c:v>0.21139275393789569</c:v>
                </c:pt>
                <c:pt idx="250">
                  <c:v>0.21139275393789569</c:v>
                </c:pt>
                <c:pt idx="251">
                  <c:v>0.21139275393789569</c:v>
                </c:pt>
                <c:pt idx="252">
                  <c:v>0.26168256301468262</c:v>
                </c:pt>
                <c:pt idx="253">
                  <c:v>0.26717640770374329</c:v>
                </c:pt>
                <c:pt idx="254">
                  <c:v>0.25470960629395178</c:v>
                </c:pt>
                <c:pt idx="255">
                  <c:v>0.18540264252426231</c:v>
                </c:pt>
                <c:pt idx="256">
                  <c:v>0.14018407469891603</c:v>
                </c:pt>
                <c:pt idx="257">
                  <c:v>0.14018407469891603</c:v>
                </c:pt>
                <c:pt idx="258">
                  <c:v>0.14018407469891603</c:v>
                </c:pt>
                <c:pt idx="259">
                  <c:v>0.20991364190622552</c:v>
                </c:pt>
                <c:pt idx="260">
                  <c:v>0.19765814221524391</c:v>
                </c:pt>
                <c:pt idx="261">
                  <c:v>0.2010389697162045</c:v>
                </c:pt>
                <c:pt idx="262">
                  <c:v>0.25069487363656107</c:v>
                </c:pt>
                <c:pt idx="263">
                  <c:v>0.23843937394557946</c:v>
                </c:pt>
                <c:pt idx="264">
                  <c:v>0.23843937394557946</c:v>
                </c:pt>
                <c:pt idx="265">
                  <c:v>0.23843937394557946</c:v>
                </c:pt>
                <c:pt idx="266">
                  <c:v>0.25724522691967211</c:v>
                </c:pt>
                <c:pt idx="267">
                  <c:v>0.23632635675747915</c:v>
                </c:pt>
                <c:pt idx="268">
                  <c:v>0.20758932299931532</c:v>
                </c:pt>
                <c:pt idx="269">
                  <c:v>0.21878831409624677</c:v>
                </c:pt>
                <c:pt idx="270">
                  <c:v>0.21899961581505667</c:v>
                </c:pt>
                <c:pt idx="271">
                  <c:v>0.21899961581505667</c:v>
                </c:pt>
                <c:pt idx="272">
                  <c:v>0.21899961581505667</c:v>
                </c:pt>
                <c:pt idx="273">
                  <c:v>0.23019860691198835</c:v>
                </c:pt>
                <c:pt idx="274">
                  <c:v>0.24668014097917057</c:v>
                </c:pt>
                <c:pt idx="275">
                  <c:v>0.24710274441679081</c:v>
                </c:pt>
                <c:pt idx="276">
                  <c:v>0.25724522691967211</c:v>
                </c:pt>
                <c:pt idx="277">
                  <c:v>0.26548599395326322</c:v>
                </c:pt>
                <c:pt idx="278">
                  <c:v>0.26548599395326322</c:v>
                </c:pt>
                <c:pt idx="279">
                  <c:v>0.26548599395326322</c:v>
                </c:pt>
                <c:pt idx="280">
                  <c:v>0.27837539880067497</c:v>
                </c:pt>
                <c:pt idx="281">
                  <c:v>0.25407570113752165</c:v>
                </c:pt>
                <c:pt idx="282">
                  <c:v>0.22871949488031817</c:v>
                </c:pt>
                <c:pt idx="283">
                  <c:v>0.19596772846476362</c:v>
                </c:pt>
                <c:pt idx="284">
                  <c:v>0.22871949488031817</c:v>
                </c:pt>
                <c:pt idx="285">
                  <c:v>0.22871949488031817</c:v>
                </c:pt>
                <c:pt idx="286">
                  <c:v>0.22871949488031817</c:v>
                </c:pt>
                <c:pt idx="287">
                  <c:v>0.21413967628242614</c:v>
                </c:pt>
                <c:pt idx="288">
                  <c:v>0.21794310722100674</c:v>
                </c:pt>
                <c:pt idx="289">
                  <c:v>0.21477358143885628</c:v>
                </c:pt>
                <c:pt idx="290">
                  <c:v>0.21519618487647629</c:v>
                </c:pt>
                <c:pt idx="291">
                  <c:v>0.249004459886081</c:v>
                </c:pt>
                <c:pt idx="292">
                  <c:v>0.249004459886081</c:v>
                </c:pt>
                <c:pt idx="293">
                  <c:v>0.249004459886081</c:v>
                </c:pt>
                <c:pt idx="294">
                  <c:v>0.22322565019125729</c:v>
                </c:pt>
                <c:pt idx="295">
                  <c:v>0.2132944694071861</c:v>
                </c:pt>
                <c:pt idx="296">
                  <c:v>0.22238044331601725</c:v>
                </c:pt>
                <c:pt idx="297">
                  <c:v>0.21033624534384554</c:v>
                </c:pt>
                <c:pt idx="298">
                  <c:v>0.19406601299547344</c:v>
                </c:pt>
                <c:pt idx="299">
                  <c:v>0.19406601299547344</c:v>
                </c:pt>
                <c:pt idx="300">
                  <c:v>0.19406601299547344</c:v>
                </c:pt>
                <c:pt idx="301">
                  <c:v>0.1792748926787715</c:v>
                </c:pt>
                <c:pt idx="302">
                  <c:v>0.14800223829488712</c:v>
                </c:pt>
                <c:pt idx="303">
                  <c:v>0.14969265204536719</c:v>
                </c:pt>
                <c:pt idx="304">
                  <c:v>0.1237025406317338</c:v>
                </c:pt>
                <c:pt idx="305">
                  <c:v>0.1416631867305862</c:v>
                </c:pt>
                <c:pt idx="306">
                  <c:v>0.1416631867305862</c:v>
                </c:pt>
                <c:pt idx="307">
                  <c:v>0.1416631867305862</c:v>
                </c:pt>
                <c:pt idx="308">
                  <c:v>0.14314229876225637</c:v>
                </c:pt>
                <c:pt idx="309">
                  <c:v>0.14187448844939632</c:v>
                </c:pt>
                <c:pt idx="310">
                  <c:v>0.16490637579968936</c:v>
                </c:pt>
                <c:pt idx="311">
                  <c:v>0.18751565971236261</c:v>
                </c:pt>
                <c:pt idx="312">
                  <c:v>0.17737317720948109</c:v>
                </c:pt>
                <c:pt idx="313">
                  <c:v>0.17737317720948109</c:v>
                </c:pt>
                <c:pt idx="314">
                  <c:v>0.17737317720948109</c:v>
                </c:pt>
                <c:pt idx="315">
                  <c:v>0.22576127081697761</c:v>
                </c:pt>
                <c:pt idx="316">
                  <c:v>0.22639517597340775</c:v>
                </c:pt>
                <c:pt idx="317">
                  <c:v>0.20463109893597475</c:v>
                </c:pt>
                <c:pt idx="318">
                  <c:v>0.20188417659144453</c:v>
                </c:pt>
                <c:pt idx="319">
                  <c:v>0.18899477174403279</c:v>
                </c:pt>
                <c:pt idx="320">
                  <c:v>0.18899477174403279</c:v>
                </c:pt>
                <c:pt idx="321">
                  <c:v>0.18899477174403279</c:v>
                </c:pt>
                <c:pt idx="322">
                  <c:v>0.15096046235822747</c:v>
                </c:pt>
                <c:pt idx="323">
                  <c:v>0.16004643626705861</c:v>
                </c:pt>
                <c:pt idx="324">
                  <c:v>0.17166803080161031</c:v>
                </c:pt>
                <c:pt idx="325">
                  <c:v>0.17906359095996138</c:v>
                </c:pt>
                <c:pt idx="326">
                  <c:v>0.18857216830641255</c:v>
                </c:pt>
                <c:pt idx="327">
                  <c:v>0.18857216830641255</c:v>
                </c:pt>
                <c:pt idx="328">
                  <c:v>0.18857216830641255</c:v>
                </c:pt>
                <c:pt idx="329">
                  <c:v>0.16659678955016965</c:v>
                </c:pt>
                <c:pt idx="330">
                  <c:v>0.19533382330833349</c:v>
                </c:pt>
                <c:pt idx="331">
                  <c:v>0.18159921158568171</c:v>
                </c:pt>
                <c:pt idx="332">
                  <c:v>0.19026258205689284</c:v>
                </c:pt>
                <c:pt idx="333">
                  <c:v>0.18012009955401154</c:v>
                </c:pt>
                <c:pt idx="334">
                  <c:v>0.18012009955401154</c:v>
                </c:pt>
                <c:pt idx="335">
                  <c:v>0.18012009955401154</c:v>
                </c:pt>
                <c:pt idx="336">
                  <c:v>0.1974468404964338</c:v>
                </c:pt>
                <c:pt idx="337">
                  <c:v>0.18096530642925157</c:v>
                </c:pt>
                <c:pt idx="338">
                  <c:v>0.16976631533232012</c:v>
                </c:pt>
                <c:pt idx="339">
                  <c:v>0.16976631533232012</c:v>
                </c:pt>
                <c:pt idx="340">
                  <c:v>0.18054270299163155</c:v>
                </c:pt>
                <c:pt idx="341">
                  <c:v>0.18054270299163155</c:v>
                </c:pt>
                <c:pt idx="342">
                  <c:v>0.18054270299163155</c:v>
                </c:pt>
                <c:pt idx="343">
                  <c:v>0.19575642674595373</c:v>
                </c:pt>
                <c:pt idx="344">
                  <c:v>0.19934855596572398</c:v>
                </c:pt>
                <c:pt idx="345">
                  <c:v>0.21075884878146556</c:v>
                </c:pt>
                <c:pt idx="346">
                  <c:v>0.23696026191390929</c:v>
                </c:pt>
                <c:pt idx="347">
                  <c:v>0.26421818364040295</c:v>
                </c:pt>
                <c:pt idx="348">
                  <c:v>0.26421818364040295</c:v>
                </c:pt>
                <c:pt idx="349">
                  <c:v>0.26421818364040295</c:v>
                </c:pt>
                <c:pt idx="350">
                  <c:v>0.27943190739472512</c:v>
                </c:pt>
                <c:pt idx="351">
                  <c:v>0.26189386473349274</c:v>
                </c:pt>
                <c:pt idx="352">
                  <c:v>0.27203634723637404</c:v>
                </c:pt>
                <c:pt idx="353">
                  <c:v>0.25280789082466137</c:v>
                </c:pt>
                <c:pt idx="354">
                  <c:v>0.26569729567207312</c:v>
                </c:pt>
                <c:pt idx="355">
                  <c:v>0.26569729567207312</c:v>
                </c:pt>
                <c:pt idx="356">
                  <c:v>0.26569729567207312</c:v>
                </c:pt>
                <c:pt idx="357">
                  <c:v>0.26569729567207312</c:v>
                </c:pt>
                <c:pt idx="358">
                  <c:v>0.26569729567207312</c:v>
                </c:pt>
                <c:pt idx="359">
                  <c:v>0.26569729567207312</c:v>
                </c:pt>
                <c:pt idx="360">
                  <c:v>0.24329931347821021</c:v>
                </c:pt>
                <c:pt idx="361">
                  <c:v>0.1416631867305862</c:v>
                </c:pt>
                <c:pt idx="362">
                  <c:v>0.1416631867305862</c:v>
                </c:pt>
                <c:pt idx="363">
                  <c:v>0.1416631867305862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7EDF-4EB7-98EA-AD85F532375C}"/>
            </c:ext>
          </c:extLst>
        </c:ser>
        <c:ser>
          <c:idx val="10"/>
          <c:order val="10"/>
          <c:tx>
            <c:strRef>
              <c:f>'Graf 11'!$L$14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rgbClr val="25AAE1"/>
              </a:solidFill>
              <a:round/>
            </a:ln>
            <a:effectLst/>
          </c:spPr>
          <c:marker>
            <c:symbol val="none"/>
          </c:marker>
          <c:cat>
            <c:numRef>
              <c:f>'Graf 11'!$A$15:$A$379</c:f>
              <c:numCache>
                <c:formatCode>[$-41B]mmmm\ yy;@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11'!$L$15:$L$379</c:f>
              <c:numCache>
                <c:formatCode>General</c:formatCode>
                <c:ptCount val="365"/>
                <c:pt idx="1">
                  <c:v>3.5054717088861098E-2</c:v>
                </c:pt>
                <c:pt idx="2">
                  <c:v>-1.9252802466546148E-3</c:v>
                </c:pt>
                <c:pt idx="3">
                  <c:v>4.2380526425980225E-3</c:v>
                </c:pt>
                <c:pt idx="4">
                  <c:v>4.2380526425980225E-3</c:v>
                </c:pt>
                <c:pt idx="5">
                  <c:v>4.2380526425980225E-3</c:v>
                </c:pt>
                <c:pt idx="6">
                  <c:v>-2.7349028414821674E-2</c:v>
                </c:pt>
                <c:pt idx="7">
                  <c:v>-9.4368422054312839E-3</c:v>
                </c:pt>
                <c:pt idx="8">
                  <c:v>-2.1185695525569037E-2</c:v>
                </c:pt>
                <c:pt idx="9">
                  <c:v>-2.0993091372779937E-2</c:v>
                </c:pt>
                <c:pt idx="10">
                  <c:v>-7.3181965247507419E-3</c:v>
                </c:pt>
                <c:pt idx="11">
                  <c:v>-7.3181965247507419E-3</c:v>
                </c:pt>
                <c:pt idx="12">
                  <c:v>-7.3181965247507419E-3</c:v>
                </c:pt>
                <c:pt idx="13">
                  <c:v>-2.0607883067201627E-2</c:v>
                </c:pt>
                <c:pt idx="14">
                  <c:v>-1.7141008316997053E-2</c:v>
                </c:pt>
                <c:pt idx="15">
                  <c:v>3.8596958681513804E-4</c:v>
                </c:pt>
                <c:pt idx="16">
                  <c:v>4.2566279047637767E-2</c:v>
                </c:pt>
                <c:pt idx="17">
                  <c:v>5.1040861770359935E-2</c:v>
                </c:pt>
                <c:pt idx="18">
                  <c:v>5.1040861770359935E-2</c:v>
                </c:pt>
                <c:pt idx="19">
                  <c:v>5.1040861770359935E-2</c:v>
                </c:pt>
                <c:pt idx="20">
                  <c:v>2.9854404963554071E-2</c:v>
                </c:pt>
                <c:pt idx="21">
                  <c:v>5.3352111603829799E-2</c:v>
                </c:pt>
                <c:pt idx="22">
                  <c:v>5.5278153131721242E-2</c:v>
                </c:pt>
                <c:pt idx="23">
                  <c:v>4.0062425061378804E-2</c:v>
                </c:pt>
                <c:pt idx="24">
                  <c:v>2.889138419960835E-2</c:v>
                </c:pt>
                <c:pt idx="25">
                  <c:v>2.889138419960835E-2</c:v>
                </c:pt>
                <c:pt idx="26">
                  <c:v>2.889138419960835E-2</c:v>
                </c:pt>
                <c:pt idx="27">
                  <c:v>1.3097843670898612E-2</c:v>
                </c:pt>
                <c:pt idx="28">
                  <c:v>1.0208781379061449E-2</c:v>
                </c:pt>
                <c:pt idx="29">
                  <c:v>5.3936775593328434E-3</c:v>
                </c:pt>
                <c:pt idx="30">
                  <c:v>-1.1362883733322726E-2</c:v>
                </c:pt>
                <c:pt idx="31">
                  <c:v>-6.5477799135941206E-3</c:v>
                </c:pt>
                <c:pt idx="32">
                  <c:v>-6.5477799135941206E-3</c:v>
                </c:pt>
                <c:pt idx="33">
                  <c:v>-6.5477799135941206E-3</c:v>
                </c:pt>
                <c:pt idx="34">
                  <c:v>-2.330434120624969E-2</c:v>
                </c:pt>
                <c:pt idx="35">
                  <c:v>-1.52149667891055E-2</c:v>
                </c:pt>
                <c:pt idx="36">
                  <c:v>-2.3104885522330365E-3</c:v>
                </c:pt>
                <c:pt idx="37">
                  <c:v>-4.2365300801243677E-3</c:v>
                </c:pt>
                <c:pt idx="38">
                  <c:v>-2.7349028414821674E-2</c:v>
                </c:pt>
                <c:pt idx="39">
                  <c:v>-2.7349028414821674E-2</c:v>
                </c:pt>
                <c:pt idx="40">
                  <c:v>-2.7349028414821674E-2</c:v>
                </c:pt>
                <c:pt idx="41">
                  <c:v>-4.0638714957272559E-2</c:v>
                </c:pt>
                <c:pt idx="42">
                  <c:v>-4.8342881068838439E-2</c:v>
                </c:pt>
                <c:pt idx="43">
                  <c:v>-6.6062463125439619E-2</c:v>
                </c:pt>
                <c:pt idx="44">
                  <c:v>-6.2595588375235045E-2</c:v>
                </c:pt>
                <c:pt idx="45">
                  <c:v>-5.0461526749519092E-2</c:v>
                </c:pt>
                <c:pt idx="46">
                  <c:v>-5.0461526749519092E-2</c:v>
                </c:pt>
                <c:pt idx="47">
                  <c:v>-5.0461526749519092E-2</c:v>
                </c:pt>
                <c:pt idx="48">
                  <c:v>-5.7202672097139029E-2</c:v>
                </c:pt>
                <c:pt idx="49">
                  <c:v>-5.1809755819043013E-2</c:v>
                </c:pt>
                <c:pt idx="50">
                  <c:v>-3.8905277582170328E-2</c:v>
                </c:pt>
                <c:pt idx="51">
                  <c:v>-4.911329767999506E-2</c:v>
                </c:pt>
                <c:pt idx="52">
                  <c:v>-5.1039339207886392E-2</c:v>
                </c:pt>
                <c:pt idx="53">
                  <c:v>-5.1039339207886392E-2</c:v>
                </c:pt>
                <c:pt idx="54">
                  <c:v>-5.1039339207886392E-2</c:v>
                </c:pt>
                <c:pt idx="55">
                  <c:v>-5.5854443027614997E-2</c:v>
                </c:pt>
                <c:pt idx="56">
                  <c:v>-5.1039339207886392E-2</c:v>
                </c:pt>
                <c:pt idx="57">
                  <c:v>-3.0238090706658838E-2</c:v>
                </c:pt>
                <c:pt idx="58">
                  <c:v>-1.1748092038900926E-2</c:v>
                </c:pt>
                <c:pt idx="59">
                  <c:v>5.2010734065437436E-3</c:v>
                </c:pt>
                <c:pt idx="60">
                  <c:v>5.2010734065437436E-3</c:v>
                </c:pt>
                <c:pt idx="61">
                  <c:v>5.2010734065437436E-3</c:v>
                </c:pt>
                <c:pt idx="62">
                  <c:v>1.7142530879470597E-2</c:v>
                </c:pt>
                <c:pt idx="63">
                  <c:v>2.6972194202847799E-3</c:v>
                </c:pt>
                <c:pt idx="64">
                  <c:v>-8.281217288696352E-3</c:v>
                </c:pt>
                <c:pt idx="65">
                  <c:v>-9.8220505110095946E-3</c:v>
                </c:pt>
                <c:pt idx="66">
                  <c:v>-7.7034048303289415E-3</c:v>
                </c:pt>
                <c:pt idx="67">
                  <c:v>-7.7034048303289415E-3</c:v>
                </c:pt>
                <c:pt idx="68">
                  <c:v>-7.7034048303289415E-3</c:v>
                </c:pt>
                <c:pt idx="69">
                  <c:v>-1.2133300344479347E-2</c:v>
                </c:pt>
                <c:pt idx="70">
                  <c:v>-2.3104885522330365E-3</c:v>
                </c:pt>
                <c:pt idx="71">
                  <c:v>-3.3127152998496001E-2</c:v>
                </c:pt>
                <c:pt idx="72">
                  <c:v>-2.291913290067138E-2</c:v>
                </c:pt>
                <c:pt idx="73">
                  <c:v>-3.5631006984754854E-2</c:v>
                </c:pt>
                <c:pt idx="74">
                  <c:v>-3.5631006984754854E-2</c:v>
                </c:pt>
                <c:pt idx="75">
                  <c:v>-3.5631006984754854E-2</c:v>
                </c:pt>
                <c:pt idx="76">
                  <c:v>-4.8920693527205739E-2</c:v>
                </c:pt>
                <c:pt idx="77">
                  <c:v>-4.5261214624212065E-2</c:v>
                </c:pt>
                <c:pt idx="78">
                  <c:v>-4.7765068610471029E-2</c:v>
                </c:pt>
                <c:pt idx="79">
                  <c:v>-4.8728089374416639E-2</c:v>
                </c:pt>
                <c:pt idx="80">
                  <c:v>-5.4891422263669276E-2</c:v>
                </c:pt>
                <c:pt idx="81">
                  <c:v>-5.4891422263669276E-2</c:v>
                </c:pt>
                <c:pt idx="82">
                  <c:v>-5.4891422263669276E-2</c:v>
                </c:pt>
                <c:pt idx="83">
                  <c:v>-5.9706526083397882E-2</c:v>
                </c:pt>
                <c:pt idx="84">
                  <c:v>-3.9483090040537849E-2</c:v>
                </c:pt>
                <c:pt idx="85">
                  <c:v>-1.8874445692099395E-2</c:v>
                </c:pt>
                <c:pt idx="86">
                  <c:v>-1.7526216622575364E-2</c:v>
                </c:pt>
                <c:pt idx="87">
                  <c:v>-3.8327465123802917E-2</c:v>
                </c:pt>
                <c:pt idx="88">
                  <c:v>-3.8327465123802917E-2</c:v>
                </c:pt>
                <c:pt idx="89">
                  <c:v>-3.8327465123802917E-2</c:v>
                </c:pt>
                <c:pt idx="90">
                  <c:v>-4.5646422929790487E-2</c:v>
                </c:pt>
                <c:pt idx="91">
                  <c:v>-5.0461526749519092E-2</c:v>
                </c:pt>
                <c:pt idx="92">
                  <c:v>-2.9275069942713117E-2</c:v>
                </c:pt>
                <c:pt idx="93">
                  <c:v>3.660240184230501E-3</c:v>
                </c:pt>
                <c:pt idx="94">
                  <c:v>1.6372114268314197E-2</c:v>
                </c:pt>
                <c:pt idx="95">
                  <c:v>1.6372114268314197E-2</c:v>
                </c:pt>
                <c:pt idx="96">
                  <c:v>1.6372114268314197E-2</c:v>
                </c:pt>
                <c:pt idx="97">
                  <c:v>1.7720343337838118E-2</c:v>
                </c:pt>
                <c:pt idx="98">
                  <c:v>2.1379822240831903E-2</c:v>
                </c:pt>
                <c:pt idx="99">
                  <c:v>5.8552423729136605E-2</c:v>
                </c:pt>
                <c:pt idx="100">
                  <c:v>4.2951487353215967E-2</c:v>
                </c:pt>
                <c:pt idx="101">
                  <c:v>4.8151799478522772E-2</c:v>
                </c:pt>
                <c:pt idx="102">
                  <c:v>4.8151799478522772E-2</c:v>
                </c:pt>
                <c:pt idx="103">
                  <c:v>4.8151799478522772E-2</c:v>
                </c:pt>
                <c:pt idx="104">
                  <c:v>4.9307424395257593E-2</c:v>
                </c:pt>
                <c:pt idx="105">
                  <c:v>3.6595550311174119E-2</c:v>
                </c:pt>
                <c:pt idx="106">
                  <c:v>5.3929924062197099E-2</c:v>
                </c:pt>
                <c:pt idx="107">
                  <c:v>4.8151799478522772E-2</c:v>
                </c:pt>
                <c:pt idx="108">
                  <c:v>4.8151799478522772E-2</c:v>
                </c:pt>
                <c:pt idx="109">
                  <c:v>4.8151799478522772E-2</c:v>
                </c:pt>
                <c:pt idx="110">
                  <c:v>4.8151799478522772E-2</c:v>
                </c:pt>
                <c:pt idx="111">
                  <c:v>4.8151799478522772E-2</c:v>
                </c:pt>
                <c:pt idx="112">
                  <c:v>5.5855965590088541E-2</c:v>
                </c:pt>
                <c:pt idx="113">
                  <c:v>4.2758883200426867E-2</c:v>
                </c:pt>
                <c:pt idx="114">
                  <c:v>4.5262737186685831E-2</c:v>
                </c:pt>
                <c:pt idx="115">
                  <c:v>3.0432217421921592E-2</c:v>
                </c:pt>
                <c:pt idx="116">
                  <c:v>3.0432217421921592E-2</c:v>
                </c:pt>
                <c:pt idx="117">
                  <c:v>3.0432217421921592E-2</c:v>
                </c:pt>
                <c:pt idx="118">
                  <c:v>3.1587842338656413E-2</c:v>
                </c:pt>
                <c:pt idx="119">
                  <c:v>3.1202634033078214E-2</c:v>
                </c:pt>
                <c:pt idx="120">
                  <c:v>3.1202634033078214E-2</c:v>
                </c:pt>
                <c:pt idx="121">
                  <c:v>1.0401385531850549E-2</c:v>
                </c:pt>
                <c:pt idx="122">
                  <c:v>1.2327427059741991E-2</c:v>
                </c:pt>
                <c:pt idx="123">
                  <c:v>1.2327427059741991E-2</c:v>
                </c:pt>
                <c:pt idx="124">
                  <c:v>1.2327427059741991E-2</c:v>
                </c:pt>
                <c:pt idx="125">
                  <c:v>1.8875968254572939E-2</c:v>
                </c:pt>
                <c:pt idx="126">
                  <c:v>3.2165654797023935E-2</c:v>
                </c:pt>
                <c:pt idx="127">
                  <c:v>4.0640237519746325E-2</c:v>
                </c:pt>
                <c:pt idx="128">
                  <c:v>4.0832841672535425E-2</c:v>
                </c:pt>
                <c:pt idx="129">
                  <c:v>2.7157946824506007E-2</c:v>
                </c:pt>
                <c:pt idx="130">
                  <c:v>2.7157946824506007E-2</c:v>
                </c:pt>
                <c:pt idx="131">
                  <c:v>2.7157946824506007E-2</c:v>
                </c:pt>
                <c:pt idx="132">
                  <c:v>2.5617113602192987E-2</c:v>
                </c:pt>
                <c:pt idx="133">
                  <c:v>1.5986905962735776E-2</c:v>
                </c:pt>
                <c:pt idx="134">
                  <c:v>2.5617113602192987E-2</c:v>
                </c:pt>
                <c:pt idx="135">
                  <c:v>3.2165654797023935E-2</c:v>
                </c:pt>
                <c:pt idx="136">
                  <c:v>1.2905239518109513E-2</c:v>
                </c:pt>
                <c:pt idx="137">
                  <c:v>1.2905239518109513E-2</c:v>
                </c:pt>
                <c:pt idx="138">
                  <c:v>1.2905239518109513E-2</c:v>
                </c:pt>
                <c:pt idx="139">
                  <c:v>9.2457606151157279E-3</c:v>
                </c:pt>
                <c:pt idx="140">
                  <c:v>3.660240184230501E-3</c:v>
                </c:pt>
                <c:pt idx="141">
                  <c:v>2.3883676227090644E-2</c:v>
                </c:pt>
                <c:pt idx="142">
                  <c:v>1.3675656129266134E-2</c:v>
                </c:pt>
                <c:pt idx="143">
                  <c:v>1.1557010448585592E-2</c:v>
                </c:pt>
                <c:pt idx="144">
                  <c:v>1.1557010448585592E-2</c:v>
                </c:pt>
                <c:pt idx="145">
                  <c:v>1.1557010448585592E-2</c:v>
                </c:pt>
                <c:pt idx="146">
                  <c:v>1.5023885198790055E-2</c:v>
                </c:pt>
                <c:pt idx="147">
                  <c:v>1.4638676893211855E-2</c:v>
                </c:pt>
                <c:pt idx="148">
                  <c:v>1.6372114268314197E-2</c:v>
                </c:pt>
                <c:pt idx="149">
                  <c:v>5.9714900177001429E-3</c:v>
                </c:pt>
                <c:pt idx="150">
                  <c:v>-8.281217288696352E-3</c:v>
                </c:pt>
                <c:pt idx="151">
                  <c:v>-8.281217288696352E-3</c:v>
                </c:pt>
                <c:pt idx="152">
                  <c:v>-8.281217288696352E-3</c:v>
                </c:pt>
                <c:pt idx="153">
                  <c:v>-2.5230382734141132E-2</c:v>
                </c:pt>
                <c:pt idx="154">
                  <c:v>-1.8296633233731985E-2</c:v>
                </c:pt>
                <c:pt idx="155">
                  <c:v>-8.6664255942747737E-3</c:v>
                </c:pt>
                <c:pt idx="156">
                  <c:v>-1.3866737719581579E-2</c:v>
                </c:pt>
                <c:pt idx="157">
                  <c:v>-3.6587176217569573E-3</c:v>
                </c:pt>
                <c:pt idx="158">
                  <c:v>-3.6587176217569573E-3</c:v>
                </c:pt>
                <c:pt idx="159">
                  <c:v>-3.6587176217569573E-3</c:v>
                </c:pt>
                <c:pt idx="160">
                  <c:v>3.8528443370196008E-3</c:v>
                </c:pt>
                <c:pt idx="161">
                  <c:v>-1.1548636354981046E-3</c:v>
                </c:pt>
                <c:pt idx="162">
                  <c:v>-1.3288925261214168E-2</c:v>
                </c:pt>
                <c:pt idx="163">
                  <c:v>-9.6225948270900474E-4</c:v>
                </c:pt>
                <c:pt idx="164">
                  <c:v>-6.1625716080158099E-3</c:v>
                </c:pt>
                <c:pt idx="165">
                  <c:v>-6.1625716080158099E-3</c:v>
                </c:pt>
                <c:pt idx="166">
                  <c:v>-6.1625716080158099E-3</c:v>
                </c:pt>
                <c:pt idx="167">
                  <c:v>-5.1995508440700888E-3</c:v>
                </c:pt>
                <c:pt idx="168">
                  <c:v>-3.6587176217569573E-3</c:v>
                </c:pt>
                <c:pt idx="169">
                  <c:v>-1.7718820775364463E-2</c:v>
                </c:pt>
                <c:pt idx="170">
                  <c:v>-1.8104029080942774E-2</c:v>
                </c:pt>
                <c:pt idx="171">
                  <c:v>-5.9699674552267101E-3</c:v>
                </c:pt>
                <c:pt idx="172">
                  <c:v>-5.9699674552267101E-3</c:v>
                </c:pt>
                <c:pt idx="173">
                  <c:v>-5.9699674552267101E-3</c:v>
                </c:pt>
                <c:pt idx="174">
                  <c:v>1.8875968254572939E-2</c:v>
                </c:pt>
                <c:pt idx="175">
                  <c:v>1.8875968254572939E-2</c:v>
                </c:pt>
                <c:pt idx="176">
                  <c:v>2.4654092838247266E-2</c:v>
                </c:pt>
                <c:pt idx="177">
                  <c:v>2.4654092838247266E-2</c:v>
                </c:pt>
                <c:pt idx="178">
                  <c:v>1.8875968254572939E-2</c:v>
                </c:pt>
                <c:pt idx="179">
                  <c:v>1.8875968254572939E-2</c:v>
                </c:pt>
                <c:pt idx="180">
                  <c:v>1.8875968254572939E-2</c:v>
                </c:pt>
                <c:pt idx="181">
                  <c:v>2.5617113602192987E-2</c:v>
                </c:pt>
                <c:pt idx="182">
                  <c:v>2.4076280379879744E-2</c:v>
                </c:pt>
                <c:pt idx="183">
                  <c:v>5.0084692537546438E-3</c:v>
                </c:pt>
                <c:pt idx="184">
                  <c:v>2.8898235730738797E-3</c:v>
                </c:pt>
                <c:pt idx="185">
                  <c:v>2.1572426393621003E-2</c:v>
                </c:pt>
                <c:pt idx="186">
                  <c:v>2.1572426393621003E-2</c:v>
                </c:pt>
                <c:pt idx="187">
                  <c:v>2.1572426393621003E-2</c:v>
                </c:pt>
                <c:pt idx="188">
                  <c:v>3.9099404297433082E-2</c:v>
                </c:pt>
                <c:pt idx="189">
                  <c:v>3.1202634033078214E-2</c:v>
                </c:pt>
                <c:pt idx="190">
                  <c:v>4.2566279047637767E-2</c:v>
                </c:pt>
                <c:pt idx="191">
                  <c:v>6.5871381535124174E-2</c:v>
                </c:pt>
                <c:pt idx="192">
                  <c:v>7.4345964257846564E-2</c:v>
                </c:pt>
                <c:pt idx="193">
                  <c:v>7.4345964257846564E-2</c:v>
                </c:pt>
                <c:pt idx="194">
                  <c:v>7.4345964257846564E-2</c:v>
                </c:pt>
                <c:pt idx="195">
                  <c:v>9.2065546314447744E-2</c:v>
                </c:pt>
                <c:pt idx="196">
                  <c:v>7.1649506118798501E-2</c:v>
                </c:pt>
                <c:pt idx="197">
                  <c:v>6.5100964923967553E-2</c:v>
                </c:pt>
                <c:pt idx="198">
                  <c:v>5.9708048645871648E-2</c:v>
                </c:pt>
                <c:pt idx="199">
                  <c:v>8.1472317911044811E-2</c:v>
                </c:pt>
                <c:pt idx="200">
                  <c:v>8.1472317911044811E-2</c:v>
                </c:pt>
                <c:pt idx="201">
                  <c:v>8.1472317911044811E-2</c:v>
                </c:pt>
                <c:pt idx="202">
                  <c:v>8.1664922063833911E-2</c:v>
                </c:pt>
                <c:pt idx="203">
                  <c:v>9.3991587842339186E-2</c:v>
                </c:pt>
                <c:pt idx="204">
                  <c:v>8.1472317911044811E-2</c:v>
                </c:pt>
                <c:pt idx="205">
                  <c:v>7.8390651466418548E-2</c:v>
                </c:pt>
                <c:pt idx="206">
                  <c:v>6.1634090173762868E-2</c:v>
                </c:pt>
                <c:pt idx="207">
                  <c:v>6.1634090173762868E-2</c:v>
                </c:pt>
                <c:pt idx="208">
                  <c:v>6.1634090173762868E-2</c:v>
                </c:pt>
                <c:pt idx="209">
                  <c:v>6.4137944160021831E-2</c:v>
                </c:pt>
                <c:pt idx="210">
                  <c:v>4.7573987020155473E-2</c:v>
                </c:pt>
                <c:pt idx="211">
                  <c:v>5.1233465923149035E-2</c:v>
                </c:pt>
                <c:pt idx="212">
                  <c:v>6.8567839674172015E-2</c:v>
                </c:pt>
                <c:pt idx="213">
                  <c:v>7.3768151799479043E-2</c:v>
                </c:pt>
                <c:pt idx="214">
                  <c:v>7.3768151799479043E-2</c:v>
                </c:pt>
                <c:pt idx="215">
                  <c:v>7.3768151799479043E-2</c:v>
                </c:pt>
                <c:pt idx="216">
                  <c:v>4.7766591172944572E-2</c:v>
                </c:pt>
                <c:pt idx="217">
                  <c:v>3.8906800144643983E-2</c:v>
                </c:pt>
                <c:pt idx="218">
                  <c:v>3.1780446491445513E-2</c:v>
                </c:pt>
                <c:pt idx="219">
                  <c:v>3.698075861675254E-2</c:v>
                </c:pt>
                <c:pt idx="220">
                  <c:v>3.5247321241650198E-2</c:v>
                </c:pt>
                <c:pt idx="221">
                  <c:v>3.5247321241650198E-2</c:v>
                </c:pt>
                <c:pt idx="222">
                  <c:v>3.5247321241650198E-2</c:v>
                </c:pt>
                <c:pt idx="223">
                  <c:v>1.4638676893211855E-2</c:v>
                </c:pt>
                <c:pt idx="224">
                  <c:v>1.8298155796205418E-2</c:v>
                </c:pt>
                <c:pt idx="225">
                  <c:v>1.0786593837428748E-2</c:v>
                </c:pt>
                <c:pt idx="226">
                  <c:v>4.4306567953871223E-3</c:v>
                </c:pt>
                <c:pt idx="227">
                  <c:v>2.6972194202847799E-3</c:v>
                </c:pt>
                <c:pt idx="228">
                  <c:v>2.6972194202847799E-3</c:v>
                </c:pt>
                <c:pt idx="229">
                  <c:v>2.6972194202847799E-3</c:v>
                </c:pt>
                <c:pt idx="230">
                  <c:v>8.090135698380907E-3</c:v>
                </c:pt>
                <c:pt idx="231">
                  <c:v>8.090135698380907E-3</c:v>
                </c:pt>
                <c:pt idx="232">
                  <c:v>3.8596958681513804E-4</c:v>
                </c:pt>
                <c:pt idx="233">
                  <c:v>-5.7705117713058307E-4</c:v>
                </c:pt>
                <c:pt idx="234">
                  <c:v>-1.8296633233731985E-2</c:v>
                </c:pt>
                <c:pt idx="235">
                  <c:v>-1.8296633233731985E-2</c:v>
                </c:pt>
                <c:pt idx="236">
                  <c:v>-1.8296633233731985E-2</c:v>
                </c:pt>
                <c:pt idx="237">
                  <c:v>-9.6294463582203838E-3</c:v>
                </c:pt>
                <c:pt idx="238">
                  <c:v>-2.1956112136725658E-2</c:v>
                </c:pt>
                <c:pt idx="239">
                  <c:v>-1.1555487886111826E-2</c:v>
                </c:pt>
                <c:pt idx="240">
                  <c:v>-7.8960089831181524E-3</c:v>
                </c:pt>
                <c:pt idx="241">
                  <c:v>1.0016177226272349E-2</c:v>
                </c:pt>
                <c:pt idx="242">
                  <c:v>1.0016177226272349E-2</c:v>
                </c:pt>
                <c:pt idx="243">
                  <c:v>1.0016177226272349E-2</c:v>
                </c:pt>
                <c:pt idx="244">
                  <c:v>-1.7718820775364463E-2</c:v>
                </c:pt>
                <c:pt idx="245">
                  <c:v>-1.3288925261214168E-2</c:v>
                </c:pt>
                <c:pt idx="246">
                  <c:v>-9.6225948270900474E-4</c:v>
                </c:pt>
                <c:pt idx="247">
                  <c:v>-7.3181965247507419E-3</c:v>
                </c:pt>
                <c:pt idx="248">
                  <c:v>-3.4661134689677464E-3</c:v>
                </c:pt>
                <c:pt idx="249">
                  <c:v>-3.4661134689677464E-3</c:v>
                </c:pt>
                <c:pt idx="250">
                  <c:v>-3.4661134689677464E-3</c:v>
                </c:pt>
                <c:pt idx="251">
                  <c:v>-2.3104885522330365E-3</c:v>
                </c:pt>
                <c:pt idx="252">
                  <c:v>3.5247321241650198E-2</c:v>
                </c:pt>
                <c:pt idx="253">
                  <c:v>5.0848257617570836E-2</c:v>
                </c:pt>
                <c:pt idx="254">
                  <c:v>3.6017737852806819E-2</c:v>
                </c:pt>
                <c:pt idx="255">
                  <c:v>4.4684924728318309E-2</c:v>
                </c:pt>
                <c:pt idx="256">
                  <c:v>4.4684924728318309E-2</c:v>
                </c:pt>
                <c:pt idx="257">
                  <c:v>4.4684924728318309E-2</c:v>
                </c:pt>
                <c:pt idx="258">
                  <c:v>6.6256589840702373E-2</c:v>
                </c:pt>
                <c:pt idx="259">
                  <c:v>4.8344403631312094E-2</c:v>
                </c:pt>
                <c:pt idx="260">
                  <c:v>2.5424509449403887E-2</c:v>
                </c:pt>
                <c:pt idx="261">
                  <c:v>3.5247321241650198E-2</c:v>
                </c:pt>
                <c:pt idx="262">
                  <c:v>4.5455341339474931E-2</c:v>
                </c:pt>
                <c:pt idx="263">
                  <c:v>4.5455341339474931E-2</c:v>
                </c:pt>
                <c:pt idx="264">
                  <c:v>4.5455341339474931E-2</c:v>
                </c:pt>
                <c:pt idx="265">
                  <c:v>2.869878004681925E-2</c:v>
                </c:pt>
                <c:pt idx="266">
                  <c:v>2.4268884532669066E-2</c:v>
                </c:pt>
                <c:pt idx="267">
                  <c:v>8.090135698380907E-3</c:v>
                </c:pt>
                <c:pt idx="268">
                  <c:v>1.1942218754163791E-2</c:v>
                </c:pt>
                <c:pt idx="269">
                  <c:v>2.6972194202847799E-3</c:v>
                </c:pt>
                <c:pt idx="270">
                  <c:v>2.6972194202847799E-3</c:v>
                </c:pt>
                <c:pt idx="271">
                  <c:v>2.6972194202847799E-3</c:v>
                </c:pt>
                <c:pt idx="272">
                  <c:v>5.5862817121219432E-3</c:v>
                </c:pt>
                <c:pt idx="273">
                  <c:v>2.6972194202847799E-3</c:v>
                </c:pt>
                <c:pt idx="274">
                  <c:v>1.541594503549959E-3</c:v>
                </c:pt>
                <c:pt idx="275">
                  <c:v>-1.1170279580533515E-2</c:v>
                </c:pt>
                <c:pt idx="276">
                  <c:v>-1.0592467122166216E-2</c:v>
                </c:pt>
                <c:pt idx="277">
                  <c:v>-1.0592467122166216E-2</c:v>
                </c:pt>
                <c:pt idx="278">
                  <c:v>-1.0592467122166216E-2</c:v>
                </c:pt>
                <c:pt idx="279">
                  <c:v>-1.2903716955635858E-2</c:v>
                </c:pt>
                <c:pt idx="280">
                  <c:v>-1.3866737719581579E-2</c:v>
                </c:pt>
                <c:pt idx="281">
                  <c:v>-1.0399862969376894E-2</c:v>
                </c:pt>
                <c:pt idx="282">
                  <c:v>-8.0886131359072522E-3</c:v>
                </c:pt>
                <c:pt idx="283">
                  <c:v>1.5986905962735776E-2</c:v>
                </c:pt>
                <c:pt idx="284">
                  <c:v>1.5986905962735776E-2</c:v>
                </c:pt>
                <c:pt idx="285">
                  <c:v>1.5986905962735776E-2</c:v>
                </c:pt>
                <c:pt idx="286">
                  <c:v>1.3097843670898612E-2</c:v>
                </c:pt>
                <c:pt idx="287">
                  <c:v>1.983898901851866E-2</c:v>
                </c:pt>
                <c:pt idx="288">
                  <c:v>2.9854404963554071E-2</c:v>
                </c:pt>
                <c:pt idx="289">
                  <c:v>1.7527739185048796E-2</c:v>
                </c:pt>
                <c:pt idx="290">
                  <c:v>2.0609405629675281E-2</c:v>
                </c:pt>
                <c:pt idx="291">
                  <c:v>2.0609405629675281E-2</c:v>
                </c:pt>
                <c:pt idx="292">
                  <c:v>2.0609405629675281E-2</c:v>
                </c:pt>
                <c:pt idx="293">
                  <c:v>2.5809717754982087E-2</c:v>
                </c:pt>
                <c:pt idx="294">
                  <c:v>7.3197190872242857E-3</c:v>
                </c:pt>
                <c:pt idx="295">
                  <c:v>-1.5400719410763042E-3</c:v>
                </c:pt>
                <c:pt idx="296">
                  <c:v>-1.3474677882872044E-3</c:v>
                </c:pt>
                <c:pt idx="297">
                  <c:v>-3.2735093161786466E-3</c:v>
                </c:pt>
                <c:pt idx="298">
                  <c:v>-3.2735093161786466E-3</c:v>
                </c:pt>
                <c:pt idx="299">
                  <c:v>-3.2735093161786466E-3</c:v>
                </c:pt>
                <c:pt idx="300">
                  <c:v>-9.6294463582203838E-3</c:v>
                </c:pt>
                <c:pt idx="301">
                  <c:v>-4.4291342329135786E-3</c:v>
                </c:pt>
                <c:pt idx="302">
                  <c:v>-7.1255923719616421E-3</c:v>
                </c:pt>
                <c:pt idx="303">
                  <c:v>-1.3674133566792479E-2</c:v>
                </c:pt>
                <c:pt idx="304">
                  <c:v>-9.0516338998529733E-3</c:v>
                </c:pt>
                <c:pt idx="305">
                  <c:v>-9.0516338998529733E-3</c:v>
                </c:pt>
                <c:pt idx="306">
                  <c:v>-9.0516338998529733E-3</c:v>
                </c:pt>
                <c:pt idx="307">
                  <c:v>-1.1940696191690248E-2</c:v>
                </c:pt>
                <c:pt idx="308">
                  <c:v>-3.2735093161786466E-3</c:v>
                </c:pt>
                <c:pt idx="309">
                  <c:v>-9.6294463582203838E-3</c:v>
                </c:pt>
                <c:pt idx="310">
                  <c:v>-1.7526216622575364E-2</c:v>
                </c:pt>
                <c:pt idx="311">
                  <c:v>-2.1570903831147459E-2</c:v>
                </c:pt>
                <c:pt idx="312">
                  <c:v>-2.1570903831147459E-2</c:v>
                </c:pt>
                <c:pt idx="313">
                  <c:v>-2.1570903831147459E-2</c:v>
                </c:pt>
                <c:pt idx="314">
                  <c:v>-2.0800487219990726E-2</c:v>
                </c:pt>
                <c:pt idx="315">
                  <c:v>-3.6016215290333276E-2</c:v>
                </c:pt>
                <c:pt idx="316">
                  <c:v>-3.2741944692917802E-2</c:v>
                </c:pt>
                <c:pt idx="317">
                  <c:v>-3.6016215290333276E-2</c:v>
                </c:pt>
                <c:pt idx="318">
                  <c:v>-3.235673638733938E-2</c:v>
                </c:pt>
                <c:pt idx="319">
                  <c:v>-3.235673638733938E-2</c:v>
                </c:pt>
                <c:pt idx="320">
                  <c:v>-3.235673638733938E-2</c:v>
                </c:pt>
                <c:pt idx="321">
                  <c:v>-4.025350665169436E-2</c:v>
                </c:pt>
                <c:pt idx="322">
                  <c:v>-4.0638714957272559E-2</c:v>
                </c:pt>
                <c:pt idx="323">
                  <c:v>-3.7749652665435507E-2</c:v>
                </c:pt>
                <c:pt idx="324">
                  <c:v>-3.3127152998496001E-2</c:v>
                </c:pt>
                <c:pt idx="325">
                  <c:v>-1.6948404164207953E-2</c:v>
                </c:pt>
                <c:pt idx="326">
                  <c:v>-1.6948404164207953E-2</c:v>
                </c:pt>
                <c:pt idx="327">
                  <c:v>-1.6948404164207953E-2</c:v>
                </c:pt>
                <c:pt idx="328">
                  <c:v>-1.9259653997677595E-2</c:v>
                </c:pt>
                <c:pt idx="329">
                  <c:v>-3.5053194526387443E-2</c:v>
                </c:pt>
                <c:pt idx="330">
                  <c:v>-2.4267361970195411E-2</c:v>
                </c:pt>
                <c:pt idx="331">
                  <c:v>-2.8312049178767396E-2</c:v>
                </c:pt>
                <c:pt idx="332">
                  <c:v>-3.7171840207067985E-2</c:v>
                </c:pt>
                <c:pt idx="333">
                  <c:v>-3.7171840207067985E-2</c:v>
                </c:pt>
                <c:pt idx="334">
                  <c:v>-3.7171840207067985E-2</c:v>
                </c:pt>
                <c:pt idx="335">
                  <c:v>-4.969111013836236E-2</c:v>
                </c:pt>
                <c:pt idx="336">
                  <c:v>-5.8936109472241371E-2</c:v>
                </c:pt>
                <c:pt idx="337">
                  <c:v>-5.5276630569247698E-2</c:v>
                </c:pt>
                <c:pt idx="338">
                  <c:v>-6.1054755152921913E-2</c:v>
                </c:pt>
                <c:pt idx="339">
                  <c:v>-6.3943817444759077E-2</c:v>
                </c:pt>
                <c:pt idx="340">
                  <c:v>-6.3943817444759077E-2</c:v>
                </c:pt>
                <c:pt idx="341">
                  <c:v>-6.3943817444759077E-2</c:v>
                </c:pt>
                <c:pt idx="342">
                  <c:v>-7.2225796014692256E-2</c:v>
                </c:pt>
                <c:pt idx="343">
                  <c:v>-8.0315170431836336E-2</c:v>
                </c:pt>
                <c:pt idx="344">
                  <c:v>-8.1278191195782057E-2</c:v>
                </c:pt>
                <c:pt idx="345">
                  <c:v>-8.0700378737414646E-2</c:v>
                </c:pt>
                <c:pt idx="346">
                  <c:v>-8.0507774584625436E-2</c:v>
                </c:pt>
                <c:pt idx="347">
                  <c:v>-8.0507774584625436E-2</c:v>
                </c:pt>
                <c:pt idx="348">
                  <c:v>-8.0507774584625436E-2</c:v>
                </c:pt>
                <c:pt idx="349">
                  <c:v>-9.2064023751974089E-2</c:v>
                </c:pt>
                <c:pt idx="350">
                  <c:v>-8.1278191195782057E-2</c:v>
                </c:pt>
                <c:pt idx="351">
                  <c:v>-8.0315170431836336E-2</c:v>
                </c:pt>
                <c:pt idx="352">
                  <c:v>-7.5885274917686041E-2</c:v>
                </c:pt>
                <c:pt idx="353">
                  <c:v>-8.6671107473878073E-2</c:v>
                </c:pt>
                <c:pt idx="354">
                  <c:v>-8.6671107473878073E-2</c:v>
                </c:pt>
                <c:pt idx="355">
                  <c:v>-8.6671107473878073E-2</c:v>
                </c:pt>
                <c:pt idx="356">
                  <c:v>-0.10284985630816623</c:v>
                </c:pt>
                <c:pt idx="357">
                  <c:v>-0.10284985630816623</c:v>
                </c:pt>
                <c:pt idx="358">
                  <c:v>-0.10284985630816623</c:v>
                </c:pt>
                <c:pt idx="359">
                  <c:v>-0.10284985630816623</c:v>
                </c:pt>
                <c:pt idx="360">
                  <c:v>-0.11440610547551489</c:v>
                </c:pt>
                <c:pt idx="361">
                  <c:v>-0.11440610547551489</c:v>
                </c:pt>
                <c:pt idx="362">
                  <c:v>-0.11440610547551489</c:v>
                </c:pt>
                <c:pt idx="363">
                  <c:v>-5.026892259672977E-2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7EDF-4EB7-98EA-AD85F532375C}"/>
            </c:ext>
          </c:extLst>
        </c:ser>
        <c:ser>
          <c:idx val="11"/>
          <c:order val="11"/>
          <c:tx>
            <c:strRef>
              <c:f>'Graf 11'!$M$14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rgbClr val="6D6E71"/>
              </a:solidFill>
              <a:round/>
            </a:ln>
            <a:effectLst/>
          </c:spPr>
          <c:marker>
            <c:symbol val="none"/>
          </c:marker>
          <c:cat>
            <c:numRef>
              <c:f>'Graf 11'!$A$15:$A$379</c:f>
              <c:numCache>
                <c:formatCode>[$-41B]mmmm\ yy;@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11'!$M$15:$M$379</c:f>
              <c:numCache>
                <c:formatCode>General</c:formatCode>
                <c:ptCount val="365"/>
                <c:pt idx="1">
                  <c:v>5.3258217898418447E-2</c:v>
                </c:pt>
                <c:pt idx="2">
                  <c:v>7.4974882184983604E-2</c:v>
                </c:pt>
                <c:pt idx="3">
                  <c:v>7.4974882184983604E-2</c:v>
                </c:pt>
                <c:pt idx="4">
                  <c:v>7.4974882184983604E-2</c:v>
                </c:pt>
                <c:pt idx="5">
                  <c:v>6.8459882899014168E-2</c:v>
                </c:pt>
                <c:pt idx="6">
                  <c:v>6.6505383113223182E-2</c:v>
                </c:pt>
                <c:pt idx="7">
                  <c:v>7.0197216041939292E-2</c:v>
                </c:pt>
                <c:pt idx="8">
                  <c:v>8.5398881042535013E-2</c:v>
                </c:pt>
                <c:pt idx="9">
                  <c:v>8.5833214328266294E-2</c:v>
                </c:pt>
                <c:pt idx="10">
                  <c:v>8.5833214328266294E-2</c:v>
                </c:pt>
                <c:pt idx="11">
                  <c:v>8.5833214328266294E-2</c:v>
                </c:pt>
                <c:pt idx="12">
                  <c:v>9.1045213757042109E-2</c:v>
                </c:pt>
                <c:pt idx="13">
                  <c:v>7.1717382541998997E-2</c:v>
                </c:pt>
                <c:pt idx="14">
                  <c:v>7.3889048970655402E-2</c:v>
                </c:pt>
                <c:pt idx="15">
                  <c:v>7.28032157563272E-2</c:v>
                </c:pt>
                <c:pt idx="16">
                  <c:v>7.0848715970536436E-2</c:v>
                </c:pt>
                <c:pt idx="17">
                  <c:v>7.0848715970536436E-2</c:v>
                </c:pt>
                <c:pt idx="18">
                  <c:v>7.0848715970536436E-2</c:v>
                </c:pt>
                <c:pt idx="19">
                  <c:v>6.1076217041581948E-2</c:v>
                </c:pt>
                <c:pt idx="20">
                  <c:v>7.0197216041939292E-2</c:v>
                </c:pt>
                <c:pt idx="21">
                  <c:v>7.5843548756446388E-2</c:v>
                </c:pt>
                <c:pt idx="22">
                  <c:v>5.5212717684209212E-2</c:v>
                </c:pt>
                <c:pt idx="23">
                  <c:v>5.456121775561229E-2</c:v>
                </c:pt>
                <c:pt idx="24">
                  <c:v>5.456121775561229E-2</c:v>
                </c:pt>
                <c:pt idx="25">
                  <c:v>5.456121775561229E-2</c:v>
                </c:pt>
                <c:pt idx="26">
                  <c:v>5.5864217612806133E-2</c:v>
                </c:pt>
                <c:pt idx="27">
                  <c:v>6.3247883470238353E-2</c:v>
                </c:pt>
                <c:pt idx="28">
                  <c:v>5.6732884184268695E-2</c:v>
                </c:pt>
                <c:pt idx="29">
                  <c:v>4.5223052112389306E-2</c:v>
                </c:pt>
                <c:pt idx="30">
                  <c:v>4.0228219326479131E-2</c:v>
                </c:pt>
                <c:pt idx="31">
                  <c:v>4.0228219326479131E-2</c:v>
                </c:pt>
                <c:pt idx="32">
                  <c:v>4.0228219326479131E-2</c:v>
                </c:pt>
                <c:pt idx="33">
                  <c:v>2.3723554468689567E-2</c:v>
                </c:pt>
                <c:pt idx="34">
                  <c:v>2.8066887326002599E-2</c:v>
                </c:pt>
                <c:pt idx="35">
                  <c:v>4.7829051826776992E-2</c:v>
                </c:pt>
                <c:pt idx="36">
                  <c:v>3.219305354044999E-2</c:v>
                </c:pt>
                <c:pt idx="37">
                  <c:v>3.6970719683494302E-2</c:v>
                </c:pt>
                <c:pt idx="38">
                  <c:v>3.6970719683494302E-2</c:v>
                </c:pt>
                <c:pt idx="39">
                  <c:v>3.6970719683494302E-2</c:v>
                </c:pt>
                <c:pt idx="40">
                  <c:v>2.3506387825823927E-2</c:v>
                </c:pt>
                <c:pt idx="41">
                  <c:v>3.979388604074785E-2</c:v>
                </c:pt>
                <c:pt idx="42">
                  <c:v>5.9773217184387883E-2</c:v>
                </c:pt>
                <c:pt idx="43">
                  <c:v>6.8025549613282887E-2</c:v>
                </c:pt>
                <c:pt idx="44">
                  <c:v>7.2586049113461559E-2</c:v>
                </c:pt>
                <c:pt idx="45">
                  <c:v>7.2586049113461559E-2</c:v>
                </c:pt>
                <c:pt idx="46">
                  <c:v>7.2586049113461559E-2</c:v>
                </c:pt>
                <c:pt idx="47">
                  <c:v>8.6701880899728856E-2</c:v>
                </c:pt>
                <c:pt idx="48">
                  <c:v>7.9318215042296858E-2</c:v>
                </c:pt>
                <c:pt idx="49">
                  <c:v>7.8666715113699937E-2</c:v>
                </c:pt>
                <c:pt idx="50">
                  <c:v>7.4974882184983604E-2</c:v>
                </c:pt>
                <c:pt idx="51">
                  <c:v>6.8025549613282887E-2</c:v>
                </c:pt>
                <c:pt idx="52">
                  <c:v>6.8025549613282887E-2</c:v>
                </c:pt>
                <c:pt idx="53">
                  <c:v>6.8025549613282887E-2</c:v>
                </c:pt>
                <c:pt idx="54">
                  <c:v>5.1086551469761821E-2</c:v>
                </c:pt>
                <c:pt idx="55">
                  <c:v>4.8263385112508495E-2</c:v>
                </c:pt>
                <c:pt idx="56">
                  <c:v>4.5657385398120365E-2</c:v>
                </c:pt>
                <c:pt idx="57">
                  <c:v>4.2182719112270117E-2</c:v>
                </c:pt>
                <c:pt idx="58">
                  <c:v>3.4581886611972257E-2</c:v>
                </c:pt>
                <c:pt idx="59">
                  <c:v>3.4581886611972257E-2</c:v>
                </c:pt>
                <c:pt idx="60">
                  <c:v>3.957671939788221E-2</c:v>
                </c:pt>
                <c:pt idx="61">
                  <c:v>5.6081384255671995E-2</c:v>
                </c:pt>
                <c:pt idx="62">
                  <c:v>5.8470217327194041E-2</c:v>
                </c:pt>
                <c:pt idx="63">
                  <c:v>5.456121775561229E-2</c:v>
                </c:pt>
                <c:pt idx="64">
                  <c:v>5.1303718112627461E-2</c:v>
                </c:pt>
                <c:pt idx="65">
                  <c:v>5.1303718112627461E-2</c:v>
                </c:pt>
                <c:pt idx="66">
                  <c:v>5.1303718112627461E-2</c:v>
                </c:pt>
                <c:pt idx="67">
                  <c:v>3.2627386826181271E-2</c:v>
                </c:pt>
                <c:pt idx="68">
                  <c:v>4.9783551612567978E-2</c:v>
                </c:pt>
                <c:pt idx="69">
                  <c:v>5.2389551326955663E-2</c:v>
                </c:pt>
                <c:pt idx="70">
                  <c:v>3.4581886611972257E-2</c:v>
                </c:pt>
                <c:pt idx="71">
                  <c:v>2.893555389746516E-2</c:v>
                </c:pt>
                <c:pt idx="72">
                  <c:v>2.893555389746516E-2</c:v>
                </c:pt>
                <c:pt idx="73">
                  <c:v>2.893555389746516E-2</c:v>
                </c:pt>
                <c:pt idx="74">
                  <c:v>-7.7656087468302992E-3</c:v>
                </c:pt>
                <c:pt idx="75">
                  <c:v>-3.425993917643988E-2</c:v>
                </c:pt>
                <c:pt idx="76">
                  <c:v>-8.5294100249868499E-2</c:v>
                </c:pt>
                <c:pt idx="77">
                  <c:v>-8.5728433535599669E-2</c:v>
                </c:pt>
                <c:pt idx="78">
                  <c:v>-8.247093389261495E-2</c:v>
                </c:pt>
                <c:pt idx="79">
                  <c:v>-8.247093389261495E-2</c:v>
                </c:pt>
                <c:pt idx="80">
                  <c:v>-8.247093389261495E-2</c:v>
                </c:pt>
                <c:pt idx="81">
                  <c:v>-0.10635926460783685</c:v>
                </c:pt>
                <c:pt idx="82">
                  <c:v>-7.7041767820973606E-2</c:v>
                </c:pt>
                <c:pt idx="83">
                  <c:v>-7.7041767820973606E-2</c:v>
                </c:pt>
                <c:pt idx="84">
                  <c:v>-7.7693267749570638E-2</c:v>
                </c:pt>
                <c:pt idx="85">
                  <c:v>-8.3556767106943153E-2</c:v>
                </c:pt>
                <c:pt idx="86">
                  <c:v>-8.3556767106943153E-2</c:v>
                </c:pt>
                <c:pt idx="87">
                  <c:v>-8.3556767106943153E-2</c:v>
                </c:pt>
                <c:pt idx="88">
                  <c:v>-7.9864934178227154E-2</c:v>
                </c:pt>
                <c:pt idx="89">
                  <c:v>-6.7269268892019118E-2</c:v>
                </c:pt>
                <c:pt idx="90">
                  <c:v>-8.0299267463958324E-2</c:v>
                </c:pt>
                <c:pt idx="91">
                  <c:v>-7.2698434963660463E-2</c:v>
                </c:pt>
                <c:pt idx="92">
                  <c:v>-6.0971436248915212E-2</c:v>
                </c:pt>
                <c:pt idx="93">
                  <c:v>-6.0971436248915212E-2</c:v>
                </c:pt>
                <c:pt idx="94">
                  <c:v>-6.0971436248915212E-2</c:v>
                </c:pt>
                <c:pt idx="95">
                  <c:v>-1.6235107818590722E-2</c:v>
                </c:pt>
                <c:pt idx="96">
                  <c:v>1.047638925388461E-2</c:v>
                </c:pt>
                <c:pt idx="97">
                  <c:v>-7.7656087468302992E-3</c:v>
                </c:pt>
                <c:pt idx="98">
                  <c:v>-4.2909424609797187E-3</c:v>
                </c:pt>
                <c:pt idx="99">
                  <c:v>-4.2909424609797187E-3</c:v>
                </c:pt>
                <c:pt idx="100">
                  <c:v>-4.2909424609797187E-3</c:v>
                </c:pt>
                <c:pt idx="101">
                  <c:v>-4.2909424609797187E-3</c:v>
                </c:pt>
                <c:pt idx="102">
                  <c:v>-4.2909424609797187E-3</c:v>
                </c:pt>
                <c:pt idx="103">
                  <c:v>-2.5138940176082425E-2</c:v>
                </c:pt>
                <c:pt idx="104">
                  <c:v>-4.3598104819662975E-2</c:v>
                </c:pt>
                <c:pt idx="105">
                  <c:v>-4.5081091038453591E-3</c:v>
                </c:pt>
                <c:pt idx="106">
                  <c:v>1.7425721825585549E-2</c:v>
                </c:pt>
                <c:pt idx="107">
                  <c:v>1.7425721825585549E-2</c:v>
                </c:pt>
                <c:pt idx="108">
                  <c:v>1.7425721825585549E-2</c:v>
                </c:pt>
                <c:pt idx="109">
                  <c:v>-2.5536093180544839E-3</c:v>
                </c:pt>
                <c:pt idx="110">
                  <c:v>-2.9699439676261208E-2</c:v>
                </c:pt>
                <c:pt idx="111">
                  <c:v>-9.9372751754867039E-3</c:v>
                </c:pt>
                <c:pt idx="112">
                  <c:v>-2.3618773676022831E-2</c:v>
                </c:pt>
                <c:pt idx="113">
                  <c:v>-3.0350939604858129E-2</c:v>
                </c:pt>
                <c:pt idx="114">
                  <c:v>-3.0350939604858129E-2</c:v>
                </c:pt>
                <c:pt idx="115">
                  <c:v>-3.0350939604858129E-2</c:v>
                </c:pt>
                <c:pt idx="116">
                  <c:v>-4.881010424843879E-2</c:v>
                </c:pt>
                <c:pt idx="117">
                  <c:v>-3.816893874802163E-2</c:v>
                </c:pt>
                <c:pt idx="118">
                  <c:v>-4.2295104962469021E-2</c:v>
                </c:pt>
                <c:pt idx="119">
                  <c:v>-5.2284770534289149E-2</c:v>
                </c:pt>
                <c:pt idx="120">
                  <c:v>-5.2284770534289149E-2</c:v>
                </c:pt>
                <c:pt idx="121">
                  <c:v>-5.2284770534289149E-2</c:v>
                </c:pt>
                <c:pt idx="122">
                  <c:v>-5.2284770534289149E-2</c:v>
                </c:pt>
                <c:pt idx="123">
                  <c:v>-6.3360269320437368E-2</c:v>
                </c:pt>
                <c:pt idx="124">
                  <c:v>-5.6628103391602291E-2</c:v>
                </c:pt>
                <c:pt idx="125">
                  <c:v>-6.1622936177512244E-2</c:v>
                </c:pt>
                <c:pt idx="126">
                  <c:v>-5.1850437248557868E-2</c:v>
                </c:pt>
                <c:pt idx="127">
                  <c:v>-3.7517438819424709E-2</c:v>
                </c:pt>
                <c:pt idx="128">
                  <c:v>-3.7517438819424709E-2</c:v>
                </c:pt>
                <c:pt idx="129">
                  <c:v>-3.7517438819424709E-2</c:v>
                </c:pt>
                <c:pt idx="130">
                  <c:v>-5.3153437105751711E-2</c:v>
                </c:pt>
                <c:pt idx="131">
                  <c:v>-7.0961101820735339E-2</c:v>
                </c:pt>
                <c:pt idx="132">
                  <c:v>-7.877910096389884E-2</c:v>
                </c:pt>
                <c:pt idx="133">
                  <c:v>-7.5521601320914011E-2</c:v>
                </c:pt>
                <c:pt idx="134">
                  <c:v>-6.1622936177512244E-2</c:v>
                </c:pt>
                <c:pt idx="135">
                  <c:v>-6.1622936177512244E-2</c:v>
                </c:pt>
                <c:pt idx="136">
                  <c:v>-6.1622936177512244E-2</c:v>
                </c:pt>
                <c:pt idx="137">
                  <c:v>-5.3370603748617351E-2</c:v>
                </c:pt>
                <c:pt idx="138">
                  <c:v>-5.0113104105632522E-2</c:v>
                </c:pt>
                <c:pt idx="139">
                  <c:v>-3.9037605319484303E-2</c:v>
                </c:pt>
                <c:pt idx="140">
                  <c:v>-4.3815271462528615E-2</c:v>
                </c:pt>
                <c:pt idx="141">
                  <c:v>-5.3587770391483103E-2</c:v>
                </c:pt>
                <c:pt idx="142">
                  <c:v>-5.3587770391483103E-2</c:v>
                </c:pt>
                <c:pt idx="143">
                  <c:v>-5.3587770391483103E-2</c:v>
                </c:pt>
                <c:pt idx="144">
                  <c:v>-3.6431605605096506E-2</c:v>
                </c:pt>
                <c:pt idx="145">
                  <c:v>-3.0350939604858129E-2</c:v>
                </c:pt>
                <c:pt idx="146">
                  <c:v>-4.6855604462647804E-2</c:v>
                </c:pt>
                <c:pt idx="147">
                  <c:v>-5.7931103248796023E-2</c:v>
                </c:pt>
                <c:pt idx="148">
                  <c:v>-5.7496769963064853E-2</c:v>
                </c:pt>
                <c:pt idx="149">
                  <c:v>-5.7496769963064853E-2</c:v>
                </c:pt>
                <c:pt idx="150">
                  <c:v>-5.7496769963064853E-2</c:v>
                </c:pt>
                <c:pt idx="151">
                  <c:v>-6.8789435392078713E-2</c:v>
                </c:pt>
                <c:pt idx="152">
                  <c:v>-4.490110467685704E-2</c:v>
                </c:pt>
                <c:pt idx="153">
                  <c:v>-3.5562939033633945E-2</c:v>
                </c:pt>
                <c:pt idx="154">
                  <c:v>-3.816893874802163E-2</c:v>
                </c:pt>
                <c:pt idx="155">
                  <c:v>-1.0805941746949377E-2</c:v>
                </c:pt>
                <c:pt idx="156">
                  <c:v>-1.0805941746949377E-2</c:v>
                </c:pt>
                <c:pt idx="157">
                  <c:v>-1.0805941746949377E-2</c:v>
                </c:pt>
                <c:pt idx="158">
                  <c:v>-9.068608604024031E-3</c:v>
                </c:pt>
                <c:pt idx="159">
                  <c:v>-2.6659106676142019E-2</c:v>
                </c:pt>
                <c:pt idx="160">
                  <c:v>-2.6441940033276379E-2</c:v>
                </c:pt>
                <c:pt idx="161">
                  <c:v>-3.1871106104917724E-2</c:v>
                </c:pt>
                <c:pt idx="162">
                  <c:v>-2.9265106390529816E-2</c:v>
                </c:pt>
                <c:pt idx="163">
                  <c:v>-2.9265106390529816E-2</c:v>
                </c:pt>
                <c:pt idx="164">
                  <c:v>-2.9265106390529816E-2</c:v>
                </c:pt>
                <c:pt idx="165">
                  <c:v>-4.0774938462409427E-2</c:v>
                </c:pt>
                <c:pt idx="166">
                  <c:v>-1.6452274461456362E-2</c:v>
                </c:pt>
                <c:pt idx="167">
                  <c:v>-2.7310606604739052E-2</c:v>
                </c:pt>
                <c:pt idx="168">
                  <c:v>-7.7656087468302992E-3</c:v>
                </c:pt>
                <c:pt idx="169">
                  <c:v>2.6583901107211094E-3</c:v>
                </c:pt>
                <c:pt idx="170">
                  <c:v>2.6583901107211094E-3</c:v>
                </c:pt>
                <c:pt idx="171">
                  <c:v>2.6583901107211094E-3</c:v>
                </c:pt>
                <c:pt idx="172">
                  <c:v>3.3098900393182529E-3</c:v>
                </c:pt>
                <c:pt idx="173">
                  <c:v>2.3940721111555208E-2</c:v>
                </c:pt>
                <c:pt idx="174">
                  <c:v>2.524372096874905E-2</c:v>
                </c:pt>
                <c:pt idx="175">
                  <c:v>8.0875561823625652E-3</c:v>
                </c:pt>
                <c:pt idx="176">
                  <c:v>8.9562227538251271E-3</c:v>
                </c:pt>
                <c:pt idx="177">
                  <c:v>8.9562227538251271E-3</c:v>
                </c:pt>
                <c:pt idx="178">
                  <c:v>8.9562227538251271E-3</c:v>
                </c:pt>
                <c:pt idx="179">
                  <c:v>1.4602555468332001E-2</c:v>
                </c:pt>
                <c:pt idx="180">
                  <c:v>3.8925219469285288E-2</c:v>
                </c:pt>
                <c:pt idx="181">
                  <c:v>3.8056552897822504E-2</c:v>
                </c:pt>
                <c:pt idx="182">
                  <c:v>3.6753553040628661E-2</c:v>
                </c:pt>
                <c:pt idx="183">
                  <c:v>3.6319219754897381E-2</c:v>
                </c:pt>
                <c:pt idx="184">
                  <c:v>3.6319219754897381E-2</c:v>
                </c:pt>
                <c:pt idx="185">
                  <c:v>3.6319219754897381E-2</c:v>
                </c:pt>
                <c:pt idx="186">
                  <c:v>6.7808382970417247E-2</c:v>
                </c:pt>
                <c:pt idx="187">
                  <c:v>7.28032157563272E-2</c:v>
                </c:pt>
                <c:pt idx="188">
                  <c:v>5.6732884184268695E-2</c:v>
                </c:pt>
                <c:pt idx="189">
                  <c:v>5.5864217612806133E-2</c:v>
                </c:pt>
                <c:pt idx="190">
                  <c:v>3.5667719826300459E-2</c:v>
                </c:pt>
                <c:pt idx="191">
                  <c:v>3.5667719826300459E-2</c:v>
                </c:pt>
                <c:pt idx="192">
                  <c:v>3.5667719826300459E-2</c:v>
                </c:pt>
                <c:pt idx="193">
                  <c:v>6.3682216755969634E-2</c:v>
                </c:pt>
                <c:pt idx="194">
                  <c:v>3.9142386112150929E-2</c:v>
                </c:pt>
                <c:pt idx="195">
                  <c:v>5.6515717541403054E-2</c:v>
                </c:pt>
                <c:pt idx="196">
                  <c:v>4.1965552469404255E-2</c:v>
                </c:pt>
                <c:pt idx="197">
                  <c:v>2.1769054682898581E-2</c:v>
                </c:pt>
                <c:pt idx="198">
                  <c:v>2.1769054682898581E-2</c:v>
                </c:pt>
                <c:pt idx="199">
                  <c:v>2.1769054682898581E-2</c:v>
                </c:pt>
                <c:pt idx="200">
                  <c:v>-5.376775675308032E-3</c:v>
                </c:pt>
                <c:pt idx="201">
                  <c:v>-6.4626088896362344E-3</c:v>
                </c:pt>
                <c:pt idx="202">
                  <c:v>-2.1192760323232029E-3</c:v>
                </c:pt>
                <c:pt idx="203">
                  <c:v>6.3502230394372194E-3</c:v>
                </c:pt>
                <c:pt idx="204">
                  <c:v>-1.0154441818352455E-2</c:v>
                </c:pt>
                <c:pt idx="205">
                  <c:v>-1.0154441818352455E-2</c:v>
                </c:pt>
                <c:pt idx="206">
                  <c:v>-1.0154441818352455E-2</c:v>
                </c:pt>
                <c:pt idx="207">
                  <c:v>-3.3174105962111566E-2</c:v>
                </c:pt>
                <c:pt idx="208">
                  <c:v>-3.2088272747783364E-2</c:v>
                </c:pt>
                <c:pt idx="209">
                  <c:v>-1.3194774818471644E-2</c:v>
                </c:pt>
                <c:pt idx="210">
                  <c:v>-2.9916606319126848E-2</c:v>
                </c:pt>
                <c:pt idx="211">
                  <c:v>-2.3401607033157301E-2</c:v>
                </c:pt>
                <c:pt idx="212">
                  <c:v>-2.3401607033157301E-2</c:v>
                </c:pt>
                <c:pt idx="213">
                  <c:v>-2.3401607033157301E-2</c:v>
                </c:pt>
                <c:pt idx="214">
                  <c:v>-3.2522606033514756E-2</c:v>
                </c:pt>
                <c:pt idx="215">
                  <c:v>-2.2315773818828877E-2</c:v>
                </c:pt>
                <c:pt idx="216">
                  <c:v>-8.8514419611585016E-3</c:v>
                </c:pt>
                <c:pt idx="217">
                  <c:v>3.0927233964523904E-3</c:v>
                </c:pt>
                <c:pt idx="218">
                  <c:v>-6.6797755325018748E-3</c:v>
                </c:pt>
                <c:pt idx="219">
                  <c:v>-6.6797755325018748E-3</c:v>
                </c:pt>
                <c:pt idx="220">
                  <c:v>-6.6797755325018748E-3</c:v>
                </c:pt>
                <c:pt idx="221">
                  <c:v>-1.647762465323277E-4</c:v>
                </c:pt>
                <c:pt idx="222">
                  <c:v>-8.6342753182928611E-3</c:v>
                </c:pt>
                <c:pt idx="223">
                  <c:v>-3.0350939604858129E-2</c:v>
                </c:pt>
                <c:pt idx="224">
                  <c:v>-2.8179273176201614E-2</c:v>
                </c:pt>
                <c:pt idx="225">
                  <c:v>-4.3598104819662975E-2</c:v>
                </c:pt>
                <c:pt idx="226">
                  <c:v>-4.3598104819662975E-2</c:v>
                </c:pt>
                <c:pt idx="227">
                  <c:v>-4.3598104819662975E-2</c:v>
                </c:pt>
                <c:pt idx="228">
                  <c:v>-3.3608439247842958E-2</c:v>
                </c:pt>
                <c:pt idx="229">
                  <c:v>-2.3835940318888471E-2</c:v>
                </c:pt>
                <c:pt idx="230">
                  <c:v>-2.7093439961873411E-2</c:v>
                </c:pt>
                <c:pt idx="231">
                  <c:v>-2.7527773247604581E-2</c:v>
                </c:pt>
                <c:pt idx="232">
                  <c:v>-4.0123438533812505E-2</c:v>
                </c:pt>
                <c:pt idx="233">
                  <c:v>-4.0123438533812505E-2</c:v>
                </c:pt>
                <c:pt idx="234">
                  <c:v>-4.0123438533812505E-2</c:v>
                </c:pt>
                <c:pt idx="235">
                  <c:v>-1.6669441104322003E-2</c:v>
                </c:pt>
                <c:pt idx="236">
                  <c:v>5.4815564679746576E-3</c:v>
                </c:pt>
                <c:pt idx="237">
                  <c:v>8.9562227538251271E-3</c:v>
                </c:pt>
                <c:pt idx="238">
                  <c:v>2.006890182124188E-3</c:v>
                </c:pt>
                <c:pt idx="239">
                  <c:v>1.8294388397048111E-2</c:v>
                </c:pt>
                <c:pt idx="240">
                  <c:v>1.8294388397048111E-2</c:v>
                </c:pt>
                <c:pt idx="241">
                  <c:v>1.8294388397048111E-2</c:v>
                </c:pt>
                <c:pt idx="242">
                  <c:v>7.0389032493012316E-4</c:v>
                </c:pt>
                <c:pt idx="243">
                  <c:v>2.6583901107211094E-3</c:v>
                </c:pt>
                <c:pt idx="244">
                  <c:v>-1.0334428179950006E-3</c:v>
                </c:pt>
                <c:pt idx="245">
                  <c:v>1.4168222182600942E-2</c:v>
                </c:pt>
                <c:pt idx="246">
                  <c:v>8.7390561109594866E-3</c:v>
                </c:pt>
                <c:pt idx="247">
                  <c:v>8.7390561109594866E-3</c:v>
                </c:pt>
                <c:pt idx="248">
                  <c:v>8.7390561109594866E-3</c:v>
                </c:pt>
                <c:pt idx="249">
                  <c:v>-2.3364426751889544E-3</c:v>
                </c:pt>
                <c:pt idx="250">
                  <c:v>-1.601794117572497E-2</c:v>
                </c:pt>
                <c:pt idx="251">
                  <c:v>-1.3846274747068565E-2</c:v>
                </c:pt>
                <c:pt idx="252">
                  <c:v>-6.2454422467707049E-3</c:v>
                </c:pt>
                <c:pt idx="253">
                  <c:v>-8.8514419611585016E-3</c:v>
                </c:pt>
                <c:pt idx="254">
                  <c:v>-8.8514419611585016E-3</c:v>
                </c:pt>
                <c:pt idx="255">
                  <c:v>-8.8514419611585016E-3</c:v>
                </c:pt>
                <c:pt idx="256">
                  <c:v>1.4168222182600942E-2</c:v>
                </c:pt>
                <c:pt idx="257">
                  <c:v>2.2203387968629862E-2</c:v>
                </c:pt>
                <c:pt idx="258">
                  <c:v>8.7390561109594866E-3</c:v>
                </c:pt>
                <c:pt idx="259">
                  <c:v>8.7390561109594866E-3</c:v>
                </c:pt>
                <c:pt idx="260">
                  <c:v>-2.7707759609201243E-3</c:v>
                </c:pt>
                <c:pt idx="261">
                  <c:v>-2.7707759609201243E-3</c:v>
                </c:pt>
                <c:pt idx="262">
                  <c:v>-2.7707759609201243E-3</c:v>
                </c:pt>
                <c:pt idx="263">
                  <c:v>-1.9058274175844159E-2</c:v>
                </c:pt>
                <c:pt idx="264">
                  <c:v>-2.3184440390291661E-2</c:v>
                </c:pt>
                <c:pt idx="265">
                  <c:v>-1.4497774675665376E-2</c:v>
                </c:pt>
                <c:pt idx="266">
                  <c:v>-2.2315773818828877E-2</c:v>
                </c:pt>
                <c:pt idx="267">
                  <c:v>-2.4704606890351255E-2</c:v>
                </c:pt>
                <c:pt idx="268">
                  <c:v>-2.4704606890351255E-2</c:v>
                </c:pt>
                <c:pt idx="269">
                  <c:v>-2.4704606890351255E-2</c:v>
                </c:pt>
                <c:pt idx="270">
                  <c:v>-1.8189607604381597E-2</c:v>
                </c:pt>
                <c:pt idx="271">
                  <c:v>-2.7707759609201243E-3</c:v>
                </c:pt>
                <c:pt idx="272">
                  <c:v>-1.2760441532740252E-2</c:v>
                </c:pt>
                <c:pt idx="273">
                  <c:v>-2.4704606890351255E-2</c:v>
                </c:pt>
                <c:pt idx="274">
                  <c:v>-3.3825605890708599E-2</c:v>
                </c:pt>
                <c:pt idx="275">
                  <c:v>-3.3825605890708599E-2</c:v>
                </c:pt>
                <c:pt idx="276">
                  <c:v>-3.3825605890708599E-2</c:v>
                </c:pt>
                <c:pt idx="277">
                  <c:v>-1.8841107532978518E-2</c:v>
                </c:pt>
                <c:pt idx="278">
                  <c:v>-2.2098607175963347E-2</c:v>
                </c:pt>
                <c:pt idx="279">
                  <c:v>-1.3846274747068565E-2</c:v>
                </c:pt>
                <c:pt idx="280">
                  <c:v>-6.0282756039049534E-3</c:v>
                </c:pt>
                <c:pt idx="281">
                  <c:v>-1.8406774247247126E-2</c:v>
                </c:pt>
                <c:pt idx="282">
                  <c:v>-1.8406774247247126E-2</c:v>
                </c:pt>
                <c:pt idx="283">
                  <c:v>-1.8406774247247126E-2</c:v>
                </c:pt>
                <c:pt idx="284">
                  <c:v>-3.8603272033752911E-2</c:v>
                </c:pt>
                <c:pt idx="285">
                  <c:v>-3.8603272033752911E-2</c:v>
                </c:pt>
                <c:pt idx="286">
                  <c:v>-2.9699439676261208E-2</c:v>
                </c:pt>
                <c:pt idx="287">
                  <c:v>-3.9689105248081225E-2</c:v>
                </c:pt>
                <c:pt idx="288">
                  <c:v>-4.0123438533812505E-2</c:v>
                </c:pt>
                <c:pt idx="289">
                  <c:v>-4.0123438533812505E-2</c:v>
                </c:pt>
                <c:pt idx="290">
                  <c:v>-4.0123438533812505E-2</c:v>
                </c:pt>
                <c:pt idx="291">
                  <c:v>-4.3163771533931694E-2</c:v>
                </c:pt>
                <c:pt idx="292">
                  <c:v>-4.3380938176797446E-2</c:v>
                </c:pt>
                <c:pt idx="293">
                  <c:v>-5.3804937034348743E-2</c:v>
                </c:pt>
                <c:pt idx="294">
                  <c:v>-5.4456436962945665E-2</c:v>
                </c:pt>
                <c:pt idx="295">
                  <c:v>-3.3608439247842958E-2</c:v>
                </c:pt>
                <c:pt idx="296">
                  <c:v>-3.3608439247842958E-2</c:v>
                </c:pt>
                <c:pt idx="297">
                  <c:v>-3.3608439247842958E-2</c:v>
                </c:pt>
                <c:pt idx="298">
                  <c:v>-4.2512271605334662E-2</c:v>
                </c:pt>
                <c:pt idx="299">
                  <c:v>-6.8137935463481902E-2</c:v>
                </c:pt>
                <c:pt idx="300">
                  <c:v>-8.1167934035420997E-2</c:v>
                </c:pt>
                <c:pt idx="301">
                  <c:v>-8.5728433535599669E-2</c:v>
                </c:pt>
                <c:pt idx="302">
                  <c:v>-8.7900099964256295E-2</c:v>
                </c:pt>
                <c:pt idx="303">
                  <c:v>-8.7900099964256295E-2</c:v>
                </c:pt>
                <c:pt idx="304">
                  <c:v>-8.7900099964256295E-2</c:v>
                </c:pt>
                <c:pt idx="305">
                  <c:v>-9.4197932607360202E-2</c:v>
                </c:pt>
                <c:pt idx="306">
                  <c:v>-8.2688100535480591E-2</c:v>
                </c:pt>
                <c:pt idx="307">
                  <c:v>-8.1602267321152389E-2</c:v>
                </c:pt>
                <c:pt idx="308">
                  <c:v>-5.9016936463124448E-2</c:v>
                </c:pt>
                <c:pt idx="309">
                  <c:v>-6.1188602891780963E-2</c:v>
                </c:pt>
                <c:pt idx="310">
                  <c:v>-6.1188602891780963E-2</c:v>
                </c:pt>
                <c:pt idx="311">
                  <c:v>-6.1188602891780963E-2</c:v>
                </c:pt>
                <c:pt idx="312">
                  <c:v>-4.7289937748379196E-2</c:v>
                </c:pt>
                <c:pt idx="313">
                  <c:v>-5.5325103534408226E-2</c:v>
                </c:pt>
                <c:pt idx="314">
                  <c:v>-4.3598104819662975E-2</c:v>
                </c:pt>
                <c:pt idx="315">
                  <c:v>-6.1840102820377774E-2</c:v>
                </c:pt>
                <c:pt idx="316">
                  <c:v>-5.4239270320080024E-2</c:v>
                </c:pt>
                <c:pt idx="317">
                  <c:v>-5.4239270320080024E-2</c:v>
                </c:pt>
                <c:pt idx="318">
                  <c:v>-5.4239270320080024E-2</c:v>
                </c:pt>
                <c:pt idx="319">
                  <c:v>-3.9254771962349944E-2</c:v>
                </c:pt>
                <c:pt idx="320">
                  <c:v>-4.924443753416996E-2</c:v>
                </c:pt>
                <c:pt idx="321">
                  <c:v>-4.9895937462766993E-2</c:v>
                </c:pt>
                <c:pt idx="322">
                  <c:v>-6.7269268892019118E-2</c:v>
                </c:pt>
                <c:pt idx="323">
                  <c:v>-7.7041767820973606E-2</c:v>
                </c:pt>
                <c:pt idx="324">
                  <c:v>-7.7041767820973606E-2</c:v>
                </c:pt>
                <c:pt idx="325">
                  <c:v>-7.7041767820973606E-2</c:v>
                </c:pt>
                <c:pt idx="326">
                  <c:v>-5.7279603320199213E-2</c:v>
                </c:pt>
                <c:pt idx="327">
                  <c:v>-4.8592937605572928E-2</c:v>
                </c:pt>
                <c:pt idx="328">
                  <c:v>-2.7093439961873411E-2</c:v>
                </c:pt>
                <c:pt idx="329">
                  <c:v>-2.3835940318888471E-2</c:v>
                </c:pt>
                <c:pt idx="330">
                  <c:v>-1.6669441104322003E-2</c:v>
                </c:pt>
                <c:pt idx="331">
                  <c:v>-1.6669441104322003E-2</c:v>
                </c:pt>
                <c:pt idx="332">
                  <c:v>-1.6669441104322003E-2</c:v>
                </c:pt>
                <c:pt idx="333">
                  <c:v>1.2865222325406878E-2</c:v>
                </c:pt>
                <c:pt idx="334">
                  <c:v>1.6774221896988628E-2</c:v>
                </c:pt>
                <c:pt idx="335">
                  <c:v>1.3299555611138159E-2</c:v>
                </c:pt>
                <c:pt idx="336">
                  <c:v>6.133056396571579E-3</c:v>
                </c:pt>
                <c:pt idx="337">
                  <c:v>2.6112387540211612E-2</c:v>
                </c:pt>
                <c:pt idx="338">
                  <c:v>2.6112387540211612E-2</c:v>
                </c:pt>
                <c:pt idx="339">
                  <c:v>2.6112387540211612E-2</c:v>
                </c:pt>
                <c:pt idx="340">
                  <c:v>2.3072054540092646E-2</c:v>
                </c:pt>
                <c:pt idx="341">
                  <c:v>1.9814554897107817E-2</c:v>
                </c:pt>
                <c:pt idx="342">
                  <c:v>3.3930386683375113E-2</c:v>
                </c:pt>
                <c:pt idx="343">
                  <c:v>5.1520884755493102E-2</c:v>
                </c:pt>
                <c:pt idx="344">
                  <c:v>5.4778384398477931E-2</c:v>
                </c:pt>
                <c:pt idx="345">
                  <c:v>5.4778384398477931E-2</c:v>
                </c:pt>
                <c:pt idx="346">
                  <c:v>5.4778384398477931E-2</c:v>
                </c:pt>
                <c:pt idx="347">
                  <c:v>9.0828047114176247E-2</c:v>
                </c:pt>
                <c:pt idx="348">
                  <c:v>0.1019035459003248</c:v>
                </c:pt>
                <c:pt idx="349">
                  <c:v>8.757054747119164E-2</c:v>
                </c:pt>
                <c:pt idx="350">
                  <c:v>7.2151715827730056E-2</c:v>
                </c:pt>
                <c:pt idx="351">
                  <c:v>6.2379216898775791E-2</c:v>
                </c:pt>
                <c:pt idx="352">
                  <c:v>6.2379216898775791E-2</c:v>
                </c:pt>
                <c:pt idx="353">
                  <c:v>6.2379216898775791E-2</c:v>
                </c:pt>
                <c:pt idx="354">
                  <c:v>7.9318215042296858E-2</c:v>
                </c:pt>
                <c:pt idx="355">
                  <c:v>0.11819104411524872</c:v>
                </c:pt>
                <c:pt idx="356">
                  <c:v>0.12579187661554658</c:v>
                </c:pt>
                <c:pt idx="357">
                  <c:v>0.12579187661554658</c:v>
                </c:pt>
                <c:pt idx="358">
                  <c:v>0.12579187661554658</c:v>
                </c:pt>
                <c:pt idx="359">
                  <c:v>0.12579187661554658</c:v>
                </c:pt>
                <c:pt idx="360">
                  <c:v>0.12579187661554658</c:v>
                </c:pt>
                <c:pt idx="361">
                  <c:v>0.16770503868861764</c:v>
                </c:pt>
                <c:pt idx="362">
                  <c:v>0.14229654147333615</c:v>
                </c:pt>
                <c:pt idx="363">
                  <c:v>0.18247237040348208</c:v>
                </c:pt>
                <c:pt idx="364">
                  <c:v>0.18247237040348208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7EDF-4EB7-98EA-AD85F532375C}"/>
            </c:ext>
          </c:extLst>
        </c:ser>
        <c:ser>
          <c:idx val="15"/>
          <c:order val="15"/>
          <c:tx>
            <c:strRef>
              <c:f>'Graf 11'!$Q$14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2C3182"/>
              </a:solidFill>
              <a:round/>
            </a:ln>
            <a:effectLst/>
          </c:spPr>
          <c:marker>
            <c:symbol val="none"/>
          </c:marker>
          <c:cat>
            <c:numRef>
              <c:f>'Graf 11'!$A$15:$A$379</c:f>
              <c:numCache>
                <c:formatCode>[$-41B]mmmm\ yy;@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'Graf 11'!$Q$15:$Q$379</c:f>
              <c:numCache>
                <c:formatCode>General</c:formatCode>
                <c:ptCount val="365"/>
                <c:pt idx="1">
                  <c:v>9.0180789547271711E-3</c:v>
                </c:pt>
                <c:pt idx="2">
                  <c:v>3.5612353903921479E-2</c:v>
                </c:pt>
                <c:pt idx="3">
                  <c:v>2.7790508330628905E-2</c:v>
                </c:pt>
                <c:pt idx="4">
                  <c:v>4.4268529671698476E-2</c:v>
                </c:pt>
                <c:pt idx="5">
                  <c:v>4.4268529671698476E-2</c:v>
                </c:pt>
                <c:pt idx="6">
                  <c:v>4.4268529671698476E-2</c:v>
                </c:pt>
                <c:pt idx="7">
                  <c:v>-1.3508836296355131E-2</c:v>
                </c:pt>
                <c:pt idx="8">
                  <c:v>-2.4355128824654071E-2</c:v>
                </c:pt>
                <c:pt idx="9">
                  <c:v>-2.7483867053971101E-2</c:v>
                </c:pt>
                <c:pt idx="10">
                  <c:v>-3.5618586450195222E-2</c:v>
                </c:pt>
                <c:pt idx="11">
                  <c:v>-2.4250837550343518E-2</c:v>
                </c:pt>
                <c:pt idx="12">
                  <c:v>-2.4250837550343518E-2</c:v>
                </c:pt>
                <c:pt idx="13">
                  <c:v>-2.4250837550343518E-2</c:v>
                </c:pt>
                <c:pt idx="14">
                  <c:v>-5.6581132586619121E-2</c:v>
                </c:pt>
                <c:pt idx="15">
                  <c:v>-7.1807658635961613E-2</c:v>
                </c:pt>
                <c:pt idx="16">
                  <c:v>-0.10100921544292019</c:v>
                </c:pt>
                <c:pt idx="17">
                  <c:v>-0.10090492416860963</c:v>
                </c:pt>
                <c:pt idx="18">
                  <c:v>-8.9850049091689588E-2</c:v>
                </c:pt>
                <c:pt idx="19">
                  <c:v>-8.9850049091689588E-2</c:v>
                </c:pt>
                <c:pt idx="20">
                  <c:v>-8.9850049091689588E-2</c:v>
                </c:pt>
                <c:pt idx="21">
                  <c:v>-0.11707007168674732</c:v>
                </c:pt>
                <c:pt idx="22">
                  <c:v>-0.10591090533551673</c:v>
                </c:pt>
                <c:pt idx="23">
                  <c:v>-7.4519231768036431E-2</c:v>
                </c:pt>
                <c:pt idx="24">
                  <c:v>-0.10622377915844838</c:v>
                </c:pt>
                <c:pt idx="25">
                  <c:v>-0.10340791475206323</c:v>
                </c:pt>
                <c:pt idx="26">
                  <c:v>-0.10340791475206323</c:v>
                </c:pt>
                <c:pt idx="27">
                  <c:v>-0.10340791475206323</c:v>
                </c:pt>
                <c:pt idx="28">
                  <c:v>-0.11206409051984012</c:v>
                </c:pt>
                <c:pt idx="29">
                  <c:v>-9.2874496046695953E-2</c:v>
                </c:pt>
                <c:pt idx="30">
                  <c:v>-7.8690882740458989E-2</c:v>
                </c:pt>
                <c:pt idx="31">
                  <c:v>-9.2561622223764295E-2</c:v>
                </c:pt>
                <c:pt idx="32">
                  <c:v>-8.2028203518397125E-2</c:v>
                </c:pt>
                <c:pt idx="33">
                  <c:v>-8.2028203518397125E-2</c:v>
                </c:pt>
                <c:pt idx="34">
                  <c:v>-8.2028203518397125E-2</c:v>
                </c:pt>
                <c:pt idx="35">
                  <c:v>-0.1041379536722371</c:v>
                </c:pt>
                <c:pt idx="36">
                  <c:v>-0.103929371123616</c:v>
                </c:pt>
                <c:pt idx="37">
                  <c:v>-0.11821727570416363</c:v>
                </c:pt>
                <c:pt idx="38">
                  <c:v>-0.13302663665626402</c:v>
                </c:pt>
                <c:pt idx="39">
                  <c:v>-0.15409347406699836</c:v>
                </c:pt>
                <c:pt idx="40">
                  <c:v>-0.15409347406699836</c:v>
                </c:pt>
                <c:pt idx="41">
                  <c:v>-0.15409347406699836</c:v>
                </c:pt>
                <c:pt idx="42">
                  <c:v>-0.16723417463012968</c:v>
                </c:pt>
                <c:pt idx="43">
                  <c:v>-0.17244873834565799</c:v>
                </c:pt>
                <c:pt idx="44">
                  <c:v>-0.18319073959964638</c:v>
                </c:pt>
                <c:pt idx="45">
                  <c:v>-0.17641180676945944</c:v>
                </c:pt>
                <c:pt idx="46">
                  <c:v>-0.18100062283912433</c:v>
                </c:pt>
                <c:pt idx="47">
                  <c:v>-0.18100062283912433</c:v>
                </c:pt>
                <c:pt idx="48">
                  <c:v>-0.18100062283912433</c:v>
                </c:pt>
                <c:pt idx="49">
                  <c:v>-0.21166225748643075</c:v>
                </c:pt>
                <c:pt idx="50">
                  <c:v>-0.20269320789572209</c:v>
                </c:pt>
                <c:pt idx="51">
                  <c:v>-0.20686485886814476</c:v>
                </c:pt>
                <c:pt idx="52">
                  <c:v>-0.21833689904230702</c:v>
                </c:pt>
                <c:pt idx="53">
                  <c:v>-0.22198709364317692</c:v>
                </c:pt>
                <c:pt idx="54">
                  <c:v>-0.22198709364317692</c:v>
                </c:pt>
                <c:pt idx="55">
                  <c:v>-0.22198709364317692</c:v>
                </c:pt>
                <c:pt idx="56">
                  <c:v>-0.20238033407279032</c:v>
                </c:pt>
                <c:pt idx="57">
                  <c:v>-0.18298215705102505</c:v>
                </c:pt>
                <c:pt idx="58">
                  <c:v>-0.15013040564319691</c:v>
                </c:pt>
                <c:pt idx="59">
                  <c:v>-0.15315485259820316</c:v>
                </c:pt>
                <c:pt idx="60">
                  <c:v>-0.15315485259820316</c:v>
                </c:pt>
                <c:pt idx="61">
                  <c:v>-0.15315485259820316</c:v>
                </c:pt>
                <c:pt idx="62">
                  <c:v>-0.13792832654886056</c:v>
                </c:pt>
                <c:pt idx="63">
                  <c:v>-0.10591090533551673</c:v>
                </c:pt>
                <c:pt idx="64">
                  <c:v>-0.11571428512070991</c:v>
                </c:pt>
                <c:pt idx="65">
                  <c:v>-0.12457904343710813</c:v>
                </c:pt>
                <c:pt idx="66">
                  <c:v>-0.12906356823246234</c:v>
                </c:pt>
                <c:pt idx="67">
                  <c:v>-0.12906356823246234</c:v>
                </c:pt>
                <c:pt idx="68">
                  <c:v>-0.12906356823246234</c:v>
                </c:pt>
                <c:pt idx="69">
                  <c:v>-0.16212390218891182</c:v>
                </c:pt>
                <c:pt idx="70">
                  <c:v>-0.17098866050531003</c:v>
                </c:pt>
                <c:pt idx="71">
                  <c:v>-0.16973716521358329</c:v>
                </c:pt>
                <c:pt idx="72">
                  <c:v>-0.13313092793057446</c:v>
                </c:pt>
                <c:pt idx="73">
                  <c:v>-0.11435849855467262</c:v>
                </c:pt>
                <c:pt idx="74">
                  <c:v>-0.11435849855467262</c:v>
                </c:pt>
                <c:pt idx="75">
                  <c:v>-0.11435849855467262</c:v>
                </c:pt>
                <c:pt idx="76">
                  <c:v>-8.0672416952359716E-2</c:v>
                </c:pt>
                <c:pt idx="77">
                  <c:v>-8.8389971251341737E-2</c:v>
                </c:pt>
                <c:pt idx="78">
                  <c:v>-9.9131972505330013E-2</c:v>
                </c:pt>
                <c:pt idx="79">
                  <c:v>-0.12697774274625118</c:v>
                </c:pt>
                <c:pt idx="80">
                  <c:v>-9.8819098682398354E-2</c:v>
                </c:pt>
                <c:pt idx="81">
                  <c:v>-9.8819098682398354E-2</c:v>
                </c:pt>
                <c:pt idx="82">
                  <c:v>-9.8819098682398354E-2</c:v>
                </c:pt>
                <c:pt idx="83">
                  <c:v>-6.2004278850768424E-2</c:v>
                </c:pt>
                <c:pt idx="84">
                  <c:v>-8.9120010171515607E-2</c:v>
                </c:pt>
                <c:pt idx="85">
                  <c:v>-7.9838086757875182E-2</c:v>
                </c:pt>
                <c:pt idx="86">
                  <c:v>-8.7659932331167645E-2</c:v>
                </c:pt>
                <c:pt idx="87">
                  <c:v>-8.7659932331167645E-2</c:v>
                </c:pt>
                <c:pt idx="88">
                  <c:v>-8.7659932331167645E-2</c:v>
                </c:pt>
                <c:pt idx="89">
                  <c:v>-8.7659932331167645E-2</c:v>
                </c:pt>
                <c:pt idx="90">
                  <c:v>-8.7659932331167645E-2</c:v>
                </c:pt>
                <c:pt idx="91">
                  <c:v>-0.11519282874915715</c:v>
                </c:pt>
                <c:pt idx="92">
                  <c:v>-0.12916785950677301</c:v>
                </c:pt>
                <c:pt idx="93">
                  <c:v>-0.12426616961417647</c:v>
                </c:pt>
                <c:pt idx="94">
                  <c:v>-0.11018684758225006</c:v>
                </c:pt>
                <c:pt idx="95">
                  <c:v>-0.11018684758225006</c:v>
                </c:pt>
                <c:pt idx="96">
                  <c:v>-0.11018684758225006</c:v>
                </c:pt>
                <c:pt idx="97">
                  <c:v>-6.9826124424060887E-2</c:v>
                </c:pt>
                <c:pt idx="98">
                  <c:v>-6.9096085503886906E-2</c:v>
                </c:pt>
                <c:pt idx="99">
                  <c:v>-7.9212339112011754E-2</c:v>
                </c:pt>
                <c:pt idx="100">
                  <c:v>-2.007918657792096E-2</c:v>
                </c:pt>
                <c:pt idx="101">
                  <c:v>9.8524091492115939E-3</c:v>
                </c:pt>
                <c:pt idx="102">
                  <c:v>9.8524091492115939E-3</c:v>
                </c:pt>
                <c:pt idx="103">
                  <c:v>9.8524091492115939E-3</c:v>
                </c:pt>
                <c:pt idx="104">
                  <c:v>4.5335541593727324E-3</c:v>
                </c:pt>
                <c:pt idx="105">
                  <c:v>3.7906761938753863E-2</c:v>
                </c:pt>
                <c:pt idx="106">
                  <c:v>5.7048573557128002E-4</c:v>
                </c:pt>
                <c:pt idx="107">
                  <c:v>2.1220158049063409E-2</c:v>
                </c:pt>
                <c:pt idx="108">
                  <c:v>-2.8735362345697846E-2</c:v>
                </c:pt>
                <c:pt idx="109">
                  <c:v>-2.8735362345697846E-2</c:v>
                </c:pt>
                <c:pt idx="110">
                  <c:v>-2.8735362345697846E-2</c:v>
                </c:pt>
                <c:pt idx="111">
                  <c:v>-5.4703889649028836E-2</c:v>
                </c:pt>
                <c:pt idx="112">
                  <c:v>-6.2421443948010635E-2</c:v>
                </c:pt>
                <c:pt idx="113">
                  <c:v>-4.6673461527115268E-2</c:v>
                </c:pt>
                <c:pt idx="114">
                  <c:v>-2.6440954310865461E-2</c:v>
                </c:pt>
                <c:pt idx="115">
                  <c:v>-5.0949403773848378E-2</c:v>
                </c:pt>
                <c:pt idx="116">
                  <c:v>-5.0949403773848378E-2</c:v>
                </c:pt>
                <c:pt idx="117">
                  <c:v>-5.0949403773848378E-2</c:v>
                </c:pt>
                <c:pt idx="118">
                  <c:v>-6.9826124424060887E-2</c:v>
                </c:pt>
                <c:pt idx="119">
                  <c:v>-3.5827168998816328E-2</c:v>
                </c:pt>
                <c:pt idx="120">
                  <c:v>-3.5827168998816328E-2</c:v>
                </c:pt>
                <c:pt idx="121">
                  <c:v>1.0895321892317344E-2</c:v>
                </c:pt>
                <c:pt idx="122">
                  <c:v>3.386350141956429E-3</c:v>
                </c:pt>
                <c:pt idx="123">
                  <c:v>3.386350141956429E-3</c:v>
                </c:pt>
                <c:pt idx="124">
                  <c:v>3.386350141956429E-3</c:v>
                </c:pt>
                <c:pt idx="125">
                  <c:v>2.6956178136144482E-2</c:v>
                </c:pt>
                <c:pt idx="126">
                  <c:v>9.4352440519693825E-3</c:v>
                </c:pt>
                <c:pt idx="127">
                  <c:v>1.00609916978327E-2</c:v>
                </c:pt>
                <c:pt idx="128">
                  <c:v>2.2993109712343029E-2</c:v>
                </c:pt>
                <c:pt idx="129">
                  <c:v>9.0180789547271711E-3</c:v>
                </c:pt>
                <c:pt idx="130">
                  <c:v>9.0180789547271711E-3</c:v>
                </c:pt>
                <c:pt idx="131">
                  <c:v>9.0180789547271711E-3</c:v>
                </c:pt>
                <c:pt idx="132">
                  <c:v>-1.0275806792727549E-2</c:v>
                </c:pt>
                <c:pt idx="133">
                  <c:v>-1.9325048478823215E-3</c:v>
                </c:pt>
                <c:pt idx="134">
                  <c:v>-4.9569518028887982E-3</c:v>
                </c:pt>
                <c:pt idx="135">
                  <c:v>7.1408360171367757E-3</c:v>
                </c:pt>
                <c:pt idx="136">
                  <c:v>1.1521069538180662E-2</c:v>
                </c:pt>
                <c:pt idx="137">
                  <c:v>1.1521069538180662E-2</c:v>
                </c:pt>
                <c:pt idx="138">
                  <c:v>1.1521069538180662E-2</c:v>
                </c:pt>
                <c:pt idx="139">
                  <c:v>3.9784004876344037E-2</c:v>
                </c:pt>
                <c:pt idx="140">
                  <c:v>6.9507018054855374E-2</c:v>
                </c:pt>
                <c:pt idx="141">
                  <c:v>7.9936145485911991E-2</c:v>
                </c:pt>
                <c:pt idx="142">
                  <c:v>8.5046417927129747E-2</c:v>
                </c:pt>
                <c:pt idx="143">
                  <c:v>7.0028474426408138E-2</c:v>
                </c:pt>
                <c:pt idx="144">
                  <c:v>7.0028474426408138E-2</c:v>
                </c:pt>
                <c:pt idx="145">
                  <c:v>7.0028474426408138E-2</c:v>
                </c:pt>
                <c:pt idx="146">
                  <c:v>8.9843816545415844E-2</c:v>
                </c:pt>
                <c:pt idx="147">
                  <c:v>5.8973599349488204E-2</c:v>
                </c:pt>
                <c:pt idx="148">
                  <c:v>6.022509464121506E-2</c:v>
                </c:pt>
                <c:pt idx="149">
                  <c:v>7.8058902548321818E-2</c:v>
                </c:pt>
                <c:pt idx="150">
                  <c:v>5.3550453085338789E-2</c:v>
                </c:pt>
                <c:pt idx="151">
                  <c:v>5.3550453085338789E-2</c:v>
                </c:pt>
                <c:pt idx="152">
                  <c:v>5.3550453085338789E-2</c:v>
                </c:pt>
                <c:pt idx="153">
                  <c:v>6.9402726780544821E-2</c:v>
                </c:pt>
                <c:pt idx="154">
                  <c:v>3.0084916365461289E-2</c:v>
                </c:pt>
                <c:pt idx="155">
                  <c:v>1.6214176882156206E-2</c:v>
                </c:pt>
                <c:pt idx="156">
                  <c:v>2.2784527163721702E-2</c:v>
                </c:pt>
                <c:pt idx="157">
                  <c:v>1.5588429236292667E-2</c:v>
                </c:pt>
                <c:pt idx="158">
                  <c:v>1.5588429236292667E-2</c:v>
                </c:pt>
                <c:pt idx="159">
                  <c:v>1.5588429236292667E-2</c:v>
                </c:pt>
                <c:pt idx="160">
                  <c:v>2.309740098665336E-2</c:v>
                </c:pt>
                <c:pt idx="161">
                  <c:v>1.7778545996814721E-2</c:v>
                </c:pt>
                <c:pt idx="162">
                  <c:v>2.8311964702181669E-2</c:v>
                </c:pt>
                <c:pt idx="163">
                  <c:v>3.0814955285635381E-2</c:v>
                </c:pt>
                <c:pt idx="164">
                  <c:v>1.6318468156466759E-2</c:v>
                </c:pt>
                <c:pt idx="165">
                  <c:v>1.6318468156466759E-2</c:v>
                </c:pt>
                <c:pt idx="166">
                  <c:v>1.6318468156466759E-2</c:v>
                </c:pt>
                <c:pt idx="167">
                  <c:v>2.030563575919242E-3</c:v>
                </c:pt>
                <c:pt idx="168">
                  <c:v>1.0582448069385686E-2</c:v>
                </c:pt>
                <c:pt idx="169">
                  <c:v>3.1857868028741132E-2</c:v>
                </c:pt>
                <c:pt idx="170">
                  <c:v>1.9655788934404672E-2</c:v>
                </c:pt>
                <c:pt idx="171">
                  <c:v>1.3294021201460282E-2</c:v>
                </c:pt>
                <c:pt idx="172">
                  <c:v>1.3294021201460282E-2</c:v>
                </c:pt>
                <c:pt idx="173">
                  <c:v>1.3294021201460282E-2</c:v>
                </c:pt>
                <c:pt idx="174">
                  <c:v>5.7850494510995887E-3</c:v>
                </c:pt>
                <c:pt idx="175">
                  <c:v>1.569272051060322E-2</c:v>
                </c:pt>
                <c:pt idx="176">
                  <c:v>-3.6011652368513891E-3</c:v>
                </c:pt>
                <c:pt idx="177">
                  <c:v>4.9507192566149438E-3</c:v>
                </c:pt>
                <c:pt idx="178">
                  <c:v>1.60055943335351E-2</c:v>
                </c:pt>
                <c:pt idx="179">
                  <c:v>1.60055943335351E-2</c:v>
                </c:pt>
                <c:pt idx="180">
                  <c:v>1.60055943335351E-2</c:v>
                </c:pt>
                <c:pt idx="181">
                  <c:v>1.4128351395944705E-2</c:v>
                </c:pt>
                <c:pt idx="182">
                  <c:v>4.1556956539623657E-2</c:v>
                </c:pt>
                <c:pt idx="183">
                  <c:v>3.9471131053412378E-2</c:v>
                </c:pt>
                <c:pt idx="184">
                  <c:v>3.6968140469958888E-2</c:v>
                </c:pt>
                <c:pt idx="185">
                  <c:v>4.6041481334978096E-2</c:v>
                </c:pt>
                <c:pt idx="186">
                  <c:v>4.6041481334978096E-2</c:v>
                </c:pt>
                <c:pt idx="187">
                  <c:v>4.6041481334978096E-2</c:v>
                </c:pt>
                <c:pt idx="188">
                  <c:v>2.8729129799424102E-2</c:v>
                </c:pt>
                <c:pt idx="189">
                  <c:v>1.6422759430777312E-2</c:v>
                </c:pt>
                <c:pt idx="190">
                  <c:v>5.2635930795466024E-3</c:v>
                </c:pt>
                <c:pt idx="191">
                  <c:v>5.7850494510995887E-3</c:v>
                </c:pt>
                <c:pt idx="192">
                  <c:v>1.6631341979398417E-2</c:v>
                </c:pt>
                <c:pt idx="193">
                  <c:v>1.6631341979398417E-2</c:v>
                </c:pt>
                <c:pt idx="194">
                  <c:v>1.6631341979398417E-2</c:v>
                </c:pt>
                <c:pt idx="195">
                  <c:v>-2.4539612194350857E-3</c:v>
                </c:pt>
                <c:pt idx="196">
                  <c:v>7.7665836630003149E-3</c:v>
                </c:pt>
                <c:pt idx="197">
                  <c:v>-8.1899813065163807E-3</c:v>
                </c:pt>
                <c:pt idx="198">
                  <c:v>-4.0183303340937115E-3</c:v>
                </c:pt>
                <c:pt idx="199">
                  <c:v>-5.6869907230626682E-3</c:v>
                </c:pt>
                <c:pt idx="200">
                  <c:v>-5.6869907230626682E-3</c:v>
                </c:pt>
                <c:pt idx="201">
                  <c:v>-5.6869907230626682E-3</c:v>
                </c:pt>
                <c:pt idx="202">
                  <c:v>-2.6545245585175903E-2</c:v>
                </c:pt>
                <c:pt idx="203">
                  <c:v>-1.872340001188344E-2</c:v>
                </c:pt>
                <c:pt idx="204">
                  <c:v>6.6193796455840115E-3</c:v>
                </c:pt>
                <c:pt idx="205">
                  <c:v>-5.2698256258205678E-3</c:v>
                </c:pt>
                <c:pt idx="206">
                  <c:v>1.4754099041808244E-2</c:v>
                </c:pt>
                <c:pt idx="207">
                  <c:v>1.4754099041808244E-2</c:v>
                </c:pt>
                <c:pt idx="208">
                  <c:v>1.4754099041808244E-2</c:v>
                </c:pt>
                <c:pt idx="209">
                  <c:v>3.1857868028741132E-2</c:v>
                </c:pt>
                <c:pt idx="210">
                  <c:v>3.2483615674604449E-2</c:v>
                </c:pt>
                <c:pt idx="211">
                  <c:v>5.1360336324816958E-2</c:v>
                </c:pt>
                <c:pt idx="212">
                  <c:v>7.7537446176768832E-2</c:v>
                </c:pt>
                <c:pt idx="213">
                  <c:v>6.8776979134681504E-2</c:v>
                </c:pt>
                <c:pt idx="214">
                  <c:v>6.8776979134681504E-2</c:v>
                </c:pt>
                <c:pt idx="215">
                  <c:v>6.8776979134681504E-2</c:v>
                </c:pt>
                <c:pt idx="216">
                  <c:v>4.1035500168070893E-2</c:v>
                </c:pt>
                <c:pt idx="217">
                  <c:v>5.3550453085338789E-2</c:v>
                </c:pt>
                <c:pt idx="218">
                  <c:v>6.9924183152097807E-2</c:v>
                </c:pt>
                <c:pt idx="219">
                  <c:v>8.3899213909713666E-2</c:v>
                </c:pt>
                <c:pt idx="220">
                  <c:v>8.7132243413341026E-2</c:v>
                </c:pt>
                <c:pt idx="221">
                  <c:v>8.7132243413341026E-2</c:v>
                </c:pt>
                <c:pt idx="222">
                  <c:v>8.7132243413341026E-2</c:v>
                </c:pt>
                <c:pt idx="223">
                  <c:v>9.5266962809565259E-2</c:v>
                </c:pt>
                <c:pt idx="224">
                  <c:v>9.5162671535254706E-2</c:v>
                </c:pt>
                <c:pt idx="225">
                  <c:v>9.5266962809565259E-2</c:v>
                </c:pt>
                <c:pt idx="226">
                  <c:v>0.10694758553234873</c:v>
                </c:pt>
                <c:pt idx="227">
                  <c:v>0.11664667404323126</c:v>
                </c:pt>
                <c:pt idx="228">
                  <c:v>0.11664667404323126</c:v>
                </c:pt>
                <c:pt idx="229">
                  <c:v>0.11664667404323126</c:v>
                </c:pt>
                <c:pt idx="230">
                  <c:v>0.11508230492857274</c:v>
                </c:pt>
                <c:pt idx="231">
                  <c:v>9.3181137323353758E-2</c:v>
                </c:pt>
                <c:pt idx="232">
                  <c:v>7.7537446176768832E-2</c:v>
                </c:pt>
                <c:pt idx="233">
                  <c:v>7.9101815291427569E-2</c:v>
                </c:pt>
                <c:pt idx="234">
                  <c:v>8.4003505184023997E-2</c:v>
                </c:pt>
                <c:pt idx="235">
                  <c:v>8.4003505184023997E-2</c:v>
                </c:pt>
                <c:pt idx="236">
                  <c:v>8.4003505184023997E-2</c:v>
                </c:pt>
                <c:pt idx="237">
                  <c:v>8.754940851058346E-2</c:v>
                </c:pt>
                <c:pt idx="238">
                  <c:v>0.10235876946268374</c:v>
                </c:pt>
                <c:pt idx="239">
                  <c:v>9.1512476934384912E-2</c:v>
                </c:pt>
                <c:pt idx="240">
                  <c:v>8.3690631361092338E-2</c:v>
                </c:pt>
                <c:pt idx="241">
                  <c:v>8.5776456847303839E-2</c:v>
                </c:pt>
                <c:pt idx="242">
                  <c:v>8.5776456847303839E-2</c:v>
                </c:pt>
                <c:pt idx="243">
                  <c:v>8.5776456847303839E-2</c:v>
                </c:pt>
                <c:pt idx="244">
                  <c:v>7.5138746867626116E-2</c:v>
                </c:pt>
                <c:pt idx="245">
                  <c:v>4.2912743105661066E-2</c:v>
                </c:pt>
                <c:pt idx="246">
                  <c:v>1.7987128545435827E-2</c:v>
                </c:pt>
                <c:pt idx="247">
                  <c:v>1.8195711094056932E-2</c:v>
                </c:pt>
                <c:pt idx="248">
                  <c:v>2.1428740597684515E-2</c:v>
                </c:pt>
                <c:pt idx="249">
                  <c:v>2.1428740597684515E-2</c:v>
                </c:pt>
                <c:pt idx="250">
                  <c:v>2.1428740597684515E-2</c:v>
                </c:pt>
                <c:pt idx="251">
                  <c:v>4.3538490751524384E-2</c:v>
                </c:pt>
                <c:pt idx="252">
                  <c:v>1.0165282972143252E-2</c:v>
                </c:pt>
                <c:pt idx="253">
                  <c:v>2.0698701677510423E-2</c:v>
                </c:pt>
                <c:pt idx="254">
                  <c:v>1.9262723016084671E-3</c:v>
                </c:pt>
                <c:pt idx="255">
                  <c:v>-2.0367961221929853E-3</c:v>
                </c:pt>
                <c:pt idx="256">
                  <c:v>-2.0367961221929853E-3</c:v>
                </c:pt>
                <c:pt idx="257">
                  <c:v>-2.0367961221929853E-3</c:v>
                </c:pt>
                <c:pt idx="258">
                  <c:v>-2.5919497939312475E-2</c:v>
                </c:pt>
                <c:pt idx="259">
                  <c:v>3.6992239648880876E-3</c:v>
                </c:pt>
                <c:pt idx="260">
                  <c:v>4.116389062130521E-3</c:v>
                </c:pt>
                <c:pt idx="261">
                  <c:v>-3.7808703210717054E-2</c:v>
                </c:pt>
                <c:pt idx="262">
                  <c:v>-2.2269303338442792E-2</c:v>
                </c:pt>
                <c:pt idx="263">
                  <c:v>-2.2269303338442792E-2</c:v>
                </c:pt>
                <c:pt idx="264">
                  <c:v>-2.2269303338442792E-2</c:v>
                </c:pt>
                <c:pt idx="265">
                  <c:v>-1.7471904720156806E-2</c:v>
                </c:pt>
                <c:pt idx="266">
                  <c:v>-3.1968391849325428E-2</c:v>
                </c:pt>
                <c:pt idx="267">
                  <c:v>-1.6428991977051055E-2</c:v>
                </c:pt>
                <c:pt idx="268">
                  <c:v>-1.8282135735718796E-3</c:v>
                </c:pt>
                <c:pt idx="269">
                  <c:v>1.5091072043662557E-3</c:v>
                </c:pt>
                <c:pt idx="270">
                  <c:v>1.5091072043662557E-3</c:v>
                </c:pt>
                <c:pt idx="271">
                  <c:v>1.5091072043662557E-3</c:v>
                </c:pt>
                <c:pt idx="272">
                  <c:v>-5.5261910292259131E-5</c:v>
                </c:pt>
                <c:pt idx="273">
                  <c:v>-1.5153397506401101E-3</c:v>
                </c:pt>
                <c:pt idx="274">
                  <c:v>-1.0380098067038213E-2</c:v>
                </c:pt>
                <c:pt idx="275">
                  <c:v>8.7052051317952905E-3</c:v>
                </c:pt>
                <c:pt idx="276">
                  <c:v>2.4140313729759111E-2</c:v>
                </c:pt>
                <c:pt idx="277">
                  <c:v>2.4140313729759111E-2</c:v>
                </c:pt>
                <c:pt idx="278">
                  <c:v>2.4140313729759111E-2</c:v>
                </c:pt>
                <c:pt idx="279">
                  <c:v>1.3085438652839176E-2</c:v>
                </c:pt>
                <c:pt idx="280">
                  <c:v>-9.9629329697958902E-3</c:v>
                </c:pt>
                <c:pt idx="281">
                  <c:v>-5.3741169001310096E-3</c:v>
                </c:pt>
                <c:pt idx="282">
                  <c:v>2.4974643924243756E-2</c:v>
                </c:pt>
                <c:pt idx="283">
                  <c:v>2.5183226472864861E-2</c:v>
                </c:pt>
                <c:pt idx="284">
                  <c:v>2.5183226472864861E-2</c:v>
                </c:pt>
                <c:pt idx="285">
                  <c:v>2.5183226472864861E-2</c:v>
                </c:pt>
                <c:pt idx="286">
                  <c:v>4.3121325654282172E-2</c:v>
                </c:pt>
                <c:pt idx="287">
                  <c:v>3.3109363320467766E-2</c:v>
                </c:pt>
                <c:pt idx="288">
                  <c:v>1.5275555413361008E-2</c:v>
                </c:pt>
                <c:pt idx="289">
                  <c:v>1.5171264139050455E-2</c:v>
                </c:pt>
                <c:pt idx="290">
                  <c:v>8.8335955850293857E-4</c:v>
                </c:pt>
                <c:pt idx="291">
                  <c:v>8.8335955850293857E-4</c:v>
                </c:pt>
                <c:pt idx="292">
                  <c:v>8.8335955850293857E-4</c:v>
                </c:pt>
                <c:pt idx="293">
                  <c:v>6.0979232740312472E-3</c:v>
                </c:pt>
                <c:pt idx="294">
                  <c:v>1.7882837271125052E-2</c:v>
                </c:pt>
                <c:pt idx="295">
                  <c:v>4.0305461247896801E-2</c:v>
                </c:pt>
                <c:pt idx="296">
                  <c:v>5.8243560429314334E-2</c:v>
                </c:pt>
                <c:pt idx="297">
                  <c:v>7.5034455593315341E-2</c:v>
                </c:pt>
                <c:pt idx="298">
                  <c:v>7.5034455593315341E-2</c:v>
                </c:pt>
                <c:pt idx="299">
                  <c:v>7.5034455593315341E-2</c:v>
                </c:pt>
                <c:pt idx="300">
                  <c:v>6.1163716110010036E-2</c:v>
                </c:pt>
                <c:pt idx="301">
                  <c:v>6.408387179070596E-2</c:v>
                </c:pt>
                <c:pt idx="302">
                  <c:v>3.4673732435126281E-2</c:v>
                </c:pt>
                <c:pt idx="303">
                  <c:v>3.1336411657188146E-2</c:v>
                </c:pt>
                <c:pt idx="304">
                  <c:v>5.8893407254101415E-3</c:v>
                </c:pt>
                <c:pt idx="305">
                  <c:v>5.8893407254101415E-3</c:v>
                </c:pt>
                <c:pt idx="306">
                  <c:v>5.8893407254101415E-3</c:v>
                </c:pt>
                <c:pt idx="307">
                  <c:v>3.6863849195648335E-2</c:v>
                </c:pt>
                <c:pt idx="308">
                  <c:v>3.7698179390132758E-2</c:v>
                </c:pt>
                <c:pt idx="309">
                  <c:v>3.5403771355300373E-2</c:v>
                </c:pt>
                <c:pt idx="310">
                  <c:v>6.9402726780544821E-2</c:v>
                </c:pt>
                <c:pt idx="311">
                  <c:v>9.0469564191279161E-2</c:v>
                </c:pt>
                <c:pt idx="312">
                  <c:v>9.0469564191279161E-2</c:v>
                </c:pt>
                <c:pt idx="313">
                  <c:v>9.0469564191279161E-2</c:v>
                </c:pt>
                <c:pt idx="314">
                  <c:v>0.10600896406355353</c:v>
                </c:pt>
                <c:pt idx="315">
                  <c:v>0.11466513983133053</c:v>
                </c:pt>
                <c:pt idx="316">
                  <c:v>8.9635233996794739E-2</c:v>
                </c:pt>
                <c:pt idx="317">
                  <c:v>0.13646201616223874</c:v>
                </c:pt>
                <c:pt idx="318">
                  <c:v>0.14292807516949391</c:v>
                </c:pt>
                <c:pt idx="319">
                  <c:v>0.14292807516949391</c:v>
                </c:pt>
                <c:pt idx="320">
                  <c:v>0.14292807516949391</c:v>
                </c:pt>
                <c:pt idx="321">
                  <c:v>0.15784172739590496</c:v>
                </c:pt>
                <c:pt idx="322">
                  <c:v>0.13938217184293467</c:v>
                </c:pt>
                <c:pt idx="323">
                  <c:v>0.1552344455381407</c:v>
                </c:pt>
                <c:pt idx="324">
                  <c:v>0.18985914860924868</c:v>
                </c:pt>
                <c:pt idx="325">
                  <c:v>0.15054133819416515</c:v>
                </c:pt>
                <c:pt idx="326">
                  <c:v>0.15054133819416515</c:v>
                </c:pt>
                <c:pt idx="327">
                  <c:v>0.15054133819416515</c:v>
                </c:pt>
                <c:pt idx="328">
                  <c:v>0.16097046562522177</c:v>
                </c:pt>
                <c:pt idx="329">
                  <c:v>0.135001938321891</c:v>
                </c:pt>
                <c:pt idx="330">
                  <c:v>0.12947450078343081</c:v>
                </c:pt>
                <c:pt idx="331">
                  <c:v>0.11529088747719385</c:v>
                </c:pt>
                <c:pt idx="332">
                  <c:v>0.12342560687341808</c:v>
                </c:pt>
                <c:pt idx="333">
                  <c:v>0.12342560687341808</c:v>
                </c:pt>
                <c:pt idx="334">
                  <c:v>0.12342560687341808</c:v>
                </c:pt>
                <c:pt idx="335">
                  <c:v>0.13187320009257397</c:v>
                </c:pt>
                <c:pt idx="336">
                  <c:v>0.12446851961652361</c:v>
                </c:pt>
                <c:pt idx="337">
                  <c:v>0.10788620700114371</c:v>
                </c:pt>
                <c:pt idx="338">
                  <c:v>0.10434030367458447</c:v>
                </c:pt>
                <c:pt idx="339">
                  <c:v>0.10840766337269669</c:v>
                </c:pt>
                <c:pt idx="340">
                  <c:v>0.10840766337269669</c:v>
                </c:pt>
                <c:pt idx="341">
                  <c:v>0.10840766337269669</c:v>
                </c:pt>
                <c:pt idx="342">
                  <c:v>8.3482048812471232E-2</c:v>
                </c:pt>
                <c:pt idx="343">
                  <c:v>0.10423601240027391</c:v>
                </c:pt>
                <c:pt idx="344">
                  <c:v>9.6831331924223774E-2</c:v>
                </c:pt>
                <c:pt idx="345">
                  <c:v>6.0850842287078377E-2</c:v>
                </c:pt>
                <c:pt idx="346">
                  <c:v>3.9784004876344037E-2</c:v>
                </c:pt>
                <c:pt idx="347">
                  <c:v>3.9784004876344037E-2</c:v>
                </c:pt>
                <c:pt idx="348">
                  <c:v>3.9784004876344037E-2</c:v>
                </c:pt>
                <c:pt idx="349">
                  <c:v>2.236736206647949E-2</c:v>
                </c:pt>
                <c:pt idx="350">
                  <c:v>6.7421192568644095E-2</c:v>
                </c:pt>
                <c:pt idx="351">
                  <c:v>5.8139269155003559E-2</c:v>
                </c:pt>
                <c:pt idx="352">
                  <c:v>0.10235876946268374</c:v>
                </c:pt>
                <c:pt idx="353">
                  <c:v>0.11018061503597631</c:v>
                </c:pt>
                <c:pt idx="354">
                  <c:v>0.11018061503597631</c:v>
                </c:pt>
                <c:pt idx="355">
                  <c:v>0.11018061503597631</c:v>
                </c:pt>
                <c:pt idx="356">
                  <c:v>0.135001938321891</c:v>
                </c:pt>
                <c:pt idx="357">
                  <c:v>0.135001938321891</c:v>
                </c:pt>
                <c:pt idx="358">
                  <c:v>0.135001938321891</c:v>
                </c:pt>
                <c:pt idx="359">
                  <c:v>0.135001938321891</c:v>
                </c:pt>
                <c:pt idx="360">
                  <c:v>0.135001938321891</c:v>
                </c:pt>
                <c:pt idx="361">
                  <c:v>0.135001938321891</c:v>
                </c:pt>
                <c:pt idx="362">
                  <c:v>0.135001938321891</c:v>
                </c:pt>
                <c:pt idx="363">
                  <c:v>0.135001938321891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7EDF-4EB7-98EA-AD85F5323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1002703"/>
        <c:axId val="111100846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'Graf 11'!$B$14</c15:sqref>
                        </c15:formulaRef>
                      </c:ext>
                    </c:extLst>
                    <c:strCache>
                      <c:ptCount val="1"/>
                      <c:pt idx="0">
                        <c:v>2018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'Graf 11'!$B$15:$B$379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41.58</c:v>
                      </c:pt>
                      <c:pt idx="2">
                        <c:v>41.5</c:v>
                      </c:pt>
                      <c:pt idx="3">
                        <c:v>40.97</c:v>
                      </c:pt>
                      <c:pt idx="4">
                        <c:v>40.880000000000003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40.26</c:v>
                      </c:pt>
                      <c:pt idx="8">
                        <c:v>40.35</c:v>
                      </c:pt>
                      <c:pt idx="9">
                        <c:v>39.97</c:v>
                      </c:pt>
                      <c:pt idx="10">
                        <c:v>39.450000000000003</c:v>
                      </c:pt>
                      <c:pt idx="11">
                        <c:v>39.21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38.68</c:v>
                      </c:pt>
                      <c:pt idx="15">
                        <c:v>38.729999999999997</c:v>
                      </c:pt>
                      <c:pt idx="16">
                        <c:v>38.57</c:v>
                      </c:pt>
                      <c:pt idx="17">
                        <c:v>38.630000000000003</c:v>
                      </c:pt>
                      <c:pt idx="18">
                        <c:v>38.78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38.83</c:v>
                      </c:pt>
                      <c:pt idx="22">
                        <c:v>38.78</c:v>
                      </c:pt>
                      <c:pt idx="23">
                        <c:v>38.64</c:v>
                      </c:pt>
                      <c:pt idx="24">
                        <c:v>38.67</c:v>
                      </c:pt>
                      <c:pt idx="25">
                        <c:v>38.36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38.270000000000003</c:v>
                      </c:pt>
                      <c:pt idx="29">
                        <c:v>37.53</c:v>
                      </c:pt>
                      <c:pt idx="30">
                        <c:v>37</c:v>
                      </c:pt>
                      <c:pt idx="31">
                        <c:v>36.85</c:v>
                      </c:pt>
                      <c:pt idx="32">
                        <c:v>36.520000000000003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36.25</c:v>
                      </c:pt>
                      <c:pt idx="36">
                        <c:v>35.880000000000003</c:v>
                      </c:pt>
                      <c:pt idx="37">
                        <c:v>36.06</c:v>
                      </c:pt>
                      <c:pt idx="38">
                        <c:v>35.5</c:v>
                      </c:pt>
                      <c:pt idx="39">
                        <c:v>35.24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35.15</c:v>
                      </c:pt>
                      <c:pt idx="43">
                        <c:v>36.03</c:v>
                      </c:pt>
                      <c:pt idx="44">
                        <c:v>36.22</c:v>
                      </c:pt>
                      <c:pt idx="45">
                        <c:v>35.97</c:v>
                      </c:pt>
                      <c:pt idx="46">
                        <c:v>35.93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36.700000000000003</c:v>
                      </c:pt>
                      <c:pt idx="50">
                        <c:v>36.950000000000003</c:v>
                      </c:pt>
                      <c:pt idx="51">
                        <c:v>36.47</c:v>
                      </c:pt>
                      <c:pt idx="52">
                        <c:v>36.5</c:v>
                      </c:pt>
                      <c:pt idx="53">
                        <c:v>36.799999999999997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36.07</c:v>
                      </c:pt>
                      <c:pt idx="57">
                        <c:v>36.1</c:v>
                      </c:pt>
                      <c:pt idx="58">
                        <c:v>36.119999999999997</c:v>
                      </c:pt>
                      <c:pt idx="59">
                        <c:v>35.82</c:v>
                      </c:pt>
                      <c:pt idx="60">
                        <c:v>35.76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35.93</c:v>
                      </c:pt>
                      <c:pt idx="64">
                        <c:v>36.33</c:v>
                      </c:pt>
                      <c:pt idx="65">
                        <c:v>36.44</c:v>
                      </c:pt>
                      <c:pt idx="66">
                        <c:v>36.700000000000003</c:v>
                      </c:pt>
                      <c:pt idx="67">
                        <c:v>36.97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37.04</c:v>
                      </c:pt>
                      <c:pt idx="71">
                        <c:v>37.03</c:v>
                      </c:pt>
                      <c:pt idx="72">
                        <c:v>36.64</c:v>
                      </c:pt>
                      <c:pt idx="73">
                        <c:v>36.799999999999997</c:v>
                      </c:pt>
                      <c:pt idx="74">
                        <c:v>36.619999999999997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36.24</c:v>
                      </c:pt>
                      <c:pt idx="78">
                        <c:v>36.92</c:v>
                      </c:pt>
                      <c:pt idx="79">
                        <c:v>37.83</c:v>
                      </c:pt>
                      <c:pt idx="80">
                        <c:v>37.76</c:v>
                      </c:pt>
                      <c:pt idx="81">
                        <c:v>37.86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37.71</c:v>
                      </c:pt>
                      <c:pt idx="85">
                        <c:v>38.15</c:v>
                      </c:pt>
                      <c:pt idx="86">
                        <c:v>38.39</c:v>
                      </c:pt>
                      <c:pt idx="87">
                        <c:v>38.54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38.619999999999997</c:v>
                      </c:pt>
                      <c:pt idx="93">
                        <c:v>38.43</c:v>
                      </c:pt>
                      <c:pt idx="94">
                        <c:v>38.64</c:v>
                      </c:pt>
                      <c:pt idx="95">
                        <c:v>38.79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39.450000000000003</c:v>
                      </c:pt>
                      <c:pt idx="99">
                        <c:v>39.700000000000003</c:v>
                      </c:pt>
                      <c:pt idx="100">
                        <c:v>39.94</c:v>
                      </c:pt>
                      <c:pt idx="101">
                        <c:v>40.159999999999997</c:v>
                      </c:pt>
                      <c:pt idx="102">
                        <c:v>40.75</c:v>
                      </c:pt>
                      <c:pt idx="103">
                        <c:v>0</c:v>
                      </c:pt>
                      <c:pt idx="104">
                        <c:v>0</c:v>
                      </c:pt>
                      <c:pt idx="105">
                        <c:v>41.06</c:v>
                      </c:pt>
                      <c:pt idx="106">
                        <c:v>40.32</c:v>
                      </c:pt>
                      <c:pt idx="107">
                        <c:v>40.33</c:v>
                      </c:pt>
                      <c:pt idx="108">
                        <c:v>41.01</c:v>
                      </c:pt>
                      <c:pt idx="109">
                        <c:v>40.26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40.299999999999997</c:v>
                      </c:pt>
                      <c:pt idx="113">
                        <c:v>40.43</c:v>
                      </c:pt>
                      <c:pt idx="114">
                        <c:v>40.479999999999997</c:v>
                      </c:pt>
                      <c:pt idx="115">
                        <c:v>41.13</c:v>
                      </c:pt>
                      <c:pt idx="116">
                        <c:v>41.17</c:v>
                      </c:pt>
                      <c:pt idx="117">
                        <c:v>0</c:v>
                      </c:pt>
                      <c:pt idx="118">
                        <c:v>0</c:v>
                      </c:pt>
                      <c:pt idx="119">
                        <c:v>41.67</c:v>
                      </c:pt>
                      <c:pt idx="120">
                        <c:v>0</c:v>
                      </c:pt>
                      <c:pt idx="121">
                        <c:v>41.14</c:v>
                      </c:pt>
                      <c:pt idx="122">
                        <c:v>41</c:v>
                      </c:pt>
                      <c:pt idx="123">
                        <c:v>41.25</c:v>
                      </c:pt>
                      <c:pt idx="124">
                        <c:v>0</c:v>
                      </c:pt>
                      <c:pt idx="125">
                        <c:v>0</c:v>
                      </c:pt>
                      <c:pt idx="126">
                        <c:v>41.89</c:v>
                      </c:pt>
                      <c:pt idx="127">
                        <c:v>41.99</c:v>
                      </c:pt>
                      <c:pt idx="128">
                        <c:v>42.44</c:v>
                      </c:pt>
                      <c:pt idx="129">
                        <c:v>42.71</c:v>
                      </c:pt>
                      <c:pt idx="130">
                        <c:v>43.13</c:v>
                      </c:pt>
                      <c:pt idx="131">
                        <c:v>0</c:v>
                      </c:pt>
                      <c:pt idx="132">
                        <c:v>0</c:v>
                      </c:pt>
                      <c:pt idx="133">
                        <c:v>43.56</c:v>
                      </c:pt>
                      <c:pt idx="134">
                        <c:v>43.93</c:v>
                      </c:pt>
                      <c:pt idx="135">
                        <c:v>44.15</c:v>
                      </c:pt>
                      <c:pt idx="136">
                        <c:v>44.93</c:v>
                      </c:pt>
                      <c:pt idx="137">
                        <c:v>44.77</c:v>
                      </c:pt>
                      <c:pt idx="138">
                        <c:v>0</c:v>
                      </c:pt>
                      <c:pt idx="139">
                        <c:v>0</c:v>
                      </c:pt>
                      <c:pt idx="140">
                        <c:v>44.97</c:v>
                      </c:pt>
                      <c:pt idx="141">
                        <c:v>46.1</c:v>
                      </c:pt>
                      <c:pt idx="142">
                        <c:v>46.37</c:v>
                      </c:pt>
                      <c:pt idx="143">
                        <c:v>46.2</c:v>
                      </c:pt>
                      <c:pt idx="144">
                        <c:v>45.47</c:v>
                      </c:pt>
                      <c:pt idx="145">
                        <c:v>0</c:v>
                      </c:pt>
                      <c:pt idx="146">
                        <c:v>0</c:v>
                      </c:pt>
                      <c:pt idx="147">
                        <c:v>45.97</c:v>
                      </c:pt>
                      <c:pt idx="148">
                        <c:v>45.99</c:v>
                      </c:pt>
                      <c:pt idx="149">
                        <c:v>45.9</c:v>
                      </c:pt>
                      <c:pt idx="150">
                        <c:v>45.44</c:v>
                      </c:pt>
                      <c:pt idx="151">
                        <c:v>44.08</c:v>
                      </c:pt>
                      <c:pt idx="152">
                        <c:v>0</c:v>
                      </c:pt>
                      <c:pt idx="153">
                        <c:v>0</c:v>
                      </c:pt>
                      <c:pt idx="154">
                        <c:v>45.87</c:v>
                      </c:pt>
                      <c:pt idx="155">
                        <c:v>45.65</c:v>
                      </c:pt>
                      <c:pt idx="156">
                        <c:v>45.25</c:v>
                      </c:pt>
                      <c:pt idx="157">
                        <c:v>45.56</c:v>
                      </c:pt>
                      <c:pt idx="158">
                        <c:v>45.94</c:v>
                      </c:pt>
                      <c:pt idx="159">
                        <c:v>0</c:v>
                      </c:pt>
                      <c:pt idx="160">
                        <c:v>0</c:v>
                      </c:pt>
                      <c:pt idx="161">
                        <c:v>45.42</c:v>
                      </c:pt>
                      <c:pt idx="162">
                        <c:v>46.44</c:v>
                      </c:pt>
                      <c:pt idx="163">
                        <c:v>46.76</c:v>
                      </c:pt>
                      <c:pt idx="164">
                        <c:v>46.97</c:v>
                      </c:pt>
                      <c:pt idx="165">
                        <c:v>46.16</c:v>
                      </c:pt>
                      <c:pt idx="166">
                        <c:v>0</c:v>
                      </c:pt>
                      <c:pt idx="167">
                        <c:v>0</c:v>
                      </c:pt>
                      <c:pt idx="168">
                        <c:v>46.43</c:v>
                      </c:pt>
                      <c:pt idx="169">
                        <c:v>46.26</c:v>
                      </c:pt>
                      <c:pt idx="170">
                        <c:v>45.43</c:v>
                      </c:pt>
                      <c:pt idx="171">
                        <c:v>45.07</c:v>
                      </c:pt>
                      <c:pt idx="172">
                        <c:v>45.46</c:v>
                      </c:pt>
                      <c:pt idx="173">
                        <c:v>0</c:v>
                      </c:pt>
                      <c:pt idx="174">
                        <c:v>0</c:v>
                      </c:pt>
                      <c:pt idx="175">
                        <c:v>45.76</c:v>
                      </c:pt>
                      <c:pt idx="176">
                        <c:v>45.82</c:v>
                      </c:pt>
                      <c:pt idx="177">
                        <c:v>46.76</c:v>
                      </c:pt>
                      <c:pt idx="178">
                        <c:v>47.14</c:v>
                      </c:pt>
                      <c:pt idx="179">
                        <c:v>47.14</c:v>
                      </c:pt>
                      <c:pt idx="180">
                        <c:v>0</c:v>
                      </c:pt>
                      <c:pt idx="181">
                        <c:v>0</c:v>
                      </c:pt>
                      <c:pt idx="182">
                        <c:v>47.55</c:v>
                      </c:pt>
                      <c:pt idx="183">
                        <c:v>47.66</c:v>
                      </c:pt>
                      <c:pt idx="184">
                        <c:v>47.61</c:v>
                      </c:pt>
                      <c:pt idx="185">
                        <c:v>47.84</c:v>
                      </c:pt>
                      <c:pt idx="186">
                        <c:v>47.65</c:v>
                      </c:pt>
                      <c:pt idx="187">
                        <c:v>0</c:v>
                      </c:pt>
                      <c:pt idx="188">
                        <c:v>0</c:v>
                      </c:pt>
                      <c:pt idx="189">
                        <c:v>48.27</c:v>
                      </c:pt>
                      <c:pt idx="190">
                        <c:v>48.85</c:v>
                      </c:pt>
                      <c:pt idx="191">
                        <c:v>48.94</c:v>
                      </c:pt>
                      <c:pt idx="192">
                        <c:v>47.89</c:v>
                      </c:pt>
                      <c:pt idx="193">
                        <c:v>47.3</c:v>
                      </c:pt>
                      <c:pt idx="194">
                        <c:v>0</c:v>
                      </c:pt>
                      <c:pt idx="195">
                        <c:v>0</c:v>
                      </c:pt>
                      <c:pt idx="196">
                        <c:v>47.48</c:v>
                      </c:pt>
                      <c:pt idx="197">
                        <c:v>46.96</c:v>
                      </c:pt>
                      <c:pt idx="198">
                        <c:v>47.6</c:v>
                      </c:pt>
                      <c:pt idx="199">
                        <c:v>48</c:v>
                      </c:pt>
                      <c:pt idx="200">
                        <c:v>47.01</c:v>
                      </c:pt>
                      <c:pt idx="201">
                        <c:v>0</c:v>
                      </c:pt>
                      <c:pt idx="202">
                        <c:v>0</c:v>
                      </c:pt>
                      <c:pt idx="203">
                        <c:v>47.37</c:v>
                      </c:pt>
                      <c:pt idx="204">
                        <c:v>47.59</c:v>
                      </c:pt>
                      <c:pt idx="205">
                        <c:v>47.65</c:v>
                      </c:pt>
                      <c:pt idx="206">
                        <c:v>46.97</c:v>
                      </c:pt>
                      <c:pt idx="207">
                        <c:v>46.66</c:v>
                      </c:pt>
                      <c:pt idx="208">
                        <c:v>0</c:v>
                      </c:pt>
                      <c:pt idx="209">
                        <c:v>0</c:v>
                      </c:pt>
                      <c:pt idx="210">
                        <c:v>46.66</c:v>
                      </c:pt>
                      <c:pt idx="211">
                        <c:v>46.44</c:v>
                      </c:pt>
                      <c:pt idx="212">
                        <c:v>46.74</c:v>
                      </c:pt>
                      <c:pt idx="213">
                        <c:v>46.51</c:v>
                      </c:pt>
                      <c:pt idx="214">
                        <c:v>46.99</c:v>
                      </c:pt>
                      <c:pt idx="215">
                        <c:v>0</c:v>
                      </c:pt>
                      <c:pt idx="216">
                        <c:v>0</c:v>
                      </c:pt>
                      <c:pt idx="217">
                        <c:v>47.48</c:v>
                      </c:pt>
                      <c:pt idx="218">
                        <c:v>47.59</c:v>
                      </c:pt>
                      <c:pt idx="219">
                        <c:v>47.44</c:v>
                      </c:pt>
                      <c:pt idx="220">
                        <c:v>47.63</c:v>
                      </c:pt>
                      <c:pt idx="221">
                        <c:v>47.87</c:v>
                      </c:pt>
                      <c:pt idx="222">
                        <c:v>0</c:v>
                      </c:pt>
                      <c:pt idx="223">
                        <c:v>0</c:v>
                      </c:pt>
                      <c:pt idx="224">
                        <c:v>48.87</c:v>
                      </c:pt>
                      <c:pt idx="225">
                        <c:v>49.29</c:v>
                      </c:pt>
                      <c:pt idx="226">
                        <c:v>49.36</c:v>
                      </c:pt>
                      <c:pt idx="227">
                        <c:v>49.54</c:v>
                      </c:pt>
                      <c:pt idx="228">
                        <c:v>49.88</c:v>
                      </c:pt>
                      <c:pt idx="229">
                        <c:v>0</c:v>
                      </c:pt>
                      <c:pt idx="230">
                        <c:v>0</c:v>
                      </c:pt>
                      <c:pt idx="231">
                        <c:v>49.92</c:v>
                      </c:pt>
                      <c:pt idx="232">
                        <c:v>50.54</c:v>
                      </c:pt>
                      <c:pt idx="233">
                        <c:v>50.9</c:v>
                      </c:pt>
                      <c:pt idx="234">
                        <c:v>51.72</c:v>
                      </c:pt>
                      <c:pt idx="235">
                        <c:v>51.94</c:v>
                      </c:pt>
                      <c:pt idx="236">
                        <c:v>0</c:v>
                      </c:pt>
                      <c:pt idx="237">
                        <c:v>0</c:v>
                      </c:pt>
                      <c:pt idx="238">
                        <c:v>53.21</c:v>
                      </c:pt>
                      <c:pt idx="239">
                        <c:v>53.14</c:v>
                      </c:pt>
                      <c:pt idx="240">
                        <c:v>53.16</c:v>
                      </c:pt>
                      <c:pt idx="241">
                        <c:v>54.31</c:v>
                      </c:pt>
                      <c:pt idx="242">
                        <c:v>53.74</c:v>
                      </c:pt>
                      <c:pt idx="243">
                        <c:v>0</c:v>
                      </c:pt>
                      <c:pt idx="244">
                        <c:v>0</c:v>
                      </c:pt>
                      <c:pt idx="245">
                        <c:v>52.86</c:v>
                      </c:pt>
                      <c:pt idx="246">
                        <c:v>54.02</c:v>
                      </c:pt>
                      <c:pt idx="247">
                        <c:v>54.52</c:v>
                      </c:pt>
                      <c:pt idx="248">
                        <c:v>55.83</c:v>
                      </c:pt>
                      <c:pt idx="249">
                        <c:v>57.33</c:v>
                      </c:pt>
                      <c:pt idx="250">
                        <c:v>0</c:v>
                      </c:pt>
                      <c:pt idx="251">
                        <c:v>0</c:v>
                      </c:pt>
                      <c:pt idx="252">
                        <c:v>59.71</c:v>
                      </c:pt>
                      <c:pt idx="253">
                        <c:v>59.97</c:v>
                      </c:pt>
                      <c:pt idx="254">
                        <c:v>59.38</c:v>
                      </c:pt>
                      <c:pt idx="255">
                        <c:v>56.1</c:v>
                      </c:pt>
                      <c:pt idx="256">
                        <c:v>53.96</c:v>
                      </c:pt>
                      <c:pt idx="257">
                        <c:v>0</c:v>
                      </c:pt>
                      <c:pt idx="258">
                        <c:v>0</c:v>
                      </c:pt>
                      <c:pt idx="259">
                        <c:v>57.26</c:v>
                      </c:pt>
                      <c:pt idx="260">
                        <c:v>56.68</c:v>
                      </c:pt>
                      <c:pt idx="261">
                        <c:v>56.84</c:v>
                      </c:pt>
                      <c:pt idx="262">
                        <c:v>59.19</c:v>
                      </c:pt>
                      <c:pt idx="263">
                        <c:v>58.61</c:v>
                      </c:pt>
                      <c:pt idx="264">
                        <c:v>0</c:v>
                      </c:pt>
                      <c:pt idx="265">
                        <c:v>0</c:v>
                      </c:pt>
                      <c:pt idx="266">
                        <c:v>59.5</c:v>
                      </c:pt>
                      <c:pt idx="267">
                        <c:v>58.51</c:v>
                      </c:pt>
                      <c:pt idx="268">
                        <c:v>57.15</c:v>
                      </c:pt>
                      <c:pt idx="269">
                        <c:v>57.68</c:v>
                      </c:pt>
                      <c:pt idx="270">
                        <c:v>57.69</c:v>
                      </c:pt>
                      <c:pt idx="271">
                        <c:v>0</c:v>
                      </c:pt>
                      <c:pt idx="272">
                        <c:v>0</c:v>
                      </c:pt>
                      <c:pt idx="273">
                        <c:v>58.22</c:v>
                      </c:pt>
                      <c:pt idx="274">
                        <c:v>59</c:v>
                      </c:pt>
                      <c:pt idx="275">
                        <c:v>59.02</c:v>
                      </c:pt>
                      <c:pt idx="276">
                        <c:v>59.5</c:v>
                      </c:pt>
                      <c:pt idx="277">
                        <c:v>59.89</c:v>
                      </c:pt>
                      <c:pt idx="278">
                        <c:v>0</c:v>
                      </c:pt>
                      <c:pt idx="279">
                        <c:v>0</c:v>
                      </c:pt>
                      <c:pt idx="280">
                        <c:v>60.5</c:v>
                      </c:pt>
                      <c:pt idx="281">
                        <c:v>59.35</c:v>
                      </c:pt>
                      <c:pt idx="282">
                        <c:v>58.15</c:v>
                      </c:pt>
                      <c:pt idx="283">
                        <c:v>56.6</c:v>
                      </c:pt>
                      <c:pt idx="284">
                        <c:v>58.15</c:v>
                      </c:pt>
                      <c:pt idx="285">
                        <c:v>0</c:v>
                      </c:pt>
                      <c:pt idx="286">
                        <c:v>0</c:v>
                      </c:pt>
                      <c:pt idx="287">
                        <c:v>57.46</c:v>
                      </c:pt>
                      <c:pt idx="288">
                        <c:v>57.64</c:v>
                      </c:pt>
                      <c:pt idx="289">
                        <c:v>57.49</c:v>
                      </c:pt>
                      <c:pt idx="290">
                        <c:v>57.51</c:v>
                      </c:pt>
                      <c:pt idx="291">
                        <c:v>59.11</c:v>
                      </c:pt>
                      <c:pt idx="292">
                        <c:v>0</c:v>
                      </c:pt>
                      <c:pt idx="293">
                        <c:v>0</c:v>
                      </c:pt>
                      <c:pt idx="294">
                        <c:v>57.89</c:v>
                      </c:pt>
                      <c:pt idx="295">
                        <c:v>57.42</c:v>
                      </c:pt>
                      <c:pt idx="296">
                        <c:v>57.85</c:v>
                      </c:pt>
                      <c:pt idx="297">
                        <c:v>57.28</c:v>
                      </c:pt>
                      <c:pt idx="298">
                        <c:v>56.51</c:v>
                      </c:pt>
                      <c:pt idx="299">
                        <c:v>0</c:v>
                      </c:pt>
                      <c:pt idx="300">
                        <c:v>0</c:v>
                      </c:pt>
                      <c:pt idx="301">
                        <c:v>55.81</c:v>
                      </c:pt>
                      <c:pt idx="302">
                        <c:v>54.33</c:v>
                      </c:pt>
                      <c:pt idx="303">
                        <c:v>54.41</c:v>
                      </c:pt>
                      <c:pt idx="304">
                        <c:v>53.18</c:v>
                      </c:pt>
                      <c:pt idx="305">
                        <c:v>54.03</c:v>
                      </c:pt>
                      <c:pt idx="306">
                        <c:v>0</c:v>
                      </c:pt>
                      <c:pt idx="307">
                        <c:v>0</c:v>
                      </c:pt>
                      <c:pt idx="308">
                        <c:v>54.1</c:v>
                      </c:pt>
                      <c:pt idx="309">
                        <c:v>54.04</c:v>
                      </c:pt>
                      <c:pt idx="310">
                        <c:v>55.13</c:v>
                      </c:pt>
                      <c:pt idx="311">
                        <c:v>56.2</c:v>
                      </c:pt>
                      <c:pt idx="312">
                        <c:v>55.72</c:v>
                      </c:pt>
                      <c:pt idx="313">
                        <c:v>0</c:v>
                      </c:pt>
                      <c:pt idx="314">
                        <c:v>0</c:v>
                      </c:pt>
                      <c:pt idx="315">
                        <c:v>58.01</c:v>
                      </c:pt>
                      <c:pt idx="316">
                        <c:v>58.04</c:v>
                      </c:pt>
                      <c:pt idx="317">
                        <c:v>57.01</c:v>
                      </c:pt>
                      <c:pt idx="318">
                        <c:v>56.88</c:v>
                      </c:pt>
                      <c:pt idx="319">
                        <c:v>56.27</c:v>
                      </c:pt>
                      <c:pt idx="320">
                        <c:v>0</c:v>
                      </c:pt>
                      <c:pt idx="321">
                        <c:v>0</c:v>
                      </c:pt>
                      <c:pt idx="322">
                        <c:v>54.47</c:v>
                      </c:pt>
                      <c:pt idx="323">
                        <c:v>54.9</c:v>
                      </c:pt>
                      <c:pt idx="324">
                        <c:v>55.45</c:v>
                      </c:pt>
                      <c:pt idx="325">
                        <c:v>55.8</c:v>
                      </c:pt>
                      <c:pt idx="326">
                        <c:v>56.25</c:v>
                      </c:pt>
                      <c:pt idx="327">
                        <c:v>0</c:v>
                      </c:pt>
                      <c:pt idx="328">
                        <c:v>0</c:v>
                      </c:pt>
                      <c:pt idx="329">
                        <c:v>55.21</c:v>
                      </c:pt>
                      <c:pt idx="330">
                        <c:v>56.57</c:v>
                      </c:pt>
                      <c:pt idx="331">
                        <c:v>55.92</c:v>
                      </c:pt>
                      <c:pt idx="332">
                        <c:v>56.33</c:v>
                      </c:pt>
                      <c:pt idx="333">
                        <c:v>55.85</c:v>
                      </c:pt>
                      <c:pt idx="334">
                        <c:v>0</c:v>
                      </c:pt>
                      <c:pt idx="335">
                        <c:v>0</c:v>
                      </c:pt>
                      <c:pt idx="336">
                        <c:v>56.67</c:v>
                      </c:pt>
                      <c:pt idx="337">
                        <c:v>55.89</c:v>
                      </c:pt>
                      <c:pt idx="338">
                        <c:v>55.36</c:v>
                      </c:pt>
                      <c:pt idx="339">
                        <c:v>55.36</c:v>
                      </c:pt>
                      <c:pt idx="340">
                        <c:v>55.87</c:v>
                      </c:pt>
                      <c:pt idx="341">
                        <c:v>0</c:v>
                      </c:pt>
                      <c:pt idx="342">
                        <c:v>0</c:v>
                      </c:pt>
                      <c:pt idx="343">
                        <c:v>56.59</c:v>
                      </c:pt>
                      <c:pt idx="344">
                        <c:v>56.76</c:v>
                      </c:pt>
                      <c:pt idx="345">
                        <c:v>57.3</c:v>
                      </c:pt>
                      <c:pt idx="346">
                        <c:v>58.54</c:v>
                      </c:pt>
                      <c:pt idx="347">
                        <c:v>59.83</c:v>
                      </c:pt>
                      <c:pt idx="348">
                        <c:v>0</c:v>
                      </c:pt>
                      <c:pt idx="349">
                        <c:v>0</c:v>
                      </c:pt>
                      <c:pt idx="350">
                        <c:v>60.55</c:v>
                      </c:pt>
                      <c:pt idx="351">
                        <c:v>59.72</c:v>
                      </c:pt>
                      <c:pt idx="352">
                        <c:v>60.2</c:v>
                      </c:pt>
                      <c:pt idx="353">
                        <c:v>59.29</c:v>
                      </c:pt>
                      <c:pt idx="354">
                        <c:v>59.9</c:v>
                      </c:pt>
                      <c:pt idx="355">
                        <c:v>0</c:v>
                      </c:pt>
                      <c:pt idx="356">
                        <c:v>0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58.84</c:v>
                      </c:pt>
                      <c:pt idx="361">
                        <c:v>54.03</c:v>
                      </c:pt>
                      <c:pt idx="362">
                        <c:v>0</c:v>
                      </c:pt>
                      <c:pt idx="363">
                        <c:v>0</c:v>
                      </c:pt>
                      <c:pt idx="364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7EDF-4EB7-98EA-AD85F532375C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11'!$C$14</c15:sqref>
                        </c15:formulaRef>
                      </c:ext>
                    </c:extLst>
                    <c:strCache>
                      <c:ptCount val="1"/>
                      <c:pt idx="0">
                        <c:v>2019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11'!$C$15:$C$379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53.74</c:v>
                      </c:pt>
                      <c:pt idx="2">
                        <c:v>51.82</c:v>
                      </c:pt>
                      <c:pt idx="3">
                        <c:v>52.14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50.5</c:v>
                      </c:pt>
                      <c:pt idx="7">
                        <c:v>51.43</c:v>
                      </c:pt>
                      <c:pt idx="8">
                        <c:v>50.82</c:v>
                      </c:pt>
                      <c:pt idx="9">
                        <c:v>50.83</c:v>
                      </c:pt>
                      <c:pt idx="10">
                        <c:v>51.54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50.85</c:v>
                      </c:pt>
                      <c:pt idx="14">
                        <c:v>51.03</c:v>
                      </c:pt>
                      <c:pt idx="15">
                        <c:v>51.94</c:v>
                      </c:pt>
                      <c:pt idx="16">
                        <c:v>54.13</c:v>
                      </c:pt>
                      <c:pt idx="17">
                        <c:v>54.57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53.47</c:v>
                      </c:pt>
                      <c:pt idx="21">
                        <c:v>54.69</c:v>
                      </c:pt>
                      <c:pt idx="22">
                        <c:v>54.79</c:v>
                      </c:pt>
                      <c:pt idx="23">
                        <c:v>54</c:v>
                      </c:pt>
                      <c:pt idx="24">
                        <c:v>53.42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52.6</c:v>
                      </c:pt>
                      <c:pt idx="28">
                        <c:v>52.45</c:v>
                      </c:pt>
                      <c:pt idx="29">
                        <c:v>52.2</c:v>
                      </c:pt>
                      <c:pt idx="30">
                        <c:v>51.33</c:v>
                      </c:pt>
                      <c:pt idx="31">
                        <c:v>51.58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50.71</c:v>
                      </c:pt>
                      <c:pt idx="35">
                        <c:v>51.13</c:v>
                      </c:pt>
                      <c:pt idx="36">
                        <c:v>51.8</c:v>
                      </c:pt>
                      <c:pt idx="37">
                        <c:v>51.7</c:v>
                      </c:pt>
                      <c:pt idx="38">
                        <c:v>50.5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49.81</c:v>
                      </c:pt>
                      <c:pt idx="42">
                        <c:v>49.41</c:v>
                      </c:pt>
                      <c:pt idx="43">
                        <c:v>48.49</c:v>
                      </c:pt>
                      <c:pt idx="44">
                        <c:v>48.67</c:v>
                      </c:pt>
                      <c:pt idx="45">
                        <c:v>49.3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48.95</c:v>
                      </c:pt>
                      <c:pt idx="49">
                        <c:v>49.23</c:v>
                      </c:pt>
                      <c:pt idx="50">
                        <c:v>49.9</c:v>
                      </c:pt>
                      <c:pt idx="51">
                        <c:v>49.37</c:v>
                      </c:pt>
                      <c:pt idx="52">
                        <c:v>49.27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49.02</c:v>
                      </c:pt>
                      <c:pt idx="56">
                        <c:v>49.27</c:v>
                      </c:pt>
                      <c:pt idx="57">
                        <c:v>50.35</c:v>
                      </c:pt>
                      <c:pt idx="58">
                        <c:v>51.31</c:v>
                      </c:pt>
                      <c:pt idx="59">
                        <c:v>52.19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52.81</c:v>
                      </c:pt>
                      <c:pt idx="63">
                        <c:v>52.06</c:v>
                      </c:pt>
                      <c:pt idx="64">
                        <c:v>51.49</c:v>
                      </c:pt>
                      <c:pt idx="65">
                        <c:v>51.41</c:v>
                      </c:pt>
                      <c:pt idx="66">
                        <c:v>51.52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51.29</c:v>
                      </c:pt>
                      <c:pt idx="70">
                        <c:v>51.8</c:v>
                      </c:pt>
                      <c:pt idx="71">
                        <c:v>50.2</c:v>
                      </c:pt>
                      <c:pt idx="72">
                        <c:v>50.73</c:v>
                      </c:pt>
                      <c:pt idx="73">
                        <c:v>50.07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49.38</c:v>
                      </c:pt>
                      <c:pt idx="77">
                        <c:v>49.57</c:v>
                      </c:pt>
                      <c:pt idx="78">
                        <c:v>49.44</c:v>
                      </c:pt>
                      <c:pt idx="79">
                        <c:v>49.39</c:v>
                      </c:pt>
                      <c:pt idx="80">
                        <c:v>49.07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48.82</c:v>
                      </c:pt>
                      <c:pt idx="84">
                        <c:v>49.87</c:v>
                      </c:pt>
                      <c:pt idx="85">
                        <c:v>50.94</c:v>
                      </c:pt>
                      <c:pt idx="86">
                        <c:v>51.01</c:v>
                      </c:pt>
                      <c:pt idx="87">
                        <c:v>49.93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49.55</c:v>
                      </c:pt>
                      <c:pt idx="91">
                        <c:v>49.3</c:v>
                      </c:pt>
                      <c:pt idx="92">
                        <c:v>50.4</c:v>
                      </c:pt>
                      <c:pt idx="93">
                        <c:v>52.11</c:v>
                      </c:pt>
                      <c:pt idx="94">
                        <c:v>52.77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52.84</c:v>
                      </c:pt>
                      <c:pt idx="98">
                        <c:v>53.03</c:v>
                      </c:pt>
                      <c:pt idx="99">
                        <c:v>54.96</c:v>
                      </c:pt>
                      <c:pt idx="100">
                        <c:v>54.15</c:v>
                      </c:pt>
                      <c:pt idx="101">
                        <c:v>54.42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54.48</c:v>
                      </c:pt>
                      <c:pt idx="105">
                        <c:v>53.82</c:v>
                      </c:pt>
                      <c:pt idx="106">
                        <c:v>54.72</c:v>
                      </c:pt>
                      <c:pt idx="107">
                        <c:v>54.42</c:v>
                      </c:pt>
                      <c:pt idx="108">
                        <c:v>0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54.82</c:v>
                      </c:pt>
                      <c:pt idx="113">
                        <c:v>54.14</c:v>
                      </c:pt>
                      <c:pt idx="114">
                        <c:v>54.27</c:v>
                      </c:pt>
                      <c:pt idx="115">
                        <c:v>53.5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53.56</c:v>
                      </c:pt>
                      <c:pt idx="119">
                        <c:v>53.54</c:v>
                      </c:pt>
                      <c:pt idx="120">
                        <c:v>0</c:v>
                      </c:pt>
                      <c:pt idx="121">
                        <c:v>52.46</c:v>
                      </c:pt>
                      <c:pt idx="122">
                        <c:v>52.56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52.9</c:v>
                      </c:pt>
                      <c:pt idx="126">
                        <c:v>53.59</c:v>
                      </c:pt>
                      <c:pt idx="127">
                        <c:v>54.03</c:v>
                      </c:pt>
                      <c:pt idx="128">
                        <c:v>54.04</c:v>
                      </c:pt>
                      <c:pt idx="129">
                        <c:v>53.33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53.25</c:v>
                      </c:pt>
                      <c:pt idx="133">
                        <c:v>52.75</c:v>
                      </c:pt>
                      <c:pt idx="134">
                        <c:v>53.25</c:v>
                      </c:pt>
                      <c:pt idx="135">
                        <c:v>53.59</c:v>
                      </c:pt>
                      <c:pt idx="136">
                        <c:v>52.59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52.4</c:v>
                      </c:pt>
                      <c:pt idx="140">
                        <c:v>52.11</c:v>
                      </c:pt>
                      <c:pt idx="141">
                        <c:v>53.16</c:v>
                      </c:pt>
                      <c:pt idx="142">
                        <c:v>52.63</c:v>
                      </c:pt>
                      <c:pt idx="143">
                        <c:v>52.52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52.7</c:v>
                      </c:pt>
                      <c:pt idx="147">
                        <c:v>52.68</c:v>
                      </c:pt>
                      <c:pt idx="148">
                        <c:v>52.77</c:v>
                      </c:pt>
                      <c:pt idx="149">
                        <c:v>52.23</c:v>
                      </c:pt>
                      <c:pt idx="150">
                        <c:v>51.49</c:v>
                      </c:pt>
                      <c:pt idx="151">
                        <c:v>0</c:v>
                      </c:pt>
                      <c:pt idx="152">
                        <c:v>0</c:v>
                      </c:pt>
                      <c:pt idx="153">
                        <c:v>50.61</c:v>
                      </c:pt>
                      <c:pt idx="154">
                        <c:v>50.97</c:v>
                      </c:pt>
                      <c:pt idx="155">
                        <c:v>51.47</c:v>
                      </c:pt>
                      <c:pt idx="156">
                        <c:v>51.2</c:v>
                      </c:pt>
                      <c:pt idx="157">
                        <c:v>51.73</c:v>
                      </c:pt>
                      <c:pt idx="158">
                        <c:v>0</c:v>
                      </c:pt>
                      <c:pt idx="159">
                        <c:v>0</c:v>
                      </c:pt>
                      <c:pt idx="160">
                        <c:v>52.12</c:v>
                      </c:pt>
                      <c:pt idx="161">
                        <c:v>51.86</c:v>
                      </c:pt>
                      <c:pt idx="162">
                        <c:v>51.23</c:v>
                      </c:pt>
                      <c:pt idx="163">
                        <c:v>51.87</c:v>
                      </c:pt>
                      <c:pt idx="164">
                        <c:v>51.6</c:v>
                      </c:pt>
                      <c:pt idx="165">
                        <c:v>0</c:v>
                      </c:pt>
                      <c:pt idx="166">
                        <c:v>0</c:v>
                      </c:pt>
                      <c:pt idx="167">
                        <c:v>51.65</c:v>
                      </c:pt>
                      <c:pt idx="168">
                        <c:v>51.73</c:v>
                      </c:pt>
                      <c:pt idx="169">
                        <c:v>51</c:v>
                      </c:pt>
                      <c:pt idx="170">
                        <c:v>50.98</c:v>
                      </c:pt>
                      <c:pt idx="171">
                        <c:v>51.61</c:v>
                      </c:pt>
                      <c:pt idx="172">
                        <c:v>0</c:v>
                      </c:pt>
                      <c:pt idx="173">
                        <c:v>0</c:v>
                      </c:pt>
                      <c:pt idx="174">
                        <c:v>52.9</c:v>
                      </c:pt>
                      <c:pt idx="175">
                        <c:v>52.9</c:v>
                      </c:pt>
                      <c:pt idx="176">
                        <c:v>53.2</c:v>
                      </c:pt>
                      <c:pt idx="177">
                        <c:v>53.2</c:v>
                      </c:pt>
                      <c:pt idx="178">
                        <c:v>52.9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53.25</c:v>
                      </c:pt>
                      <c:pt idx="182">
                        <c:v>53.17</c:v>
                      </c:pt>
                      <c:pt idx="183">
                        <c:v>52.18</c:v>
                      </c:pt>
                      <c:pt idx="184">
                        <c:v>52.07</c:v>
                      </c:pt>
                      <c:pt idx="185">
                        <c:v>53.04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53.95</c:v>
                      </c:pt>
                      <c:pt idx="189">
                        <c:v>53.54</c:v>
                      </c:pt>
                      <c:pt idx="190">
                        <c:v>54.13</c:v>
                      </c:pt>
                      <c:pt idx="191">
                        <c:v>55.34</c:v>
                      </c:pt>
                      <c:pt idx="192">
                        <c:v>55.78</c:v>
                      </c:pt>
                      <c:pt idx="193">
                        <c:v>0</c:v>
                      </c:pt>
                      <c:pt idx="194">
                        <c:v>0</c:v>
                      </c:pt>
                      <c:pt idx="195">
                        <c:v>56.7</c:v>
                      </c:pt>
                      <c:pt idx="196">
                        <c:v>55.64</c:v>
                      </c:pt>
                      <c:pt idx="197">
                        <c:v>55.3</c:v>
                      </c:pt>
                      <c:pt idx="198">
                        <c:v>55.02</c:v>
                      </c:pt>
                      <c:pt idx="199">
                        <c:v>56.15</c:v>
                      </c:pt>
                      <c:pt idx="200">
                        <c:v>0</c:v>
                      </c:pt>
                      <c:pt idx="201">
                        <c:v>0</c:v>
                      </c:pt>
                      <c:pt idx="202">
                        <c:v>56.16</c:v>
                      </c:pt>
                      <c:pt idx="203">
                        <c:v>56.8</c:v>
                      </c:pt>
                      <c:pt idx="204">
                        <c:v>56.15</c:v>
                      </c:pt>
                      <c:pt idx="205">
                        <c:v>55.99</c:v>
                      </c:pt>
                      <c:pt idx="206">
                        <c:v>55.12</c:v>
                      </c:pt>
                      <c:pt idx="207">
                        <c:v>0</c:v>
                      </c:pt>
                      <c:pt idx="208">
                        <c:v>0</c:v>
                      </c:pt>
                      <c:pt idx="209">
                        <c:v>55.25</c:v>
                      </c:pt>
                      <c:pt idx="210">
                        <c:v>54.39</c:v>
                      </c:pt>
                      <c:pt idx="211">
                        <c:v>54.58</c:v>
                      </c:pt>
                      <c:pt idx="212">
                        <c:v>55.48</c:v>
                      </c:pt>
                      <c:pt idx="213">
                        <c:v>55.75</c:v>
                      </c:pt>
                      <c:pt idx="214">
                        <c:v>0</c:v>
                      </c:pt>
                      <c:pt idx="215">
                        <c:v>0</c:v>
                      </c:pt>
                      <c:pt idx="216">
                        <c:v>54.4</c:v>
                      </c:pt>
                      <c:pt idx="217">
                        <c:v>53.94</c:v>
                      </c:pt>
                      <c:pt idx="218">
                        <c:v>53.57</c:v>
                      </c:pt>
                      <c:pt idx="219">
                        <c:v>53.84</c:v>
                      </c:pt>
                      <c:pt idx="220">
                        <c:v>53.75</c:v>
                      </c:pt>
                      <c:pt idx="221">
                        <c:v>0</c:v>
                      </c:pt>
                      <c:pt idx="222">
                        <c:v>0</c:v>
                      </c:pt>
                      <c:pt idx="223">
                        <c:v>52.68</c:v>
                      </c:pt>
                      <c:pt idx="224">
                        <c:v>52.87</c:v>
                      </c:pt>
                      <c:pt idx="225">
                        <c:v>52.48</c:v>
                      </c:pt>
                      <c:pt idx="226">
                        <c:v>52.15</c:v>
                      </c:pt>
                      <c:pt idx="227">
                        <c:v>52.06</c:v>
                      </c:pt>
                      <c:pt idx="228">
                        <c:v>0</c:v>
                      </c:pt>
                      <c:pt idx="229">
                        <c:v>0</c:v>
                      </c:pt>
                      <c:pt idx="230">
                        <c:v>52.34</c:v>
                      </c:pt>
                      <c:pt idx="231">
                        <c:v>52.34</c:v>
                      </c:pt>
                      <c:pt idx="232">
                        <c:v>51.94</c:v>
                      </c:pt>
                      <c:pt idx="233">
                        <c:v>51.89</c:v>
                      </c:pt>
                      <c:pt idx="234">
                        <c:v>50.97</c:v>
                      </c:pt>
                      <c:pt idx="235">
                        <c:v>0</c:v>
                      </c:pt>
                      <c:pt idx="236">
                        <c:v>0</c:v>
                      </c:pt>
                      <c:pt idx="237">
                        <c:v>51.42</c:v>
                      </c:pt>
                      <c:pt idx="238">
                        <c:v>50.78</c:v>
                      </c:pt>
                      <c:pt idx="239">
                        <c:v>51.32</c:v>
                      </c:pt>
                      <c:pt idx="240">
                        <c:v>51.51</c:v>
                      </c:pt>
                      <c:pt idx="241">
                        <c:v>52.44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51</c:v>
                      </c:pt>
                      <c:pt idx="245">
                        <c:v>51.23</c:v>
                      </c:pt>
                      <c:pt idx="246">
                        <c:v>51.87</c:v>
                      </c:pt>
                      <c:pt idx="247">
                        <c:v>51.54</c:v>
                      </c:pt>
                      <c:pt idx="248">
                        <c:v>51.74</c:v>
                      </c:pt>
                      <c:pt idx="249">
                        <c:v>0</c:v>
                      </c:pt>
                      <c:pt idx="250">
                        <c:v>0</c:v>
                      </c:pt>
                      <c:pt idx="251">
                        <c:v>51.8</c:v>
                      </c:pt>
                      <c:pt idx="252">
                        <c:v>53.75</c:v>
                      </c:pt>
                      <c:pt idx="253">
                        <c:v>54.56</c:v>
                      </c:pt>
                      <c:pt idx="254">
                        <c:v>53.79</c:v>
                      </c:pt>
                      <c:pt idx="255">
                        <c:v>54.24</c:v>
                      </c:pt>
                      <c:pt idx="256">
                        <c:v>0</c:v>
                      </c:pt>
                      <c:pt idx="257">
                        <c:v>0</c:v>
                      </c:pt>
                      <c:pt idx="258">
                        <c:v>55.36</c:v>
                      </c:pt>
                      <c:pt idx="259">
                        <c:v>54.43</c:v>
                      </c:pt>
                      <c:pt idx="260">
                        <c:v>53.24</c:v>
                      </c:pt>
                      <c:pt idx="261">
                        <c:v>53.75</c:v>
                      </c:pt>
                      <c:pt idx="262">
                        <c:v>54.28</c:v>
                      </c:pt>
                      <c:pt idx="263">
                        <c:v>0</c:v>
                      </c:pt>
                      <c:pt idx="264">
                        <c:v>0</c:v>
                      </c:pt>
                      <c:pt idx="265">
                        <c:v>53.41</c:v>
                      </c:pt>
                      <c:pt idx="266">
                        <c:v>53.18</c:v>
                      </c:pt>
                      <c:pt idx="267">
                        <c:v>52.34</c:v>
                      </c:pt>
                      <c:pt idx="268">
                        <c:v>52.54</c:v>
                      </c:pt>
                      <c:pt idx="269">
                        <c:v>52.06</c:v>
                      </c:pt>
                      <c:pt idx="270">
                        <c:v>0</c:v>
                      </c:pt>
                      <c:pt idx="271">
                        <c:v>0</c:v>
                      </c:pt>
                      <c:pt idx="272">
                        <c:v>52.21</c:v>
                      </c:pt>
                      <c:pt idx="273">
                        <c:v>52.06</c:v>
                      </c:pt>
                      <c:pt idx="274">
                        <c:v>52</c:v>
                      </c:pt>
                      <c:pt idx="275">
                        <c:v>51.34</c:v>
                      </c:pt>
                      <c:pt idx="276">
                        <c:v>51.37</c:v>
                      </c:pt>
                      <c:pt idx="277">
                        <c:v>0</c:v>
                      </c:pt>
                      <c:pt idx="278">
                        <c:v>0</c:v>
                      </c:pt>
                      <c:pt idx="279">
                        <c:v>51.25</c:v>
                      </c:pt>
                      <c:pt idx="280">
                        <c:v>51.2</c:v>
                      </c:pt>
                      <c:pt idx="281">
                        <c:v>51.38</c:v>
                      </c:pt>
                      <c:pt idx="282">
                        <c:v>51.5</c:v>
                      </c:pt>
                      <c:pt idx="283">
                        <c:v>52.75</c:v>
                      </c:pt>
                      <c:pt idx="284">
                        <c:v>0</c:v>
                      </c:pt>
                      <c:pt idx="285">
                        <c:v>0</c:v>
                      </c:pt>
                      <c:pt idx="286">
                        <c:v>52.6</c:v>
                      </c:pt>
                      <c:pt idx="287">
                        <c:v>52.95</c:v>
                      </c:pt>
                      <c:pt idx="288">
                        <c:v>53.47</c:v>
                      </c:pt>
                      <c:pt idx="289">
                        <c:v>52.83</c:v>
                      </c:pt>
                      <c:pt idx="290">
                        <c:v>52.99</c:v>
                      </c:pt>
                      <c:pt idx="291">
                        <c:v>0</c:v>
                      </c:pt>
                      <c:pt idx="292">
                        <c:v>0</c:v>
                      </c:pt>
                      <c:pt idx="293">
                        <c:v>53.26</c:v>
                      </c:pt>
                      <c:pt idx="294">
                        <c:v>52.3</c:v>
                      </c:pt>
                      <c:pt idx="295">
                        <c:v>51.84</c:v>
                      </c:pt>
                      <c:pt idx="296">
                        <c:v>51.85</c:v>
                      </c:pt>
                      <c:pt idx="297">
                        <c:v>51.75</c:v>
                      </c:pt>
                      <c:pt idx="298">
                        <c:v>0</c:v>
                      </c:pt>
                      <c:pt idx="299">
                        <c:v>0</c:v>
                      </c:pt>
                      <c:pt idx="300">
                        <c:v>51.42</c:v>
                      </c:pt>
                      <c:pt idx="301">
                        <c:v>51.69</c:v>
                      </c:pt>
                      <c:pt idx="302">
                        <c:v>51.55</c:v>
                      </c:pt>
                      <c:pt idx="303">
                        <c:v>51.21</c:v>
                      </c:pt>
                      <c:pt idx="304">
                        <c:v>51.45</c:v>
                      </c:pt>
                      <c:pt idx="305">
                        <c:v>0</c:v>
                      </c:pt>
                      <c:pt idx="306">
                        <c:v>0</c:v>
                      </c:pt>
                      <c:pt idx="307">
                        <c:v>51.3</c:v>
                      </c:pt>
                      <c:pt idx="308">
                        <c:v>51.75</c:v>
                      </c:pt>
                      <c:pt idx="309">
                        <c:v>51.42</c:v>
                      </c:pt>
                      <c:pt idx="310">
                        <c:v>51.01</c:v>
                      </c:pt>
                      <c:pt idx="311">
                        <c:v>50.8</c:v>
                      </c:pt>
                      <c:pt idx="312">
                        <c:v>0</c:v>
                      </c:pt>
                      <c:pt idx="313">
                        <c:v>0</c:v>
                      </c:pt>
                      <c:pt idx="314">
                        <c:v>50.84</c:v>
                      </c:pt>
                      <c:pt idx="315">
                        <c:v>50.05</c:v>
                      </c:pt>
                      <c:pt idx="316">
                        <c:v>50.22</c:v>
                      </c:pt>
                      <c:pt idx="317">
                        <c:v>50.05</c:v>
                      </c:pt>
                      <c:pt idx="318">
                        <c:v>50.24</c:v>
                      </c:pt>
                      <c:pt idx="319">
                        <c:v>0</c:v>
                      </c:pt>
                      <c:pt idx="320">
                        <c:v>0</c:v>
                      </c:pt>
                      <c:pt idx="321">
                        <c:v>49.83</c:v>
                      </c:pt>
                      <c:pt idx="322">
                        <c:v>49.81</c:v>
                      </c:pt>
                      <c:pt idx="323">
                        <c:v>49.96</c:v>
                      </c:pt>
                      <c:pt idx="324">
                        <c:v>50.2</c:v>
                      </c:pt>
                      <c:pt idx="325">
                        <c:v>51.04</c:v>
                      </c:pt>
                      <c:pt idx="326">
                        <c:v>0</c:v>
                      </c:pt>
                      <c:pt idx="327">
                        <c:v>0</c:v>
                      </c:pt>
                      <c:pt idx="328">
                        <c:v>50.92</c:v>
                      </c:pt>
                      <c:pt idx="329">
                        <c:v>50.1</c:v>
                      </c:pt>
                      <c:pt idx="330">
                        <c:v>50.66</c:v>
                      </c:pt>
                      <c:pt idx="331">
                        <c:v>50.45</c:v>
                      </c:pt>
                      <c:pt idx="332">
                        <c:v>49.99</c:v>
                      </c:pt>
                      <c:pt idx="333">
                        <c:v>0</c:v>
                      </c:pt>
                      <c:pt idx="334">
                        <c:v>0</c:v>
                      </c:pt>
                      <c:pt idx="335">
                        <c:v>49.34</c:v>
                      </c:pt>
                      <c:pt idx="336">
                        <c:v>48.86</c:v>
                      </c:pt>
                      <c:pt idx="337">
                        <c:v>49.05</c:v>
                      </c:pt>
                      <c:pt idx="338">
                        <c:v>48.75</c:v>
                      </c:pt>
                      <c:pt idx="339">
                        <c:v>48.6</c:v>
                      </c:pt>
                      <c:pt idx="340">
                        <c:v>0</c:v>
                      </c:pt>
                      <c:pt idx="341">
                        <c:v>0</c:v>
                      </c:pt>
                      <c:pt idx="342">
                        <c:v>48.17</c:v>
                      </c:pt>
                      <c:pt idx="343">
                        <c:v>47.75</c:v>
                      </c:pt>
                      <c:pt idx="344">
                        <c:v>47.7</c:v>
                      </c:pt>
                      <c:pt idx="345">
                        <c:v>47.73</c:v>
                      </c:pt>
                      <c:pt idx="346">
                        <c:v>47.74</c:v>
                      </c:pt>
                      <c:pt idx="347">
                        <c:v>0</c:v>
                      </c:pt>
                      <c:pt idx="348">
                        <c:v>0</c:v>
                      </c:pt>
                      <c:pt idx="349">
                        <c:v>47.14</c:v>
                      </c:pt>
                      <c:pt idx="350">
                        <c:v>47.7</c:v>
                      </c:pt>
                      <c:pt idx="351">
                        <c:v>47.75</c:v>
                      </c:pt>
                      <c:pt idx="352">
                        <c:v>47.98</c:v>
                      </c:pt>
                      <c:pt idx="353">
                        <c:v>47.42</c:v>
                      </c:pt>
                      <c:pt idx="354">
                        <c:v>0</c:v>
                      </c:pt>
                      <c:pt idx="355">
                        <c:v>0</c:v>
                      </c:pt>
                      <c:pt idx="356">
                        <c:v>46.58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45.98</c:v>
                      </c:pt>
                      <c:pt idx="361">
                        <c:v>0</c:v>
                      </c:pt>
                      <c:pt idx="362">
                        <c:v>0</c:v>
                      </c:pt>
                      <c:pt idx="363">
                        <c:v>49.31</c:v>
                      </c:pt>
                      <c:pt idx="364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EDF-4EB7-98EA-AD85F532375C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11'!$D$14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11'!$D$15:$D$379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48.5</c:v>
                      </c:pt>
                      <c:pt idx="2">
                        <c:v>49.5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49.2</c:v>
                      </c:pt>
                      <c:pt idx="6">
                        <c:v>49.11</c:v>
                      </c:pt>
                      <c:pt idx="7">
                        <c:v>49.28</c:v>
                      </c:pt>
                      <c:pt idx="8">
                        <c:v>49.98</c:v>
                      </c:pt>
                      <c:pt idx="9">
                        <c:v>50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50.24</c:v>
                      </c:pt>
                      <c:pt idx="13">
                        <c:v>49.35</c:v>
                      </c:pt>
                      <c:pt idx="14">
                        <c:v>49.45</c:v>
                      </c:pt>
                      <c:pt idx="15">
                        <c:v>49.4</c:v>
                      </c:pt>
                      <c:pt idx="16">
                        <c:v>49.31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48.86</c:v>
                      </c:pt>
                      <c:pt idx="20">
                        <c:v>49.28</c:v>
                      </c:pt>
                      <c:pt idx="21">
                        <c:v>49.54</c:v>
                      </c:pt>
                      <c:pt idx="22">
                        <c:v>48.59</c:v>
                      </c:pt>
                      <c:pt idx="23">
                        <c:v>48.56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48.62</c:v>
                      </c:pt>
                      <c:pt idx="27">
                        <c:v>48.96</c:v>
                      </c:pt>
                      <c:pt idx="28">
                        <c:v>48.66</c:v>
                      </c:pt>
                      <c:pt idx="29">
                        <c:v>48.13</c:v>
                      </c:pt>
                      <c:pt idx="30">
                        <c:v>47.9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47.14</c:v>
                      </c:pt>
                      <c:pt idx="34">
                        <c:v>47.34</c:v>
                      </c:pt>
                      <c:pt idx="35">
                        <c:v>48.25</c:v>
                      </c:pt>
                      <c:pt idx="36">
                        <c:v>47.53</c:v>
                      </c:pt>
                      <c:pt idx="37">
                        <c:v>47.75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47.13</c:v>
                      </c:pt>
                      <c:pt idx="41">
                        <c:v>47.88</c:v>
                      </c:pt>
                      <c:pt idx="42">
                        <c:v>48.8</c:v>
                      </c:pt>
                      <c:pt idx="43">
                        <c:v>49.18</c:v>
                      </c:pt>
                      <c:pt idx="44">
                        <c:v>49.39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50.04</c:v>
                      </c:pt>
                      <c:pt idx="48">
                        <c:v>49.7</c:v>
                      </c:pt>
                      <c:pt idx="49">
                        <c:v>49.67</c:v>
                      </c:pt>
                      <c:pt idx="50">
                        <c:v>49.5</c:v>
                      </c:pt>
                      <c:pt idx="51">
                        <c:v>49.18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48.4</c:v>
                      </c:pt>
                      <c:pt idx="55">
                        <c:v>48.27</c:v>
                      </c:pt>
                      <c:pt idx="56">
                        <c:v>48.15</c:v>
                      </c:pt>
                      <c:pt idx="57">
                        <c:v>47.99</c:v>
                      </c:pt>
                      <c:pt idx="58">
                        <c:v>47.64</c:v>
                      </c:pt>
                      <c:pt idx="59">
                        <c:v>0</c:v>
                      </c:pt>
                      <c:pt idx="60">
                        <c:v>47.87</c:v>
                      </c:pt>
                      <c:pt idx="61">
                        <c:v>48.63</c:v>
                      </c:pt>
                      <c:pt idx="62">
                        <c:v>48.74</c:v>
                      </c:pt>
                      <c:pt idx="63">
                        <c:v>48.56</c:v>
                      </c:pt>
                      <c:pt idx="64">
                        <c:v>48.41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47.55</c:v>
                      </c:pt>
                      <c:pt idx="68">
                        <c:v>48.34</c:v>
                      </c:pt>
                      <c:pt idx="69">
                        <c:v>48.46</c:v>
                      </c:pt>
                      <c:pt idx="70">
                        <c:v>47.64</c:v>
                      </c:pt>
                      <c:pt idx="71">
                        <c:v>47.38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45.69</c:v>
                      </c:pt>
                      <c:pt idx="75">
                        <c:v>44.47</c:v>
                      </c:pt>
                      <c:pt idx="76">
                        <c:v>42.12</c:v>
                      </c:pt>
                      <c:pt idx="77">
                        <c:v>42.1</c:v>
                      </c:pt>
                      <c:pt idx="78">
                        <c:v>42.25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41.15</c:v>
                      </c:pt>
                      <c:pt idx="82">
                        <c:v>42.5</c:v>
                      </c:pt>
                      <c:pt idx="83">
                        <c:v>42.5</c:v>
                      </c:pt>
                      <c:pt idx="84">
                        <c:v>42.47</c:v>
                      </c:pt>
                      <c:pt idx="85">
                        <c:v>42.2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42.37</c:v>
                      </c:pt>
                      <c:pt idx="89">
                        <c:v>42.95</c:v>
                      </c:pt>
                      <c:pt idx="90">
                        <c:v>42.35</c:v>
                      </c:pt>
                      <c:pt idx="91">
                        <c:v>42.7</c:v>
                      </c:pt>
                      <c:pt idx="92">
                        <c:v>43.24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45.3</c:v>
                      </c:pt>
                      <c:pt idx="96">
                        <c:v>46.53</c:v>
                      </c:pt>
                      <c:pt idx="97">
                        <c:v>45.69</c:v>
                      </c:pt>
                      <c:pt idx="98">
                        <c:v>45.85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0</c:v>
                      </c:pt>
                      <c:pt idx="102">
                        <c:v>0</c:v>
                      </c:pt>
                      <c:pt idx="103">
                        <c:v>44.89</c:v>
                      </c:pt>
                      <c:pt idx="104">
                        <c:v>44.04</c:v>
                      </c:pt>
                      <c:pt idx="105">
                        <c:v>45.84</c:v>
                      </c:pt>
                      <c:pt idx="106">
                        <c:v>46.85</c:v>
                      </c:pt>
                      <c:pt idx="107">
                        <c:v>0</c:v>
                      </c:pt>
                      <c:pt idx="108">
                        <c:v>0</c:v>
                      </c:pt>
                      <c:pt idx="109">
                        <c:v>45.93</c:v>
                      </c:pt>
                      <c:pt idx="110">
                        <c:v>44.68</c:v>
                      </c:pt>
                      <c:pt idx="111">
                        <c:v>45.59</c:v>
                      </c:pt>
                      <c:pt idx="112">
                        <c:v>44.96</c:v>
                      </c:pt>
                      <c:pt idx="113">
                        <c:v>44.65</c:v>
                      </c:pt>
                      <c:pt idx="114">
                        <c:v>0</c:v>
                      </c:pt>
                      <c:pt idx="115">
                        <c:v>0</c:v>
                      </c:pt>
                      <c:pt idx="116">
                        <c:v>43.8</c:v>
                      </c:pt>
                      <c:pt idx="117">
                        <c:v>44.29</c:v>
                      </c:pt>
                      <c:pt idx="118">
                        <c:v>44.1</c:v>
                      </c:pt>
                      <c:pt idx="119">
                        <c:v>43.64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0</c:v>
                      </c:pt>
                      <c:pt idx="123">
                        <c:v>43.13</c:v>
                      </c:pt>
                      <c:pt idx="124">
                        <c:v>43.44</c:v>
                      </c:pt>
                      <c:pt idx="125">
                        <c:v>43.21</c:v>
                      </c:pt>
                      <c:pt idx="126">
                        <c:v>43.66</c:v>
                      </c:pt>
                      <c:pt idx="127">
                        <c:v>44.32</c:v>
                      </c:pt>
                      <c:pt idx="128">
                        <c:v>0</c:v>
                      </c:pt>
                      <c:pt idx="129">
                        <c:v>0</c:v>
                      </c:pt>
                      <c:pt idx="130">
                        <c:v>43.6</c:v>
                      </c:pt>
                      <c:pt idx="131">
                        <c:v>42.78</c:v>
                      </c:pt>
                      <c:pt idx="132">
                        <c:v>42.42</c:v>
                      </c:pt>
                      <c:pt idx="133">
                        <c:v>42.57</c:v>
                      </c:pt>
                      <c:pt idx="134">
                        <c:v>43.21</c:v>
                      </c:pt>
                      <c:pt idx="135">
                        <c:v>0</c:v>
                      </c:pt>
                      <c:pt idx="136">
                        <c:v>0</c:v>
                      </c:pt>
                      <c:pt idx="137">
                        <c:v>43.59</c:v>
                      </c:pt>
                      <c:pt idx="138">
                        <c:v>43.74</c:v>
                      </c:pt>
                      <c:pt idx="139">
                        <c:v>44.25</c:v>
                      </c:pt>
                      <c:pt idx="140">
                        <c:v>44.03</c:v>
                      </c:pt>
                      <c:pt idx="141">
                        <c:v>43.58</c:v>
                      </c:pt>
                      <c:pt idx="142">
                        <c:v>0</c:v>
                      </c:pt>
                      <c:pt idx="143">
                        <c:v>0</c:v>
                      </c:pt>
                      <c:pt idx="144">
                        <c:v>44.37</c:v>
                      </c:pt>
                      <c:pt idx="145">
                        <c:v>44.65</c:v>
                      </c:pt>
                      <c:pt idx="146">
                        <c:v>43.89</c:v>
                      </c:pt>
                      <c:pt idx="147">
                        <c:v>43.38</c:v>
                      </c:pt>
                      <c:pt idx="148">
                        <c:v>43.4</c:v>
                      </c:pt>
                      <c:pt idx="149">
                        <c:v>0</c:v>
                      </c:pt>
                      <c:pt idx="150">
                        <c:v>0</c:v>
                      </c:pt>
                      <c:pt idx="151">
                        <c:v>42.88</c:v>
                      </c:pt>
                      <c:pt idx="152">
                        <c:v>43.98</c:v>
                      </c:pt>
                      <c:pt idx="153">
                        <c:v>44.41</c:v>
                      </c:pt>
                      <c:pt idx="154">
                        <c:v>44.29</c:v>
                      </c:pt>
                      <c:pt idx="155">
                        <c:v>45.55</c:v>
                      </c:pt>
                      <c:pt idx="156">
                        <c:v>0</c:v>
                      </c:pt>
                      <c:pt idx="157">
                        <c:v>0</c:v>
                      </c:pt>
                      <c:pt idx="158">
                        <c:v>45.63</c:v>
                      </c:pt>
                      <c:pt idx="159">
                        <c:v>44.82</c:v>
                      </c:pt>
                      <c:pt idx="160">
                        <c:v>44.83</c:v>
                      </c:pt>
                      <c:pt idx="161">
                        <c:v>44.58</c:v>
                      </c:pt>
                      <c:pt idx="162">
                        <c:v>44.7</c:v>
                      </c:pt>
                      <c:pt idx="163">
                        <c:v>0</c:v>
                      </c:pt>
                      <c:pt idx="164">
                        <c:v>0</c:v>
                      </c:pt>
                      <c:pt idx="165">
                        <c:v>44.17</c:v>
                      </c:pt>
                      <c:pt idx="166">
                        <c:v>45.29</c:v>
                      </c:pt>
                      <c:pt idx="167">
                        <c:v>44.79</c:v>
                      </c:pt>
                      <c:pt idx="168">
                        <c:v>45.69</c:v>
                      </c:pt>
                      <c:pt idx="169">
                        <c:v>46.17</c:v>
                      </c:pt>
                      <c:pt idx="170">
                        <c:v>0</c:v>
                      </c:pt>
                      <c:pt idx="171">
                        <c:v>0</c:v>
                      </c:pt>
                      <c:pt idx="172">
                        <c:v>46.2</c:v>
                      </c:pt>
                      <c:pt idx="173">
                        <c:v>47.15</c:v>
                      </c:pt>
                      <c:pt idx="174">
                        <c:v>47.21</c:v>
                      </c:pt>
                      <c:pt idx="175">
                        <c:v>46.42</c:v>
                      </c:pt>
                      <c:pt idx="176">
                        <c:v>46.46</c:v>
                      </c:pt>
                      <c:pt idx="177">
                        <c:v>0</c:v>
                      </c:pt>
                      <c:pt idx="178">
                        <c:v>0</c:v>
                      </c:pt>
                      <c:pt idx="179">
                        <c:v>46.72</c:v>
                      </c:pt>
                      <c:pt idx="180">
                        <c:v>47.84</c:v>
                      </c:pt>
                      <c:pt idx="181">
                        <c:v>47.8</c:v>
                      </c:pt>
                      <c:pt idx="182">
                        <c:v>47.74</c:v>
                      </c:pt>
                      <c:pt idx="183">
                        <c:v>47.72</c:v>
                      </c:pt>
                      <c:pt idx="184">
                        <c:v>0</c:v>
                      </c:pt>
                      <c:pt idx="185">
                        <c:v>0</c:v>
                      </c:pt>
                      <c:pt idx="186">
                        <c:v>49.17</c:v>
                      </c:pt>
                      <c:pt idx="187">
                        <c:v>49.4</c:v>
                      </c:pt>
                      <c:pt idx="188">
                        <c:v>48.66</c:v>
                      </c:pt>
                      <c:pt idx="189">
                        <c:v>48.62</c:v>
                      </c:pt>
                      <c:pt idx="190">
                        <c:v>47.69</c:v>
                      </c:pt>
                      <c:pt idx="191">
                        <c:v>0</c:v>
                      </c:pt>
                      <c:pt idx="192">
                        <c:v>0</c:v>
                      </c:pt>
                      <c:pt idx="193">
                        <c:v>48.98</c:v>
                      </c:pt>
                      <c:pt idx="194">
                        <c:v>47.85</c:v>
                      </c:pt>
                      <c:pt idx="195">
                        <c:v>48.65</c:v>
                      </c:pt>
                      <c:pt idx="196">
                        <c:v>47.98</c:v>
                      </c:pt>
                      <c:pt idx="197">
                        <c:v>47.05</c:v>
                      </c:pt>
                      <c:pt idx="198">
                        <c:v>0</c:v>
                      </c:pt>
                      <c:pt idx="199">
                        <c:v>0</c:v>
                      </c:pt>
                      <c:pt idx="200">
                        <c:v>45.8</c:v>
                      </c:pt>
                      <c:pt idx="201">
                        <c:v>45.75</c:v>
                      </c:pt>
                      <c:pt idx="202">
                        <c:v>45.95</c:v>
                      </c:pt>
                      <c:pt idx="203">
                        <c:v>46.34</c:v>
                      </c:pt>
                      <c:pt idx="204">
                        <c:v>45.58</c:v>
                      </c:pt>
                      <c:pt idx="205">
                        <c:v>0</c:v>
                      </c:pt>
                      <c:pt idx="206">
                        <c:v>0</c:v>
                      </c:pt>
                      <c:pt idx="207">
                        <c:v>44.52</c:v>
                      </c:pt>
                      <c:pt idx="208">
                        <c:v>44.57</c:v>
                      </c:pt>
                      <c:pt idx="209">
                        <c:v>45.44</c:v>
                      </c:pt>
                      <c:pt idx="210">
                        <c:v>44.67</c:v>
                      </c:pt>
                      <c:pt idx="211">
                        <c:v>44.97</c:v>
                      </c:pt>
                      <c:pt idx="212">
                        <c:v>0</c:v>
                      </c:pt>
                      <c:pt idx="213">
                        <c:v>0</c:v>
                      </c:pt>
                      <c:pt idx="214">
                        <c:v>44.55</c:v>
                      </c:pt>
                      <c:pt idx="215">
                        <c:v>45.02</c:v>
                      </c:pt>
                      <c:pt idx="216">
                        <c:v>45.64</c:v>
                      </c:pt>
                      <c:pt idx="217">
                        <c:v>46.19</c:v>
                      </c:pt>
                      <c:pt idx="218">
                        <c:v>45.74</c:v>
                      </c:pt>
                      <c:pt idx="219">
                        <c:v>0</c:v>
                      </c:pt>
                      <c:pt idx="220">
                        <c:v>0</c:v>
                      </c:pt>
                      <c:pt idx="221">
                        <c:v>46.04</c:v>
                      </c:pt>
                      <c:pt idx="222">
                        <c:v>45.65</c:v>
                      </c:pt>
                      <c:pt idx="223">
                        <c:v>44.65</c:v>
                      </c:pt>
                      <c:pt idx="224">
                        <c:v>44.75</c:v>
                      </c:pt>
                      <c:pt idx="225">
                        <c:v>44.04</c:v>
                      </c:pt>
                      <c:pt idx="226">
                        <c:v>0</c:v>
                      </c:pt>
                      <c:pt idx="227">
                        <c:v>0</c:v>
                      </c:pt>
                      <c:pt idx="228">
                        <c:v>44.5</c:v>
                      </c:pt>
                      <c:pt idx="229">
                        <c:v>44.95</c:v>
                      </c:pt>
                      <c:pt idx="230">
                        <c:v>44.8</c:v>
                      </c:pt>
                      <c:pt idx="231">
                        <c:v>44.78</c:v>
                      </c:pt>
                      <c:pt idx="232">
                        <c:v>44.2</c:v>
                      </c:pt>
                      <c:pt idx="233">
                        <c:v>0</c:v>
                      </c:pt>
                      <c:pt idx="234">
                        <c:v>0</c:v>
                      </c:pt>
                      <c:pt idx="235">
                        <c:v>45.28</c:v>
                      </c:pt>
                      <c:pt idx="236">
                        <c:v>46.3</c:v>
                      </c:pt>
                      <c:pt idx="237">
                        <c:v>46.46</c:v>
                      </c:pt>
                      <c:pt idx="238">
                        <c:v>46.14</c:v>
                      </c:pt>
                      <c:pt idx="239">
                        <c:v>46.89</c:v>
                      </c:pt>
                      <c:pt idx="240">
                        <c:v>0</c:v>
                      </c:pt>
                      <c:pt idx="241">
                        <c:v>0</c:v>
                      </c:pt>
                      <c:pt idx="242">
                        <c:v>46.08</c:v>
                      </c:pt>
                      <c:pt idx="243">
                        <c:v>46.17</c:v>
                      </c:pt>
                      <c:pt idx="244">
                        <c:v>46</c:v>
                      </c:pt>
                      <c:pt idx="245">
                        <c:v>46.7</c:v>
                      </c:pt>
                      <c:pt idx="246">
                        <c:v>46.45</c:v>
                      </c:pt>
                      <c:pt idx="247">
                        <c:v>0</c:v>
                      </c:pt>
                      <c:pt idx="248">
                        <c:v>0</c:v>
                      </c:pt>
                      <c:pt idx="249">
                        <c:v>45.94</c:v>
                      </c:pt>
                      <c:pt idx="250">
                        <c:v>45.31</c:v>
                      </c:pt>
                      <c:pt idx="251">
                        <c:v>45.41</c:v>
                      </c:pt>
                      <c:pt idx="252">
                        <c:v>45.76</c:v>
                      </c:pt>
                      <c:pt idx="253">
                        <c:v>45.64</c:v>
                      </c:pt>
                      <c:pt idx="254">
                        <c:v>0</c:v>
                      </c:pt>
                      <c:pt idx="255">
                        <c:v>0</c:v>
                      </c:pt>
                      <c:pt idx="256">
                        <c:v>46.7</c:v>
                      </c:pt>
                      <c:pt idx="257">
                        <c:v>47.07</c:v>
                      </c:pt>
                      <c:pt idx="258">
                        <c:v>46.45</c:v>
                      </c:pt>
                      <c:pt idx="259">
                        <c:v>46.45</c:v>
                      </c:pt>
                      <c:pt idx="260">
                        <c:v>45.92</c:v>
                      </c:pt>
                      <c:pt idx="261">
                        <c:v>0</c:v>
                      </c:pt>
                      <c:pt idx="262">
                        <c:v>0</c:v>
                      </c:pt>
                      <c:pt idx="263">
                        <c:v>45.17</c:v>
                      </c:pt>
                      <c:pt idx="264">
                        <c:v>44.98</c:v>
                      </c:pt>
                      <c:pt idx="265">
                        <c:v>45.38</c:v>
                      </c:pt>
                      <c:pt idx="266">
                        <c:v>45.02</c:v>
                      </c:pt>
                      <c:pt idx="267">
                        <c:v>44.91</c:v>
                      </c:pt>
                      <c:pt idx="268">
                        <c:v>0</c:v>
                      </c:pt>
                      <c:pt idx="269">
                        <c:v>0</c:v>
                      </c:pt>
                      <c:pt idx="270">
                        <c:v>45.21</c:v>
                      </c:pt>
                      <c:pt idx="271">
                        <c:v>45.92</c:v>
                      </c:pt>
                      <c:pt idx="272">
                        <c:v>45.46</c:v>
                      </c:pt>
                      <c:pt idx="273">
                        <c:v>44.91</c:v>
                      </c:pt>
                      <c:pt idx="274">
                        <c:v>44.49</c:v>
                      </c:pt>
                      <c:pt idx="275">
                        <c:v>0</c:v>
                      </c:pt>
                      <c:pt idx="276">
                        <c:v>0</c:v>
                      </c:pt>
                      <c:pt idx="277">
                        <c:v>45.18</c:v>
                      </c:pt>
                      <c:pt idx="278">
                        <c:v>45.03</c:v>
                      </c:pt>
                      <c:pt idx="279">
                        <c:v>45.41</c:v>
                      </c:pt>
                      <c:pt idx="280">
                        <c:v>45.77</c:v>
                      </c:pt>
                      <c:pt idx="281">
                        <c:v>45.2</c:v>
                      </c:pt>
                      <c:pt idx="282">
                        <c:v>0</c:v>
                      </c:pt>
                      <c:pt idx="283">
                        <c:v>0</c:v>
                      </c:pt>
                      <c:pt idx="284">
                        <c:v>44.27</c:v>
                      </c:pt>
                      <c:pt idx="285">
                        <c:v>44.27</c:v>
                      </c:pt>
                      <c:pt idx="286">
                        <c:v>44.68</c:v>
                      </c:pt>
                      <c:pt idx="287">
                        <c:v>44.22</c:v>
                      </c:pt>
                      <c:pt idx="288">
                        <c:v>44.2</c:v>
                      </c:pt>
                      <c:pt idx="289">
                        <c:v>0</c:v>
                      </c:pt>
                      <c:pt idx="290">
                        <c:v>0</c:v>
                      </c:pt>
                      <c:pt idx="291">
                        <c:v>44.06</c:v>
                      </c:pt>
                      <c:pt idx="292">
                        <c:v>44.05</c:v>
                      </c:pt>
                      <c:pt idx="293">
                        <c:v>43.57</c:v>
                      </c:pt>
                      <c:pt idx="294">
                        <c:v>43.54</c:v>
                      </c:pt>
                      <c:pt idx="295">
                        <c:v>44.5</c:v>
                      </c:pt>
                      <c:pt idx="296">
                        <c:v>0</c:v>
                      </c:pt>
                      <c:pt idx="297">
                        <c:v>0</c:v>
                      </c:pt>
                      <c:pt idx="298">
                        <c:v>44.09</c:v>
                      </c:pt>
                      <c:pt idx="299">
                        <c:v>42.91</c:v>
                      </c:pt>
                      <c:pt idx="300">
                        <c:v>42.31</c:v>
                      </c:pt>
                      <c:pt idx="301">
                        <c:v>42.1</c:v>
                      </c:pt>
                      <c:pt idx="302">
                        <c:v>42</c:v>
                      </c:pt>
                      <c:pt idx="303">
                        <c:v>0</c:v>
                      </c:pt>
                      <c:pt idx="304">
                        <c:v>0</c:v>
                      </c:pt>
                      <c:pt idx="305">
                        <c:v>41.71</c:v>
                      </c:pt>
                      <c:pt idx="306">
                        <c:v>42.24</c:v>
                      </c:pt>
                      <c:pt idx="307">
                        <c:v>42.29</c:v>
                      </c:pt>
                      <c:pt idx="308">
                        <c:v>43.33</c:v>
                      </c:pt>
                      <c:pt idx="309">
                        <c:v>43.23</c:v>
                      </c:pt>
                      <c:pt idx="310">
                        <c:v>0</c:v>
                      </c:pt>
                      <c:pt idx="311">
                        <c:v>0</c:v>
                      </c:pt>
                      <c:pt idx="312">
                        <c:v>43.87</c:v>
                      </c:pt>
                      <c:pt idx="313">
                        <c:v>43.5</c:v>
                      </c:pt>
                      <c:pt idx="314">
                        <c:v>44.04</c:v>
                      </c:pt>
                      <c:pt idx="315">
                        <c:v>43.2</c:v>
                      </c:pt>
                      <c:pt idx="316">
                        <c:v>43.55</c:v>
                      </c:pt>
                      <c:pt idx="317">
                        <c:v>0</c:v>
                      </c:pt>
                      <c:pt idx="318">
                        <c:v>0</c:v>
                      </c:pt>
                      <c:pt idx="319">
                        <c:v>44.24</c:v>
                      </c:pt>
                      <c:pt idx="320">
                        <c:v>43.78</c:v>
                      </c:pt>
                      <c:pt idx="321">
                        <c:v>43.75</c:v>
                      </c:pt>
                      <c:pt idx="322">
                        <c:v>42.95</c:v>
                      </c:pt>
                      <c:pt idx="323">
                        <c:v>42.5</c:v>
                      </c:pt>
                      <c:pt idx="324">
                        <c:v>0</c:v>
                      </c:pt>
                      <c:pt idx="325">
                        <c:v>0</c:v>
                      </c:pt>
                      <c:pt idx="326">
                        <c:v>43.41</c:v>
                      </c:pt>
                      <c:pt idx="327">
                        <c:v>43.81</c:v>
                      </c:pt>
                      <c:pt idx="328">
                        <c:v>44.8</c:v>
                      </c:pt>
                      <c:pt idx="329">
                        <c:v>44.95</c:v>
                      </c:pt>
                      <c:pt idx="330">
                        <c:v>45.28</c:v>
                      </c:pt>
                      <c:pt idx="331">
                        <c:v>0</c:v>
                      </c:pt>
                      <c:pt idx="332">
                        <c:v>0</c:v>
                      </c:pt>
                      <c:pt idx="333">
                        <c:v>46.64</c:v>
                      </c:pt>
                      <c:pt idx="334">
                        <c:v>46.82</c:v>
                      </c:pt>
                      <c:pt idx="335">
                        <c:v>46.66</c:v>
                      </c:pt>
                      <c:pt idx="336">
                        <c:v>46.33</c:v>
                      </c:pt>
                      <c:pt idx="337">
                        <c:v>47.25</c:v>
                      </c:pt>
                      <c:pt idx="338">
                        <c:v>0</c:v>
                      </c:pt>
                      <c:pt idx="339">
                        <c:v>0</c:v>
                      </c:pt>
                      <c:pt idx="340">
                        <c:v>47.11</c:v>
                      </c:pt>
                      <c:pt idx="341">
                        <c:v>46.96</c:v>
                      </c:pt>
                      <c:pt idx="342">
                        <c:v>47.61</c:v>
                      </c:pt>
                      <c:pt idx="343">
                        <c:v>48.42</c:v>
                      </c:pt>
                      <c:pt idx="344">
                        <c:v>48.57</c:v>
                      </c:pt>
                      <c:pt idx="345">
                        <c:v>0</c:v>
                      </c:pt>
                      <c:pt idx="346">
                        <c:v>0</c:v>
                      </c:pt>
                      <c:pt idx="347">
                        <c:v>50.23</c:v>
                      </c:pt>
                      <c:pt idx="348">
                        <c:v>50.74</c:v>
                      </c:pt>
                      <c:pt idx="349">
                        <c:v>50.08</c:v>
                      </c:pt>
                      <c:pt idx="350">
                        <c:v>49.37</c:v>
                      </c:pt>
                      <c:pt idx="351">
                        <c:v>48.92</c:v>
                      </c:pt>
                      <c:pt idx="352">
                        <c:v>0</c:v>
                      </c:pt>
                      <c:pt idx="353">
                        <c:v>0</c:v>
                      </c:pt>
                      <c:pt idx="354">
                        <c:v>49.7</c:v>
                      </c:pt>
                      <c:pt idx="355">
                        <c:v>51.49</c:v>
                      </c:pt>
                      <c:pt idx="356">
                        <c:v>51.84</c:v>
                      </c:pt>
                      <c:pt idx="357">
                        <c:v>51.84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0</c:v>
                      </c:pt>
                      <c:pt idx="361">
                        <c:v>53.77</c:v>
                      </c:pt>
                      <c:pt idx="362">
                        <c:v>52.6</c:v>
                      </c:pt>
                      <c:pt idx="363">
                        <c:v>54.45</c:v>
                      </c:pt>
                      <c:pt idx="364">
                        <c:v>54.45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EDF-4EB7-98EA-AD85F532375C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11'!$E$14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11'!$E$15:$E$379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55.54</c:v>
                      </c:pt>
                      <c:pt idx="4">
                        <c:v>54.15</c:v>
                      </c:pt>
                      <c:pt idx="5">
                        <c:v>54.17</c:v>
                      </c:pt>
                      <c:pt idx="6">
                        <c:v>55.1</c:v>
                      </c:pt>
                      <c:pt idx="7">
                        <c:v>55.43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54.9</c:v>
                      </c:pt>
                      <c:pt idx="11">
                        <c:v>56.06</c:v>
                      </c:pt>
                      <c:pt idx="12">
                        <c:v>54.88</c:v>
                      </c:pt>
                      <c:pt idx="13">
                        <c:v>54.85</c:v>
                      </c:pt>
                      <c:pt idx="14">
                        <c:v>53.28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53.02</c:v>
                      </c:pt>
                      <c:pt idx="18">
                        <c:v>53.93</c:v>
                      </c:pt>
                      <c:pt idx="19">
                        <c:v>54.19</c:v>
                      </c:pt>
                      <c:pt idx="20">
                        <c:v>54.55</c:v>
                      </c:pt>
                      <c:pt idx="21">
                        <c:v>54.78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54.15</c:v>
                      </c:pt>
                      <c:pt idx="25">
                        <c:v>53.09</c:v>
                      </c:pt>
                      <c:pt idx="26">
                        <c:v>52.81</c:v>
                      </c:pt>
                      <c:pt idx="27">
                        <c:v>53.87</c:v>
                      </c:pt>
                      <c:pt idx="28">
                        <c:v>53.69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53.03</c:v>
                      </c:pt>
                      <c:pt idx="32">
                        <c:v>54.05</c:v>
                      </c:pt>
                      <c:pt idx="33">
                        <c:v>55.22</c:v>
                      </c:pt>
                      <c:pt idx="34">
                        <c:v>55.31</c:v>
                      </c:pt>
                      <c:pt idx="35">
                        <c:v>56.12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56.45</c:v>
                      </c:pt>
                      <c:pt idx="39">
                        <c:v>56.15</c:v>
                      </c:pt>
                      <c:pt idx="40">
                        <c:v>56.32</c:v>
                      </c:pt>
                      <c:pt idx="41">
                        <c:v>55.84</c:v>
                      </c:pt>
                      <c:pt idx="42">
                        <c:v>55.33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55.47</c:v>
                      </c:pt>
                      <c:pt idx="46">
                        <c:v>55.47</c:v>
                      </c:pt>
                      <c:pt idx="47">
                        <c:v>55.1</c:v>
                      </c:pt>
                      <c:pt idx="48">
                        <c:v>55.35</c:v>
                      </c:pt>
                      <c:pt idx="49">
                        <c:v>55.3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54.55</c:v>
                      </c:pt>
                      <c:pt idx="53">
                        <c:v>54.68</c:v>
                      </c:pt>
                      <c:pt idx="54">
                        <c:v>55.52</c:v>
                      </c:pt>
                      <c:pt idx="55">
                        <c:v>55.84</c:v>
                      </c:pt>
                      <c:pt idx="56">
                        <c:v>55.16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55.35</c:v>
                      </c:pt>
                      <c:pt idx="60">
                        <c:v>55.34</c:v>
                      </c:pt>
                      <c:pt idx="61">
                        <c:v>54.85</c:v>
                      </c:pt>
                      <c:pt idx="62">
                        <c:v>55.16</c:v>
                      </c:pt>
                      <c:pt idx="63">
                        <c:v>55.96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55.98</c:v>
                      </c:pt>
                      <c:pt idx="67">
                        <c:v>56.63</c:v>
                      </c:pt>
                      <c:pt idx="68">
                        <c:v>57.84</c:v>
                      </c:pt>
                      <c:pt idx="69">
                        <c:v>57.84</c:v>
                      </c:pt>
                      <c:pt idx="70">
                        <c:v>58.37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58.44</c:v>
                      </c:pt>
                      <c:pt idx="74">
                        <c:v>57.48</c:v>
                      </c:pt>
                      <c:pt idx="75">
                        <c:v>57.84</c:v>
                      </c:pt>
                      <c:pt idx="76">
                        <c:v>58.5</c:v>
                      </c:pt>
                      <c:pt idx="77">
                        <c:v>57.9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58.99</c:v>
                      </c:pt>
                      <c:pt idx="81">
                        <c:v>58.71</c:v>
                      </c:pt>
                      <c:pt idx="82">
                        <c:v>58.49</c:v>
                      </c:pt>
                      <c:pt idx="83">
                        <c:v>58.03</c:v>
                      </c:pt>
                      <c:pt idx="84">
                        <c:v>58.87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58.73</c:v>
                      </c:pt>
                      <c:pt idx="88">
                        <c:v>59.06</c:v>
                      </c:pt>
                      <c:pt idx="89">
                        <c:v>59.34</c:v>
                      </c:pt>
                      <c:pt idx="90">
                        <c:v>59.59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60.55</c:v>
                      </c:pt>
                      <c:pt idx="96">
                        <c:v>60.5</c:v>
                      </c:pt>
                      <c:pt idx="97">
                        <c:v>59.87</c:v>
                      </c:pt>
                      <c:pt idx="98">
                        <c:v>59.7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60.26</c:v>
                      </c:pt>
                      <c:pt idx="102">
                        <c:v>60.3</c:v>
                      </c:pt>
                      <c:pt idx="103">
                        <c:v>59.33</c:v>
                      </c:pt>
                      <c:pt idx="104">
                        <c:v>60.31</c:v>
                      </c:pt>
                      <c:pt idx="105">
                        <c:v>60.8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61.1</c:v>
                      </c:pt>
                      <c:pt idx="109">
                        <c:v>60.78</c:v>
                      </c:pt>
                      <c:pt idx="110">
                        <c:v>61.35</c:v>
                      </c:pt>
                      <c:pt idx="111">
                        <c:v>62.59</c:v>
                      </c:pt>
                      <c:pt idx="112">
                        <c:v>61.7</c:v>
                      </c:pt>
                      <c:pt idx="113">
                        <c:v>0</c:v>
                      </c:pt>
                      <c:pt idx="114">
                        <c:v>0</c:v>
                      </c:pt>
                      <c:pt idx="115">
                        <c:v>61.71</c:v>
                      </c:pt>
                      <c:pt idx="116">
                        <c:v>62.1</c:v>
                      </c:pt>
                      <c:pt idx="117">
                        <c:v>62.14</c:v>
                      </c:pt>
                      <c:pt idx="118">
                        <c:v>62.96</c:v>
                      </c:pt>
                      <c:pt idx="119">
                        <c:v>63.4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64.36</c:v>
                      </c:pt>
                      <c:pt idx="123">
                        <c:v>63.88</c:v>
                      </c:pt>
                      <c:pt idx="124">
                        <c:v>64.290000000000006</c:v>
                      </c:pt>
                      <c:pt idx="125">
                        <c:v>65.83</c:v>
                      </c:pt>
                      <c:pt idx="126">
                        <c:v>65.930000000000007</c:v>
                      </c:pt>
                      <c:pt idx="127">
                        <c:v>0</c:v>
                      </c:pt>
                      <c:pt idx="128">
                        <c:v>0</c:v>
                      </c:pt>
                      <c:pt idx="129">
                        <c:v>68.08</c:v>
                      </c:pt>
                      <c:pt idx="130">
                        <c:v>68.97</c:v>
                      </c:pt>
                      <c:pt idx="131">
                        <c:v>70.69</c:v>
                      </c:pt>
                      <c:pt idx="132">
                        <c:v>70.099999999999994</c:v>
                      </c:pt>
                      <c:pt idx="133">
                        <c:v>71.84</c:v>
                      </c:pt>
                      <c:pt idx="134">
                        <c:v>0</c:v>
                      </c:pt>
                      <c:pt idx="135">
                        <c:v>0</c:v>
                      </c:pt>
                      <c:pt idx="136">
                        <c:v>71.72</c:v>
                      </c:pt>
                      <c:pt idx="137">
                        <c:v>69.64</c:v>
                      </c:pt>
                      <c:pt idx="138">
                        <c:v>64.069999999999993</c:v>
                      </c:pt>
                      <c:pt idx="139">
                        <c:v>67.25</c:v>
                      </c:pt>
                      <c:pt idx="140">
                        <c:v>67.89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67.7</c:v>
                      </c:pt>
                      <c:pt idx="144">
                        <c:v>68.62</c:v>
                      </c:pt>
                      <c:pt idx="145">
                        <c:v>69.81</c:v>
                      </c:pt>
                      <c:pt idx="146">
                        <c:v>67.8</c:v>
                      </c:pt>
                      <c:pt idx="147">
                        <c:v>67.59</c:v>
                      </c:pt>
                      <c:pt idx="148">
                        <c:v>0</c:v>
                      </c:pt>
                      <c:pt idx="149">
                        <c:v>0</c:v>
                      </c:pt>
                      <c:pt idx="150">
                        <c:v>67.180000000000007</c:v>
                      </c:pt>
                      <c:pt idx="151">
                        <c:v>68.540000000000006</c:v>
                      </c:pt>
                      <c:pt idx="152">
                        <c:v>67.25</c:v>
                      </c:pt>
                      <c:pt idx="153">
                        <c:v>66.33</c:v>
                      </c:pt>
                      <c:pt idx="154">
                        <c:v>66.569999999999993</c:v>
                      </c:pt>
                      <c:pt idx="155">
                        <c:v>0</c:v>
                      </c:pt>
                      <c:pt idx="156">
                        <c:v>0</c:v>
                      </c:pt>
                      <c:pt idx="157">
                        <c:v>67.38</c:v>
                      </c:pt>
                      <c:pt idx="158">
                        <c:v>68.77</c:v>
                      </c:pt>
                      <c:pt idx="159">
                        <c:v>69.66</c:v>
                      </c:pt>
                      <c:pt idx="160">
                        <c:v>70.28</c:v>
                      </c:pt>
                      <c:pt idx="161">
                        <c:v>69.36</c:v>
                      </c:pt>
                      <c:pt idx="162">
                        <c:v>0</c:v>
                      </c:pt>
                      <c:pt idx="163">
                        <c:v>0</c:v>
                      </c:pt>
                      <c:pt idx="164">
                        <c:v>70.44</c:v>
                      </c:pt>
                      <c:pt idx="165">
                        <c:v>69.150000000000006</c:v>
                      </c:pt>
                      <c:pt idx="166">
                        <c:v>69.739999999999995</c:v>
                      </c:pt>
                      <c:pt idx="167">
                        <c:v>69</c:v>
                      </c:pt>
                      <c:pt idx="168">
                        <c:v>70.12</c:v>
                      </c:pt>
                      <c:pt idx="169">
                        <c:v>0</c:v>
                      </c:pt>
                      <c:pt idx="170">
                        <c:v>0</c:v>
                      </c:pt>
                      <c:pt idx="171">
                        <c:v>71.08</c:v>
                      </c:pt>
                      <c:pt idx="172">
                        <c:v>71.650000000000006</c:v>
                      </c:pt>
                      <c:pt idx="173">
                        <c:v>73.180000000000007</c:v>
                      </c:pt>
                      <c:pt idx="174">
                        <c:v>73.61</c:v>
                      </c:pt>
                      <c:pt idx="175">
                        <c:v>73.63</c:v>
                      </c:pt>
                      <c:pt idx="176">
                        <c:v>0</c:v>
                      </c:pt>
                      <c:pt idx="177">
                        <c:v>0</c:v>
                      </c:pt>
                      <c:pt idx="178">
                        <c:v>73.92</c:v>
                      </c:pt>
                      <c:pt idx="179">
                        <c:v>75.33</c:v>
                      </c:pt>
                      <c:pt idx="180">
                        <c:v>76.5</c:v>
                      </c:pt>
                      <c:pt idx="181">
                        <c:v>78.2</c:v>
                      </c:pt>
                      <c:pt idx="182">
                        <c:v>78.3</c:v>
                      </c:pt>
                      <c:pt idx="183">
                        <c:v>0</c:v>
                      </c:pt>
                      <c:pt idx="184">
                        <c:v>0</c:v>
                      </c:pt>
                      <c:pt idx="185">
                        <c:v>79.540000000000006</c:v>
                      </c:pt>
                      <c:pt idx="186">
                        <c:v>77.12</c:v>
                      </c:pt>
                      <c:pt idx="187">
                        <c:v>75.900000000000006</c:v>
                      </c:pt>
                      <c:pt idx="188">
                        <c:v>75.150000000000006</c:v>
                      </c:pt>
                      <c:pt idx="189">
                        <c:v>76.849999999999994</c:v>
                      </c:pt>
                      <c:pt idx="190">
                        <c:v>0</c:v>
                      </c:pt>
                      <c:pt idx="191">
                        <c:v>0</c:v>
                      </c:pt>
                      <c:pt idx="192">
                        <c:v>75.680000000000007</c:v>
                      </c:pt>
                      <c:pt idx="193">
                        <c:v>75.81</c:v>
                      </c:pt>
                      <c:pt idx="194">
                        <c:v>75.78</c:v>
                      </c:pt>
                      <c:pt idx="195">
                        <c:v>75.180000000000007</c:v>
                      </c:pt>
                      <c:pt idx="196">
                        <c:v>75.55</c:v>
                      </c:pt>
                      <c:pt idx="197">
                        <c:v>0</c:v>
                      </c:pt>
                      <c:pt idx="198">
                        <c:v>0</c:v>
                      </c:pt>
                      <c:pt idx="199">
                        <c:v>75.959999999999994</c:v>
                      </c:pt>
                      <c:pt idx="200">
                        <c:v>74.05</c:v>
                      </c:pt>
                      <c:pt idx="201">
                        <c:v>75.37</c:v>
                      </c:pt>
                      <c:pt idx="202">
                        <c:v>74.319999999999993</c:v>
                      </c:pt>
                      <c:pt idx="203">
                        <c:v>74.86</c:v>
                      </c:pt>
                      <c:pt idx="204">
                        <c:v>0</c:v>
                      </c:pt>
                      <c:pt idx="205">
                        <c:v>0</c:v>
                      </c:pt>
                      <c:pt idx="206">
                        <c:v>76.849999999999994</c:v>
                      </c:pt>
                      <c:pt idx="207">
                        <c:v>77.290000000000006</c:v>
                      </c:pt>
                      <c:pt idx="208">
                        <c:v>78.45</c:v>
                      </c:pt>
                      <c:pt idx="209">
                        <c:v>79.69</c:v>
                      </c:pt>
                      <c:pt idx="210">
                        <c:v>79.28</c:v>
                      </c:pt>
                      <c:pt idx="211">
                        <c:v>0</c:v>
                      </c:pt>
                      <c:pt idx="212">
                        <c:v>0</c:v>
                      </c:pt>
                      <c:pt idx="213">
                        <c:v>80.84</c:v>
                      </c:pt>
                      <c:pt idx="214">
                        <c:v>80.099999999999994</c:v>
                      </c:pt>
                      <c:pt idx="215">
                        <c:v>80.53</c:v>
                      </c:pt>
                      <c:pt idx="216">
                        <c:v>81.069999999999993</c:v>
                      </c:pt>
                      <c:pt idx="217">
                        <c:v>83.03</c:v>
                      </c:pt>
                      <c:pt idx="218">
                        <c:v>0</c:v>
                      </c:pt>
                      <c:pt idx="219">
                        <c:v>0</c:v>
                      </c:pt>
                      <c:pt idx="220">
                        <c:v>83.24</c:v>
                      </c:pt>
                      <c:pt idx="221">
                        <c:v>84.64</c:v>
                      </c:pt>
                      <c:pt idx="222">
                        <c:v>86.18</c:v>
                      </c:pt>
                      <c:pt idx="223">
                        <c:v>87.66</c:v>
                      </c:pt>
                      <c:pt idx="224">
                        <c:v>86.42</c:v>
                      </c:pt>
                      <c:pt idx="225">
                        <c:v>0</c:v>
                      </c:pt>
                      <c:pt idx="226">
                        <c:v>0</c:v>
                      </c:pt>
                      <c:pt idx="227">
                        <c:v>88.67</c:v>
                      </c:pt>
                      <c:pt idx="228">
                        <c:v>89.03</c:v>
                      </c:pt>
                      <c:pt idx="229">
                        <c:v>88.43</c:v>
                      </c:pt>
                      <c:pt idx="230">
                        <c:v>83.88</c:v>
                      </c:pt>
                      <c:pt idx="231">
                        <c:v>83.82</c:v>
                      </c:pt>
                      <c:pt idx="232">
                        <c:v>0</c:v>
                      </c:pt>
                      <c:pt idx="233">
                        <c:v>0</c:v>
                      </c:pt>
                      <c:pt idx="234">
                        <c:v>85.55</c:v>
                      </c:pt>
                      <c:pt idx="235">
                        <c:v>87.52</c:v>
                      </c:pt>
                      <c:pt idx="236">
                        <c:v>87.22</c:v>
                      </c:pt>
                      <c:pt idx="237">
                        <c:v>88.06</c:v>
                      </c:pt>
                      <c:pt idx="238">
                        <c:v>88.81</c:v>
                      </c:pt>
                      <c:pt idx="239">
                        <c:v>0</c:v>
                      </c:pt>
                      <c:pt idx="240">
                        <c:v>0</c:v>
                      </c:pt>
                      <c:pt idx="241">
                        <c:v>91.06</c:v>
                      </c:pt>
                      <c:pt idx="242">
                        <c:v>91.55</c:v>
                      </c:pt>
                      <c:pt idx="243">
                        <c:v>92.77</c:v>
                      </c:pt>
                      <c:pt idx="244">
                        <c:v>94.36</c:v>
                      </c:pt>
                      <c:pt idx="245">
                        <c:v>94.62</c:v>
                      </c:pt>
                      <c:pt idx="246">
                        <c:v>0</c:v>
                      </c:pt>
                      <c:pt idx="247">
                        <c:v>0</c:v>
                      </c:pt>
                      <c:pt idx="248">
                        <c:v>95.68</c:v>
                      </c:pt>
                      <c:pt idx="249">
                        <c:v>96.66</c:v>
                      </c:pt>
                      <c:pt idx="250">
                        <c:v>98.5</c:v>
                      </c:pt>
                      <c:pt idx="251">
                        <c:v>101.45</c:v>
                      </c:pt>
                      <c:pt idx="252">
                        <c:v>101.03</c:v>
                      </c:pt>
                      <c:pt idx="253">
                        <c:v>0</c:v>
                      </c:pt>
                      <c:pt idx="254">
                        <c:v>0</c:v>
                      </c:pt>
                      <c:pt idx="255">
                        <c:v>104.42</c:v>
                      </c:pt>
                      <c:pt idx="256">
                        <c:v>104.75</c:v>
                      </c:pt>
                      <c:pt idx="257">
                        <c:v>109.67</c:v>
                      </c:pt>
                      <c:pt idx="258">
                        <c:v>102.08</c:v>
                      </c:pt>
                      <c:pt idx="259">
                        <c:v>105.15</c:v>
                      </c:pt>
                      <c:pt idx="260">
                        <c:v>0</c:v>
                      </c:pt>
                      <c:pt idx="261">
                        <c:v>0</c:v>
                      </c:pt>
                      <c:pt idx="262">
                        <c:v>110.35</c:v>
                      </c:pt>
                      <c:pt idx="263">
                        <c:v>109.14</c:v>
                      </c:pt>
                      <c:pt idx="264">
                        <c:v>108.69</c:v>
                      </c:pt>
                      <c:pt idx="265">
                        <c:v>109.18</c:v>
                      </c:pt>
                      <c:pt idx="266">
                        <c:v>112.65</c:v>
                      </c:pt>
                      <c:pt idx="267">
                        <c:v>0</c:v>
                      </c:pt>
                      <c:pt idx="268">
                        <c:v>0</c:v>
                      </c:pt>
                      <c:pt idx="269">
                        <c:v>119.01</c:v>
                      </c:pt>
                      <c:pt idx="270">
                        <c:v>121.75</c:v>
                      </c:pt>
                      <c:pt idx="271">
                        <c:v>123.8</c:v>
                      </c:pt>
                      <c:pt idx="272">
                        <c:v>135.68</c:v>
                      </c:pt>
                      <c:pt idx="273">
                        <c:v>139.41999999999999</c:v>
                      </c:pt>
                      <c:pt idx="274">
                        <c:v>0</c:v>
                      </c:pt>
                      <c:pt idx="275">
                        <c:v>0</c:v>
                      </c:pt>
                      <c:pt idx="276">
                        <c:v>150.61000000000001</c:v>
                      </c:pt>
                      <c:pt idx="277">
                        <c:v>166.5</c:v>
                      </c:pt>
                      <c:pt idx="278">
                        <c:v>144.1</c:v>
                      </c:pt>
                      <c:pt idx="279">
                        <c:v>129.1</c:v>
                      </c:pt>
                      <c:pt idx="280">
                        <c:v>125.15</c:v>
                      </c:pt>
                      <c:pt idx="281">
                        <c:v>0</c:v>
                      </c:pt>
                      <c:pt idx="282">
                        <c:v>0</c:v>
                      </c:pt>
                      <c:pt idx="283">
                        <c:v>126.13</c:v>
                      </c:pt>
                      <c:pt idx="284">
                        <c:v>126.57</c:v>
                      </c:pt>
                      <c:pt idx="285">
                        <c:v>129.38</c:v>
                      </c:pt>
                      <c:pt idx="286">
                        <c:v>138.77000000000001</c:v>
                      </c:pt>
                      <c:pt idx="287">
                        <c:v>138.61000000000001</c:v>
                      </c:pt>
                      <c:pt idx="288">
                        <c:v>0</c:v>
                      </c:pt>
                      <c:pt idx="289">
                        <c:v>0</c:v>
                      </c:pt>
                      <c:pt idx="290">
                        <c:v>133.44999999999999</c:v>
                      </c:pt>
                      <c:pt idx="291">
                        <c:v>129.69</c:v>
                      </c:pt>
                      <c:pt idx="292">
                        <c:v>131.82</c:v>
                      </c:pt>
                      <c:pt idx="293">
                        <c:v>126.5</c:v>
                      </c:pt>
                      <c:pt idx="294">
                        <c:v>128.79</c:v>
                      </c:pt>
                      <c:pt idx="295">
                        <c:v>0</c:v>
                      </c:pt>
                      <c:pt idx="296">
                        <c:v>0</c:v>
                      </c:pt>
                      <c:pt idx="297">
                        <c:v>129.72999999999999</c:v>
                      </c:pt>
                      <c:pt idx="298">
                        <c:v>129.80000000000001</c:v>
                      </c:pt>
                      <c:pt idx="299">
                        <c:v>128.34</c:v>
                      </c:pt>
                      <c:pt idx="300">
                        <c:v>121.16</c:v>
                      </c:pt>
                      <c:pt idx="301">
                        <c:v>115.48</c:v>
                      </c:pt>
                      <c:pt idx="302">
                        <c:v>0</c:v>
                      </c:pt>
                      <c:pt idx="303">
                        <c:v>0</c:v>
                      </c:pt>
                      <c:pt idx="304">
                        <c:v>110.63</c:v>
                      </c:pt>
                      <c:pt idx="305">
                        <c:v>114.75</c:v>
                      </c:pt>
                      <c:pt idx="306">
                        <c:v>123.35</c:v>
                      </c:pt>
                      <c:pt idx="307">
                        <c:v>121.69</c:v>
                      </c:pt>
                      <c:pt idx="308">
                        <c:v>120.9</c:v>
                      </c:pt>
                      <c:pt idx="309">
                        <c:v>0</c:v>
                      </c:pt>
                      <c:pt idx="310">
                        <c:v>0</c:v>
                      </c:pt>
                      <c:pt idx="311">
                        <c:v>124.73</c:v>
                      </c:pt>
                      <c:pt idx="312">
                        <c:v>120.51</c:v>
                      </c:pt>
                      <c:pt idx="313">
                        <c:v>116.37</c:v>
                      </c:pt>
                      <c:pt idx="314">
                        <c:v>120</c:v>
                      </c:pt>
                      <c:pt idx="315">
                        <c:v>121.78</c:v>
                      </c:pt>
                      <c:pt idx="316">
                        <c:v>0</c:v>
                      </c:pt>
                      <c:pt idx="317">
                        <c:v>0</c:v>
                      </c:pt>
                      <c:pt idx="318">
                        <c:v>125.17</c:v>
                      </c:pt>
                      <c:pt idx="319">
                        <c:v>134.80000000000001</c:v>
                      </c:pt>
                      <c:pt idx="320">
                        <c:v>142.62</c:v>
                      </c:pt>
                      <c:pt idx="321">
                        <c:v>137.44999999999999</c:v>
                      </c:pt>
                      <c:pt idx="322">
                        <c:v>133.63</c:v>
                      </c:pt>
                      <c:pt idx="323">
                        <c:v>0</c:v>
                      </c:pt>
                      <c:pt idx="324">
                        <c:v>0</c:v>
                      </c:pt>
                      <c:pt idx="325">
                        <c:v>135.05000000000001</c:v>
                      </c:pt>
                      <c:pt idx="326">
                        <c:v>138.86000000000001</c:v>
                      </c:pt>
                      <c:pt idx="327">
                        <c:v>143.19</c:v>
                      </c:pt>
                      <c:pt idx="328">
                        <c:v>144.66</c:v>
                      </c:pt>
                      <c:pt idx="329">
                        <c:v>140.5</c:v>
                      </c:pt>
                      <c:pt idx="330">
                        <c:v>0</c:v>
                      </c:pt>
                      <c:pt idx="331">
                        <c:v>0</c:v>
                      </c:pt>
                      <c:pt idx="332">
                        <c:v>144.05000000000001</c:v>
                      </c:pt>
                      <c:pt idx="333">
                        <c:v>147.61000000000001</c:v>
                      </c:pt>
                      <c:pt idx="334">
                        <c:v>149.21</c:v>
                      </c:pt>
                      <c:pt idx="335">
                        <c:v>151.88999999999999</c:v>
                      </c:pt>
                      <c:pt idx="336">
                        <c:v>155.75</c:v>
                      </c:pt>
                      <c:pt idx="337">
                        <c:v>0</c:v>
                      </c:pt>
                      <c:pt idx="338">
                        <c:v>0</c:v>
                      </c:pt>
                      <c:pt idx="339">
                        <c:v>157.94999999999999</c:v>
                      </c:pt>
                      <c:pt idx="340">
                        <c:v>172.18</c:v>
                      </c:pt>
                      <c:pt idx="341">
                        <c:v>196</c:v>
                      </c:pt>
                      <c:pt idx="342">
                        <c:v>190.28</c:v>
                      </c:pt>
                      <c:pt idx="343">
                        <c:v>192.52</c:v>
                      </c:pt>
                      <c:pt idx="344">
                        <c:v>0</c:v>
                      </c:pt>
                      <c:pt idx="345">
                        <c:v>0</c:v>
                      </c:pt>
                      <c:pt idx="346">
                        <c:v>213.94</c:v>
                      </c:pt>
                      <c:pt idx="347">
                        <c:v>212.33</c:v>
                      </c:pt>
                      <c:pt idx="348">
                        <c:v>211.56</c:v>
                      </c:pt>
                      <c:pt idx="349">
                        <c:v>250.91</c:v>
                      </c:pt>
                      <c:pt idx="350">
                        <c:v>248.1</c:v>
                      </c:pt>
                      <c:pt idx="351">
                        <c:v>0</c:v>
                      </c:pt>
                      <c:pt idx="352">
                        <c:v>0</c:v>
                      </c:pt>
                      <c:pt idx="353">
                        <c:v>258.3</c:v>
                      </c:pt>
                      <c:pt idx="354">
                        <c:v>320.97000000000003</c:v>
                      </c:pt>
                      <c:pt idx="355">
                        <c:v>330.3</c:v>
                      </c:pt>
                      <c:pt idx="356">
                        <c:v>277.27999999999997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226.7</c:v>
                      </c:pt>
                      <c:pt idx="361">
                        <c:v>231.68</c:v>
                      </c:pt>
                      <c:pt idx="362">
                        <c:v>225.63</c:v>
                      </c:pt>
                      <c:pt idx="363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EDF-4EB7-98EA-AD85F532375C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11'!$F$14</c15:sqref>
                        </c15:formulaRef>
                      </c:ext>
                    </c:extLst>
                    <c:strCache>
                      <c:ptCount val="1"/>
                      <c:pt idx="0">
                        <c:v>2022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11'!$F$15:$F$379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0</c:v>
                      </c:pt>
                      <c:pt idx="2">
                        <c:v>125.38</c:v>
                      </c:pt>
                      <c:pt idx="3">
                        <c:v>143.88</c:v>
                      </c:pt>
                      <c:pt idx="4">
                        <c:v>138.69999999999999</c:v>
                      </c:pt>
                      <c:pt idx="5">
                        <c:v>137</c:v>
                      </c:pt>
                      <c:pt idx="6">
                        <c:v>130.97999999999999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127.25</c:v>
                      </c:pt>
                      <c:pt idx="10">
                        <c:v>125.29</c:v>
                      </c:pt>
                      <c:pt idx="11">
                        <c:v>120.35</c:v>
                      </c:pt>
                      <c:pt idx="12">
                        <c:v>117.59</c:v>
                      </c:pt>
                      <c:pt idx="13">
                        <c:v>121.33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117.77</c:v>
                      </c:pt>
                      <c:pt idx="17">
                        <c:v>120.13</c:v>
                      </c:pt>
                      <c:pt idx="18">
                        <c:v>120.33</c:v>
                      </c:pt>
                      <c:pt idx="19">
                        <c:v>122.06</c:v>
                      </c:pt>
                      <c:pt idx="20">
                        <c:v>126.38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131.53</c:v>
                      </c:pt>
                      <c:pt idx="24">
                        <c:v>136.66999999999999</c:v>
                      </c:pt>
                      <c:pt idx="25">
                        <c:v>138.4</c:v>
                      </c:pt>
                      <c:pt idx="26">
                        <c:v>145.21</c:v>
                      </c:pt>
                      <c:pt idx="27">
                        <c:v>148.4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145.9</c:v>
                      </c:pt>
                      <c:pt idx="31">
                        <c:v>134.5</c:v>
                      </c:pt>
                      <c:pt idx="32">
                        <c:v>141.38</c:v>
                      </c:pt>
                      <c:pt idx="33">
                        <c:v>139.61000000000001</c:v>
                      </c:pt>
                      <c:pt idx="34">
                        <c:v>145.87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143.9</c:v>
                      </c:pt>
                      <c:pt idx="38">
                        <c:v>146.75</c:v>
                      </c:pt>
                      <c:pt idx="39">
                        <c:v>143.21</c:v>
                      </c:pt>
                      <c:pt idx="40">
                        <c:v>139.5</c:v>
                      </c:pt>
                      <c:pt idx="41">
                        <c:v>144.16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148.66999999999999</c:v>
                      </c:pt>
                      <c:pt idx="45">
                        <c:v>142.74</c:v>
                      </c:pt>
                      <c:pt idx="46">
                        <c:v>139.44999999999999</c:v>
                      </c:pt>
                      <c:pt idx="47">
                        <c:v>139.08000000000001</c:v>
                      </c:pt>
                      <c:pt idx="48">
                        <c:v>140.88999999999999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141.76</c:v>
                      </c:pt>
                      <c:pt idx="52">
                        <c:v>150.93</c:v>
                      </c:pt>
                      <c:pt idx="53">
                        <c:v>159.38</c:v>
                      </c:pt>
                      <c:pt idx="54">
                        <c:v>184.61</c:v>
                      </c:pt>
                      <c:pt idx="55">
                        <c:v>148.81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154.07</c:v>
                      </c:pt>
                      <c:pt idx="59">
                        <c:v>158.87</c:v>
                      </c:pt>
                      <c:pt idx="60">
                        <c:v>165.7</c:v>
                      </c:pt>
                      <c:pt idx="61">
                        <c:v>166.01</c:v>
                      </c:pt>
                      <c:pt idx="62">
                        <c:v>171.77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179.13</c:v>
                      </c:pt>
                      <c:pt idx="66">
                        <c:v>190.34</c:v>
                      </c:pt>
                      <c:pt idx="67">
                        <c:v>176.61</c:v>
                      </c:pt>
                      <c:pt idx="68">
                        <c:v>170.4</c:v>
                      </c:pt>
                      <c:pt idx="69">
                        <c:v>172.1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163.13999999999999</c:v>
                      </c:pt>
                      <c:pt idx="73">
                        <c:v>164.78</c:v>
                      </c:pt>
                      <c:pt idx="74">
                        <c:v>158.21</c:v>
                      </c:pt>
                      <c:pt idx="75">
                        <c:v>162.1</c:v>
                      </c:pt>
                      <c:pt idx="76">
                        <c:v>161.65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161.9</c:v>
                      </c:pt>
                      <c:pt idx="80">
                        <c:v>165.53</c:v>
                      </c:pt>
                      <c:pt idx="81">
                        <c:v>176.34</c:v>
                      </c:pt>
                      <c:pt idx="82">
                        <c:v>178.34</c:v>
                      </c:pt>
                      <c:pt idx="83">
                        <c:v>173.17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172.88</c:v>
                      </c:pt>
                      <c:pt idx="87">
                        <c:v>179.17</c:v>
                      </c:pt>
                      <c:pt idx="88">
                        <c:v>185</c:v>
                      </c:pt>
                      <c:pt idx="89">
                        <c:v>187.98</c:v>
                      </c:pt>
                      <c:pt idx="90">
                        <c:v>190.23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185.54</c:v>
                      </c:pt>
                      <c:pt idx="94">
                        <c:v>188.69</c:v>
                      </c:pt>
                      <c:pt idx="95">
                        <c:v>192.2</c:v>
                      </c:pt>
                      <c:pt idx="96">
                        <c:v>195.11</c:v>
                      </c:pt>
                      <c:pt idx="97">
                        <c:v>197.68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196</c:v>
                      </c:pt>
                      <c:pt idx="101">
                        <c:v>201.09</c:v>
                      </c:pt>
                      <c:pt idx="102">
                        <c:v>205.65</c:v>
                      </c:pt>
                      <c:pt idx="103">
                        <c:v>203.42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199.18</c:v>
                      </c:pt>
                      <c:pt idx="109">
                        <c:v>206.72</c:v>
                      </c:pt>
                      <c:pt idx="110">
                        <c:v>209.84</c:v>
                      </c:pt>
                      <c:pt idx="111">
                        <c:v>209.55</c:v>
                      </c:pt>
                      <c:pt idx="112">
                        <c:v>0</c:v>
                      </c:pt>
                      <c:pt idx="113">
                        <c:v>0</c:v>
                      </c:pt>
                      <c:pt idx="114">
                        <c:v>210.22</c:v>
                      </c:pt>
                      <c:pt idx="115">
                        <c:v>201.05</c:v>
                      </c:pt>
                      <c:pt idx="116">
                        <c:v>206.11</c:v>
                      </c:pt>
                      <c:pt idx="117">
                        <c:v>204.63</c:v>
                      </c:pt>
                      <c:pt idx="118">
                        <c:v>206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205.02</c:v>
                      </c:pt>
                      <c:pt idx="122">
                        <c:v>209.5</c:v>
                      </c:pt>
                      <c:pt idx="123">
                        <c:v>219.95</c:v>
                      </c:pt>
                      <c:pt idx="124">
                        <c:v>228.62</c:v>
                      </c:pt>
                      <c:pt idx="125">
                        <c:v>229.15</c:v>
                      </c:pt>
                      <c:pt idx="126">
                        <c:v>0</c:v>
                      </c:pt>
                      <c:pt idx="127">
                        <c:v>0</c:v>
                      </c:pt>
                      <c:pt idx="128">
                        <c:v>222.52</c:v>
                      </c:pt>
                      <c:pt idx="129">
                        <c:v>218.75</c:v>
                      </c:pt>
                      <c:pt idx="130">
                        <c:v>227</c:v>
                      </c:pt>
                      <c:pt idx="131">
                        <c:v>232.6</c:v>
                      </c:pt>
                      <c:pt idx="132">
                        <c:v>234.5</c:v>
                      </c:pt>
                      <c:pt idx="133">
                        <c:v>0</c:v>
                      </c:pt>
                      <c:pt idx="134">
                        <c:v>0</c:v>
                      </c:pt>
                      <c:pt idx="135">
                        <c:v>231.7</c:v>
                      </c:pt>
                      <c:pt idx="136">
                        <c:v>237.68</c:v>
                      </c:pt>
                      <c:pt idx="137">
                        <c:v>234.73</c:v>
                      </c:pt>
                      <c:pt idx="138">
                        <c:v>231.95</c:v>
                      </c:pt>
                      <c:pt idx="139">
                        <c:v>232.93</c:v>
                      </c:pt>
                      <c:pt idx="140">
                        <c:v>0</c:v>
                      </c:pt>
                      <c:pt idx="141">
                        <c:v>0</c:v>
                      </c:pt>
                      <c:pt idx="142">
                        <c:v>226.24</c:v>
                      </c:pt>
                      <c:pt idx="143">
                        <c:v>228.64</c:v>
                      </c:pt>
                      <c:pt idx="144">
                        <c:v>231.8</c:v>
                      </c:pt>
                      <c:pt idx="145">
                        <c:v>235.9</c:v>
                      </c:pt>
                      <c:pt idx="146">
                        <c:v>236.52</c:v>
                      </c:pt>
                      <c:pt idx="147">
                        <c:v>0</c:v>
                      </c:pt>
                      <c:pt idx="148">
                        <c:v>0</c:v>
                      </c:pt>
                      <c:pt idx="149">
                        <c:v>238.33</c:v>
                      </c:pt>
                      <c:pt idx="150">
                        <c:v>243.9</c:v>
                      </c:pt>
                      <c:pt idx="151">
                        <c:v>245.63</c:v>
                      </c:pt>
                      <c:pt idx="152">
                        <c:v>247.9</c:v>
                      </c:pt>
                      <c:pt idx="153">
                        <c:v>252.9</c:v>
                      </c:pt>
                      <c:pt idx="154">
                        <c:v>0</c:v>
                      </c:pt>
                      <c:pt idx="155">
                        <c:v>0</c:v>
                      </c:pt>
                      <c:pt idx="156">
                        <c:v>251.8</c:v>
                      </c:pt>
                      <c:pt idx="157">
                        <c:v>247.44</c:v>
                      </c:pt>
                      <c:pt idx="158">
                        <c:v>240.01</c:v>
                      </c:pt>
                      <c:pt idx="159">
                        <c:v>237.49</c:v>
                      </c:pt>
                      <c:pt idx="160">
                        <c:v>230.83</c:v>
                      </c:pt>
                      <c:pt idx="161">
                        <c:v>0</c:v>
                      </c:pt>
                      <c:pt idx="162">
                        <c:v>0</c:v>
                      </c:pt>
                      <c:pt idx="163">
                        <c:v>225.98</c:v>
                      </c:pt>
                      <c:pt idx="164">
                        <c:v>227.46</c:v>
                      </c:pt>
                      <c:pt idx="165">
                        <c:v>236.9</c:v>
                      </c:pt>
                      <c:pt idx="166">
                        <c:v>246.54</c:v>
                      </c:pt>
                      <c:pt idx="167">
                        <c:v>242.62</c:v>
                      </c:pt>
                      <c:pt idx="168">
                        <c:v>0</c:v>
                      </c:pt>
                      <c:pt idx="169">
                        <c:v>0</c:v>
                      </c:pt>
                      <c:pt idx="170">
                        <c:v>239.01</c:v>
                      </c:pt>
                      <c:pt idx="171">
                        <c:v>244.08</c:v>
                      </c:pt>
                      <c:pt idx="172">
                        <c:v>251.85</c:v>
                      </c:pt>
                      <c:pt idx="173">
                        <c:v>267.94</c:v>
                      </c:pt>
                      <c:pt idx="174">
                        <c:v>264.85000000000002</c:v>
                      </c:pt>
                      <c:pt idx="175">
                        <c:v>0</c:v>
                      </c:pt>
                      <c:pt idx="176">
                        <c:v>0</c:v>
                      </c:pt>
                      <c:pt idx="177">
                        <c:v>271.79000000000002</c:v>
                      </c:pt>
                      <c:pt idx="178">
                        <c:v>277.02</c:v>
                      </c:pt>
                      <c:pt idx="179">
                        <c:v>290.7</c:v>
                      </c:pt>
                      <c:pt idx="180">
                        <c:v>304.58</c:v>
                      </c:pt>
                      <c:pt idx="181">
                        <c:v>305.02</c:v>
                      </c:pt>
                      <c:pt idx="182">
                        <c:v>0</c:v>
                      </c:pt>
                      <c:pt idx="183">
                        <c:v>0</c:v>
                      </c:pt>
                      <c:pt idx="184">
                        <c:v>331.2</c:v>
                      </c:pt>
                      <c:pt idx="185">
                        <c:v>330.55</c:v>
                      </c:pt>
                      <c:pt idx="186">
                        <c:v>339.96</c:v>
                      </c:pt>
                      <c:pt idx="187">
                        <c:v>381.93</c:v>
                      </c:pt>
                      <c:pt idx="188">
                        <c:v>365.55</c:v>
                      </c:pt>
                      <c:pt idx="189">
                        <c:v>0</c:v>
                      </c:pt>
                      <c:pt idx="190">
                        <c:v>0</c:v>
                      </c:pt>
                      <c:pt idx="191">
                        <c:v>371.72</c:v>
                      </c:pt>
                      <c:pt idx="192">
                        <c:v>375.03</c:v>
                      </c:pt>
                      <c:pt idx="193">
                        <c:v>375.54</c:v>
                      </c:pt>
                      <c:pt idx="194">
                        <c:v>370.74</c:v>
                      </c:pt>
                      <c:pt idx="195">
                        <c:v>354.57</c:v>
                      </c:pt>
                      <c:pt idx="196">
                        <c:v>0</c:v>
                      </c:pt>
                      <c:pt idx="197">
                        <c:v>0</c:v>
                      </c:pt>
                      <c:pt idx="198">
                        <c:v>351.18</c:v>
                      </c:pt>
                      <c:pt idx="199">
                        <c:v>351.65</c:v>
                      </c:pt>
                      <c:pt idx="200">
                        <c:v>340.94</c:v>
                      </c:pt>
                      <c:pt idx="201">
                        <c:v>344.04</c:v>
                      </c:pt>
                      <c:pt idx="202">
                        <c:v>352.71</c:v>
                      </c:pt>
                      <c:pt idx="203">
                        <c:v>0</c:v>
                      </c:pt>
                      <c:pt idx="204">
                        <c:v>0</c:v>
                      </c:pt>
                      <c:pt idx="205">
                        <c:v>358.95</c:v>
                      </c:pt>
                      <c:pt idx="206">
                        <c:v>390.73</c:v>
                      </c:pt>
                      <c:pt idx="207">
                        <c:v>388.64</c:v>
                      </c:pt>
                      <c:pt idx="208">
                        <c:v>383.86</c:v>
                      </c:pt>
                      <c:pt idx="209">
                        <c:v>377.74</c:v>
                      </c:pt>
                      <c:pt idx="210">
                        <c:v>0</c:v>
                      </c:pt>
                      <c:pt idx="211">
                        <c:v>0</c:v>
                      </c:pt>
                      <c:pt idx="212">
                        <c:v>400.81</c:v>
                      </c:pt>
                      <c:pt idx="213">
                        <c:v>416.4</c:v>
                      </c:pt>
                      <c:pt idx="214">
                        <c:v>415.59</c:v>
                      </c:pt>
                      <c:pt idx="215">
                        <c:v>422.1</c:v>
                      </c:pt>
                      <c:pt idx="216">
                        <c:v>425.73</c:v>
                      </c:pt>
                      <c:pt idx="217">
                        <c:v>0</c:v>
                      </c:pt>
                      <c:pt idx="218">
                        <c:v>0</c:v>
                      </c:pt>
                      <c:pt idx="219">
                        <c:v>430.5</c:v>
                      </c:pt>
                      <c:pt idx="220">
                        <c:v>432</c:v>
                      </c:pt>
                      <c:pt idx="221">
                        <c:v>451.66</c:v>
                      </c:pt>
                      <c:pt idx="222">
                        <c:v>477.88</c:v>
                      </c:pt>
                      <c:pt idx="223">
                        <c:v>483.88</c:v>
                      </c:pt>
                      <c:pt idx="224">
                        <c:v>0</c:v>
                      </c:pt>
                      <c:pt idx="225">
                        <c:v>0</c:v>
                      </c:pt>
                      <c:pt idx="226">
                        <c:v>504</c:v>
                      </c:pt>
                      <c:pt idx="227">
                        <c:v>529.85</c:v>
                      </c:pt>
                      <c:pt idx="228">
                        <c:v>535</c:v>
                      </c:pt>
                      <c:pt idx="229">
                        <c:v>556.38</c:v>
                      </c:pt>
                      <c:pt idx="230">
                        <c:v>578</c:v>
                      </c:pt>
                      <c:pt idx="231">
                        <c:v>0</c:v>
                      </c:pt>
                      <c:pt idx="232">
                        <c:v>0</c:v>
                      </c:pt>
                      <c:pt idx="233">
                        <c:v>656.08</c:v>
                      </c:pt>
                      <c:pt idx="234">
                        <c:v>642.5</c:v>
                      </c:pt>
                      <c:pt idx="235">
                        <c:v>660</c:v>
                      </c:pt>
                      <c:pt idx="236">
                        <c:v>764.9</c:v>
                      </c:pt>
                      <c:pt idx="237">
                        <c:v>1001.5</c:v>
                      </c:pt>
                      <c:pt idx="238">
                        <c:v>0</c:v>
                      </c:pt>
                      <c:pt idx="239">
                        <c:v>0</c:v>
                      </c:pt>
                      <c:pt idx="240">
                        <c:v>780.5</c:v>
                      </c:pt>
                      <c:pt idx="241">
                        <c:v>637.03</c:v>
                      </c:pt>
                      <c:pt idx="242">
                        <c:v>602.83000000000004</c:v>
                      </c:pt>
                      <c:pt idx="243">
                        <c:v>550.4</c:v>
                      </c:pt>
                      <c:pt idx="244">
                        <c:v>543.75</c:v>
                      </c:pt>
                      <c:pt idx="245">
                        <c:v>0</c:v>
                      </c:pt>
                      <c:pt idx="246">
                        <c:v>0</c:v>
                      </c:pt>
                      <c:pt idx="247">
                        <c:v>607.33000000000004</c:v>
                      </c:pt>
                      <c:pt idx="248">
                        <c:v>573</c:v>
                      </c:pt>
                      <c:pt idx="249">
                        <c:v>560</c:v>
                      </c:pt>
                      <c:pt idx="250">
                        <c:v>559</c:v>
                      </c:pt>
                      <c:pt idx="251">
                        <c:v>552</c:v>
                      </c:pt>
                      <c:pt idx="252">
                        <c:v>0</c:v>
                      </c:pt>
                      <c:pt idx="253">
                        <c:v>0</c:v>
                      </c:pt>
                      <c:pt idx="254">
                        <c:v>510.11</c:v>
                      </c:pt>
                      <c:pt idx="255">
                        <c:v>510.75</c:v>
                      </c:pt>
                      <c:pt idx="256">
                        <c:v>549</c:v>
                      </c:pt>
                      <c:pt idx="257">
                        <c:v>571.5</c:v>
                      </c:pt>
                      <c:pt idx="258">
                        <c:v>543.92999999999995</c:v>
                      </c:pt>
                      <c:pt idx="259">
                        <c:v>0</c:v>
                      </c:pt>
                      <c:pt idx="260">
                        <c:v>0</c:v>
                      </c:pt>
                      <c:pt idx="261">
                        <c:v>528</c:v>
                      </c:pt>
                      <c:pt idx="262">
                        <c:v>530.54999999999995</c:v>
                      </c:pt>
                      <c:pt idx="263">
                        <c:v>555</c:v>
                      </c:pt>
                      <c:pt idx="264">
                        <c:v>546</c:v>
                      </c:pt>
                      <c:pt idx="265">
                        <c:v>517.24</c:v>
                      </c:pt>
                      <c:pt idx="266">
                        <c:v>0</c:v>
                      </c:pt>
                      <c:pt idx="267">
                        <c:v>0</c:v>
                      </c:pt>
                      <c:pt idx="268">
                        <c:v>507.83</c:v>
                      </c:pt>
                      <c:pt idx="269">
                        <c:v>502.5</c:v>
                      </c:pt>
                      <c:pt idx="270">
                        <c:v>533.88</c:v>
                      </c:pt>
                      <c:pt idx="271">
                        <c:v>496.3</c:v>
                      </c:pt>
                      <c:pt idx="272">
                        <c:v>487.94</c:v>
                      </c:pt>
                      <c:pt idx="273">
                        <c:v>0</c:v>
                      </c:pt>
                      <c:pt idx="274">
                        <c:v>0</c:v>
                      </c:pt>
                      <c:pt idx="275">
                        <c:v>473.29</c:v>
                      </c:pt>
                      <c:pt idx="276">
                        <c:v>457.6</c:v>
                      </c:pt>
                      <c:pt idx="277">
                        <c:v>462.87</c:v>
                      </c:pt>
                      <c:pt idx="278">
                        <c:v>469.5</c:v>
                      </c:pt>
                      <c:pt idx="279">
                        <c:v>461</c:v>
                      </c:pt>
                      <c:pt idx="280">
                        <c:v>0</c:v>
                      </c:pt>
                      <c:pt idx="281">
                        <c:v>0</c:v>
                      </c:pt>
                      <c:pt idx="282">
                        <c:v>460.55</c:v>
                      </c:pt>
                      <c:pt idx="283">
                        <c:v>465.24</c:v>
                      </c:pt>
                      <c:pt idx="284">
                        <c:v>458.75</c:v>
                      </c:pt>
                      <c:pt idx="285">
                        <c:v>448.5</c:v>
                      </c:pt>
                      <c:pt idx="286">
                        <c:v>444.09</c:v>
                      </c:pt>
                      <c:pt idx="287">
                        <c:v>0</c:v>
                      </c:pt>
                      <c:pt idx="288">
                        <c:v>0</c:v>
                      </c:pt>
                      <c:pt idx="289">
                        <c:v>434.58</c:v>
                      </c:pt>
                      <c:pt idx="290">
                        <c:v>411</c:v>
                      </c:pt>
                      <c:pt idx="291">
                        <c:v>407</c:v>
                      </c:pt>
                      <c:pt idx="292">
                        <c:v>421.67</c:v>
                      </c:pt>
                      <c:pt idx="293">
                        <c:v>401.66</c:v>
                      </c:pt>
                      <c:pt idx="294">
                        <c:v>0</c:v>
                      </c:pt>
                      <c:pt idx="295">
                        <c:v>0</c:v>
                      </c:pt>
                      <c:pt idx="296">
                        <c:v>391.5</c:v>
                      </c:pt>
                      <c:pt idx="297">
                        <c:v>395.9</c:v>
                      </c:pt>
                      <c:pt idx="298">
                        <c:v>394.75</c:v>
                      </c:pt>
                      <c:pt idx="299">
                        <c:v>405.45</c:v>
                      </c:pt>
                      <c:pt idx="300">
                        <c:v>421.75</c:v>
                      </c:pt>
                      <c:pt idx="301">
                        <c:v>0</c:v>
                      </c:pt>
                      <c:pt idx="302">
                        <c:v>0</c:v>
                      </c:pt>
                      <c:pt idx="303">
                        <c:v>389.4</c:v>
                      </c:pt>
                      <c:pt idx="304">
                        <c:v>383.65</c:v>
                      </c:pt>
                      <c:pt idx="305">
                        <c:v>393.37</c:v>
                      </c:pt>
                      <c:pt idx="306">
                        <c:v>394.44</c:v>
                      </c:pt>
                      <c:pt idx="307">
                        <c:v>384.42</c:v>
                      </c:pt>
                      <c:pt idx="308">
                        <c:v>0</c:v>
                      </c:pt>
                      <c:pt idx="309">
                        <c:v>0</c:v>
                      </c:pt>
                      <c:pt idx="310">
                        <c:v>363.07</c:v>
                      </c:pt>
                      <c:pt idx="311">
                        <c:v>355.68</c:v>
                      </c:pt>
                      <c:pt idx="312">
                        <c:v>347.06</c:v>
                      </c:pt>
                      <c:pt idx="313">
                        <c:v>339.66</c:v>
                      </c:pt>
                      <c:pt idx="314">
                        <c:v>318.39</c:v>
                      </c:pt>
                      <c:pt idx="315">
                        <c:v>0</c:v>
                      </c:pt>
                      <c:pt idx="316">
                        <c:v>0</c:v>
                      </c:pt>
                      <c:pt idx="317">
                        <c:v>318.77</c:v>
                      </c:pt>
                      <c:pt idx="318">
                        <c:v>346.5</c:v>
                      </c:pt>
                      <c:pt idx="319">
                        <c:v>337.53</c:v>
                      </c:pt>
                      <c:pt idx="320">
                        <c:v>331.93</c:v>
                      </c:pt>
                      <c:pt idx="321">
                        <c:v>334</c:v>
                      </c:pt>
                      <c:pt idx="322">
                        <c:v>0</c:v>
                      </c:pt>
                      <c:pt idx="323">
                        <c:v>0</c:v>
                      </c:pt>
                      <c:pt idx="324">
                        <c:v>339</c:v>
                      </c:pt>
                      <c:pt idx="325">
                        <c:v>359.06</c:v>
                      </c:pt>
                      <c:pt idx="326">
                        <c:v>359.75</c:v>
                      </c:pt>
                      <c:pt idx="327">
                        <c:v>357.6</c:v>
                      </c:pt>
                      <c:pt idx="328">
                        <c:v>361.6</c:v>
                      </c:pt>
                      <c:pt idx="329">
                        <c:v>0</c:v>
                      </c:pt>
                      <c:pt idx="330">
                        <c:v>0</c:v>
                      </c:pt>
                      <c:pt idx="331">
                        <c:v>355.19</c:v>
                      </c:pt>
                      <c:pt idx="332">
                        <c:v>370.34</c:v>
                      </c:pt>
                      <c:pt idx="333">
                        <c:v>384.85</c:v>
                      </c:pt>
                      <c:pt idx="334">
                        <c:v>375.86</c:v>
                      </c:pt>
                      <c:pt idx="335">
                        <c:v>380.75</c:v>
                      </c:pt>
                      <c:pt idx="336">
                        <c:v>0</c:v>
                      </c:pt>
                      <c:pt idx="337">
                        <c:v>0</c:v>
                      </c:pt>
                      <c:pt idx="338">
                        <c:v>372.48</c:v>
                      </c:pt>
                      <c:pt idx="339">
                        <c:v>382.72</c:v>
                      </c:pt>
                      <c:pt idx="340">
                        <c:v>407.25</c:v>
                      </c:pt>
                      <c:pt idx="341">
                        <c:v>386.45</c:v>
                      </c:pt>
                      <c:pt idx="342">
                        <c:v>388.25</c:v>
                      </c:pt>
                      <c:pt idx="343">
                        <c:v>0</c:v>
                      </c:pt>
                      <c:pt idx="344">
                        <c:v>0</c:v>
                      </c:pt>
                      <c:pt idx="345">
                        <c:v>366.65</c:v>
                      </c:pt>
                      <c:pt idx="346">
                        <c:v>360.25</c:v>
                      </c:pt>
                      <c:pt idx="347">
                        <c:v>340.18</c:v>
                      </c:pt>
                      <c:pt idx="348">
                        <c:v>340.57</c:v>
                      </c:pt>
                      <c:pt idx="349">
                        <c:v>316.25</c:v>
                      </c:pt>
                      <c:pt idx="350">
                        <c:v>0</c:v>
                      </c:pt>
                      <c:pt idx="351">
                        <c:v>0</c:v>
                      </c:pt>
                      <c:pt idx="352">
                        <c:v>303.75</c:v>
                      </c:pt>
                      <c:pt idx="353">
                        <c:v>300.89</c:v>
                      </c:pt>
                      <c:pt idx="354">
                        <c:v>283.04000000000002</c:v>
                      </c:pt>
                      <c:pt idx="355">
                        <c:v>269.08</c:v>
                      </c:pt>
                      <c:pt idx="356">
                        <c:v>259.60000000000002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259.43</c:v>
                      </c:pt>
                      <c:pt idx="361">
                        <c:v>253.85</c:v>
                      </c:pt>
                      <c:pt idx="362">
                        <c:v>0</c:v>
                      </c:pt>
                      <c:pt idx="363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EDF-4EB7-98EA-AD85F532375C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11'!$G$14</c15:sqref>
                        </c15:formulaRef>
                      </c:ext>
                    </c:extLst>
                    <c:strCache>
                      <c:ptCount val="1"/>
                      <c:pt idx="0">
                        <c:v>2023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11'!$G$15:$G$379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220.27</c:v>
                      </c:pt>
                      <c:pt idx="2">
                        <c:v>220.03</c:v>
                      </c:pt>
                      <c:pt idx="3">
                        <c:v>198.17</c:v>
                      </c:pt>
                      <c:pt idx="4">
                        <c:v>203</c:v>
                      </c:pt>
                      <c:pt idx="5">
                        <c:v>200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202.9</c:v>
                      </c:pt>
                      <c:pt idx="9">
                        <c:v>201.46</c:v>
                      </c:pt>
                      <c:pt idx="10">
                        <c:v>188</c:v>
                      </c:pt>
                      <c:pt idx="11">
                        <c:v>185.95</c:v>
                      </c:pt>
                      <c:pt idx="12">
                        <c:v>179.3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160.54</c:v>
                      </c:pt>
                      <c:pt idx="16">
                        <c:v>173.71</c:v>
                      </c:pt>
                      <c:pt idx="17">
                        <c:v>182.43</c:v>
                      </c:pt>
                      <c:pt idx="18">
                        <c:v>186.02</c:v>
                      </c:pt>
                      <c:pt idx="19">
                        <c:v>196.09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192.68</c:v>
                      </c:pt>
                      <c:pt idx="23">
                        <c:v>172.07</c:v>
                      </c:pt>
                      <c:pt idx="24">
                        <c:v>171.79</c:v>
                      </c:pt>
                      <c:pt idx="25">
                        <c:v>171.03</c:v>
                      </c:pt>
                      <c:pt idx="26">
                        <c:v>172.29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177.28</c:v>
                      </c:pt>
                      <c:pt idx="30">
                        <c:v>183.5</c:v>
                      </c:pt>
                      <c:pt idx="31">
                        <c:v>192.52</c:v>
                      </c:pt>
                      <c:pt idx="32">
                        <c:v>185.99</c:v>
                      </c:pt>
                      <c:pt idx="33">
                        <c:v>185.83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180.63</c:v>
                      </c:pt>
                      <c:pt idx="37">
                        <c:v>173.04</c:v>
                      </c:pt>
                      <c:pt idx="38">
                        <c:v>169.32</c:v>
                      </c:pt>
                      <c:pt idx="39">
                        <c:v>169.58</c:v>
                      </c:pt>
                      <c:pt idx="40">
                        <c:v>171.41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165.01</c:v>
                      </c:pt>
                      <c:pt idx="44">
                        <c:v>165.92</c:v>
                      </c:pt>
                      <c:pt idx="45">
                        <c:v>168.79</c:v>
                      </c:pt>
                      <c:pt idx="46">
                        <c:v>168.18</c:v>
                      </c:pt>
                      <c:pt idx="47">
                        <c:v>165.95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164.91</c:v>
                      </c:pt>
                      <c:pt idx="51">
                        <c:v>159.80000000000001</c:v>
                      </c:pt>
                      <c:pt idx="52">
                        <c:v>160.02000000000001</c:v>
                      </c:pt>
                      <c:pt idx="53">
                        <c:v>159.57</c:v>
                      </c:pt>
                      <c:pt idx="54">
                        <c:v>160.35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158.15</c:v>
                      </c:pt>
                      <c:pt idx="58">
                        <c:v>155.06</c:v>
                      </c:pt>
                      <c:pt idx="59">
                        <c:v>153.57</c:v>
                      </c:pt>
                      <c:pt idx="60">
                        <c:v>148.71</c:v>
                      </c:pt>
                      <c:pt idx="61">
                        <c:v>144.84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139.35</c:v>
                      </c:pt>
                      <c:pt idx="65">
                        <c:v>143.38</c:v>
                      </c:pt>
                      <c:pt idx="66">
                        <c:v>146.65</c:v>
                      </c:pt>
                      <c:pt idx="67">
                        <c:v>151.08000000000001</c:v>
                      </c:pt>
                      <c:pt idx="68">
                        <c:v>167.82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159.63</c:v>
                      </c:pt>
                      <c:pt idx="72">
                        <c:v>146.11000000000001</c:v>
                      </c:pt>
                      <c:pt idx="73">
                        <c:v>141.86000000000001</c:v>
                      </c:pt>
                      <c:pt idx="74">
                        <c:v>143.13</c:v>
                      </c:pt>
                      <c:pt idx="75">
                        <c:v>143.81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137.75</c:v>
                      </c:pt>
                      <c:pt idx="79">
                        <c:v>145.81</c:v>
                      </c:pt>
                      <c:pt idx="80">
                        <c:v>142.52000000000001</c:v>
                      </c:pt>
                      <c:pt idx="81">
                        <c:v>150.88</c:v>
                      </c:pt>
                      <c:pt idx="82">
                        <c:v>142.1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142.06</c:v>
                      </c:pt>
                      <c:pt idx="86">
                        <c:v>145.47999999999999</c:v>
                      </c:pt>
                      <c:pt idx="87">
                        <c:v>147.01</c:v>
                      </c:pt>
                      <c:pt idx="88">
                        <c:v>151.63</c:v>
                      </c:pt>
                      <c:pt idx="89">
                        <c:v>161.09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170.92</c:v>
                      </c:pt>
                      <c:pt idx="93">
                        <c:v>160.15</c:v>
                      </c:pt>
                      <c:pt idx="94">
                        <c:v>155.37</c:v>
                      </c:pt>
                      <c:pt idx="95">
                        <c:v>153.91999999999999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157.97</c:v>
                      </c:pt>
                      <c:pt idx="101">
                        <c:v>162.16</c:v>
                      </c:pt>
                      <c:pt idx="102">
                        <c:v>159.57</c:v>
                      </c:pt>
                      <c:pt idx="103">
                        <c:v>154.09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154.21</c:v>
                      </c:pt>
                      <c:pt idx="107">
                        <c:v>157.84</c:v>
                      </c:pt>
                      <c:pt idx="108">
                        <c:v>155.29</c:v>
                      </c:pt>
                      <c:pt idx="109">
                        <c:v>155.66</c:v>
                      </c:pt>
                      <c:pt idx="110">
                        <c:v>151.76</c:v>
                      </c:pt>
                      <c:pt idx="111">
                        <c:v>0</c:v>
                      </c:pt>
                      <c:pt idx="112">
                        <c:v>0</c:v>
                      </c:pt>
                      <c:pt idx="113">
                        <c:v>151.69</c:v>
                      </c:pt>
                      <c:pt idx="114">
                        <c:v>152.32</c:v>
                      </c:pt>
                      <c:pt idx="115">
                        <c:v>149.80000000000001</c:v>
                      </c:pt>
                      <c:pt idx="116">
                        <c:v>154.78</c:v>
                      </c:pt>
                      <c:pt idx="117">
                        <c:v>155.55000000000001</c:v>
                      </c:pt>
                      <c:pt idx="118">
                        <c:v>0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155.22999999999999</c:v>
                      </c:pt>
                      <c:pt idx="122">
                        <c:v>152.47999999999999</c:v>
                      </c:pt>
                      <c:pt idx="123">
                        <c:v>151.16</c:v>
                      </c:pt>
                      <c:pt idx="124">
                        <c:v>153.15</c:v>
                      </c:pt>
                      <c:pt idx="125">
                        <c:v>0</c:v>
                      </c:pt>
                      <c:pt idx="126">
                        <c:v>0</c:v>
                      </c:pt>
                      <c:pt idx="127">
                        <c:v>154.94999999999999</c:v>
                      </c:pt>
                      <c:pt idx="128">
                        <c:v>156.94</c:v>
                      </c:pt>
                      <c:pt idx="129">
                        <c:v>157.88</c:v>
                      </c:pt>
                      <c:pt idx="130">
                        <c:v>158.16999999999999</c:v>
                      </c:pt>
                      <c:pt idx="131">
                        <c:v>153.97</c:v>
                      </c:pt>
                      <c:pt idx="132">
                        <c:v>0</c:v>
                      </c:pt>
                      <c:pt idx="133">
                        <c:v>0</c:v>
                      </c:pt>
                      <c:pt idx="134">
                        <c:v>147.38999999999999</c:v>
                      </c:pt>
                      <c:pt idx="135">
                        <c:v>145.47</c:v>
                      </c:pt>
                      <c:pt idx="136">
                        <c:v>149.69999999999999</c:v>
                      </c:pt>
                      <c:pt idx="137">
                        <c:v>145.44999999999999</c:v>
                      </c:pt>
                      <c:pt idx="138">
                        <c:v>146.25</c:v>
                      </c:pt>
                      <c:pt idx="139">
                        <c:v>0</c:v>
                      </c:pt>
                      <c:pt idx="140">
                        <c:v>0</c:v>
                      </c:pt>
                      <c:pt idx="141">
                        <c:v>144.75</c:v>
                      </c:pt>
                      <c:pt idx="142">
                        <c:v>142.96</c:v>
                      </c:pt>
                      <c:pt idx="143">
                        <c:v>141.5</c:v>
                      </c:pt>
                      <c:pt idx="144">
                        <c:v>136.35</c:v>
                      </c:pt>
                      <c:pt idx="145">
                        <c:v>132.86000000000001</c:v>
                      </c:pt>
                      <c:pt idx="146">
                        <c:v>0</c:v>
                      </c:pt>
                      <c:pt idx="147">
                        <c:v>0</c:v>
                      </c:pt>
                      <c:pt idx="148">
                        <c:v>132.61000000000001</c:v>
                      </c:pt>
                      <c:pt idx="149">
                        <c:v>130.72</c:v>
                      </c:pt>
                      <c:pt idx="150">
                        <c:v>132.97999999999999</c:v>
                      </c:pt>
                      <c:pt idx="151">
                        <c:v>126.28</c:v>
                      </c:pt>
                      <c:pt idx="152">
                        <c:v>126.21</c:v>
                      </c:pt>
                      <c:pt idx="153">
                        <c:v>0</c:v>
                      </c:pt>
                      <c:pt idx="154">
                        <c:v>0</c:v>
                      </c:pt>
                      <c:pt idx="155">
                        <c:v>132.24</c:v>
                      </c:pt>
                      <c:pt idx="156">
                        <c:v>126.69</c:v>
                      </c:pt>
                      <c:pt idx="157">
                        <c:v>128.83000000000001</c:v>
                      </c:pt>
                      <c:pt idx="158">
                        <c:v>132.22</c:v>
                      </c:pt>
                      <c:pt idx="159">
                        <c:v>141.30000000000001</c:v>
                      </c:pt>
                      <c:pt idx="160">
                        <c:v>0</c:v>
                      </c:pt>
                      <c:pt idx="161">
                        <c:v>0</c:v>
                      </c:pt>
                      <c:pt idx="162">
                        <c:v>141.57</c:v>
                      </c:pt>
                      <c:pt idx="163">
                        <c:v>151.74</c:v>
                      </c:pt>
                      <c:pt idx="164">
                        <c:v>158.58000000000001</c:v>
                      </c:pt>
                      <c:pt idx="165">
                        <c:v>162.12</c:v>
                      </c:pt>
                      <c:pt idx="166">
                        <c:v>153.81</c:v>
                      </c:pt>
                      <c:pt idx="167">
                        <c:v>0</c:v>
                      </c:pt>
                      <c:pt idx="168">
                        <c:v>0</c:v>
                      </c:pt>
                      <c:pt idx="169">
                        <c:v>153.65</c:v>
                      </c:pt>
                      <c:pt idx="170">
                        <c:v>160.33000000000001</c:v>
                      </c:pt>
                      <c:pt idx="171">
                        <c:v>154.69999999999999</c:v>
                      </c:pt>
                      <c:pt idx="172">
                        <c:v>152.44999999999999</c:v>
                      </c:pt>
                      <c:pt idx="173">
                        <c:v>149.69999999999999</c:v>
                      </c:pt>
                      <c:pt idx="174">
                        <c:v>0</c:v>
                      </c:pt>
                      <c:pt idx="175">
                        <c:v>0</c:v>
                      </c:pt>
                      <c:pt idx="176">
                        <c:v>146.77000000000001</c:v>
                      </c:pt>
                      <c:pt idx="177">
                        <c:v>151.56</c:v>
                      </c:pt>
                      <c:pt idx="178">
                        <c:v>149.09</c:v>
                      </c:pt>
                      <c:pt idx="179">
                        <c:v>149.25</c:v>
                      </c:pt>
                      <c:pt idx="180">
                        <c:v>152.76</c:v>
                      </c:pt>
                      <c:pt idx="181">
                        <c:v>0</c:v>
                      </c:pt>
                      <c:pt idx="182">
                        <c:v>0</c:v>
                      </c:pt>
                      <c:pt idx="183">
                        <c:v>147.52000000000001</c:v>
                      </c:pt>
                      <c:pt idx="184">
                        <c:v>150.86000000000001</c:v>
                      </c:pt>
                      <c:pt idx="185">
                        <c:v>150.28</c:v>
                      </c:pt>
                      <c:pt idx="186">
                        <c:v>150.93</c:v>
                      </c:pt>
                      <c:pt idx="187">
                        <c:v>155.04</c:v>
                      </c:pt>
                      <c:pt idx="188">
                        <c:v>0</c:v>
                      </c:pt>
                      <c:pt idx="189">
                        <c:v>0</c:v>
                      </c:pt>
                      <c:pt idx="190">
                        <c:v>149.27000000000001</c:v>
                      </c:pt>
                      <c:pt idx="191">
                        <c:v>143.55000000000001</c:v>
                      </c:pt>
                      <c:pt idx="192">
                        <c:v>140.86000000000001</c:v>
                      </c:pt>
                      <c:pt idx="193">
                        <c:v>142.24</c:v>
                      </c:pt>
                      <c:pt idx="194">
                        <c:v>143.33000000000001</c:v>
                      </c:pt>
                      <c:pt idx="195">
                        <c:v>0</c:v>
                      </c:pt>
                      <c:pt idx="196">
                        <c:v>0</c:v>
                      </c:pt>
                      <c:pt idx="197">
                        <c:v>143.16999999999999</c:v>
                      </c:pt>
                      <c:pt idx="198">
                        <c:v>148.19</c:v>
                      </c:pt>
                      <c:pt idx="199">
                        <c:v>152.47</c:v>
                      </c:pt>
                      <c:pt idx="200">
                        <c:v>152.72999999999999</c:v>
                      </c:pt>
                      <c:pt idx="201">
                        <c:v>151.24</c:v>
                      </c:pt>
                      <c:pt idx="202">
                        <c:v>0</c:v>
                      </c:pt>
                      <c:pt idx="203">
                        <c:v>0</c:v>
                      </c:pt>
                      <c:pt idx="204">
                        <c:v>153.91999999999999</c:v>
                      </c:pt>
                      <c:pt idx="205">
                        <c:v>157.47</c:v>
                      </c:pt>
                      <c:pt idx="206">
                        <c:v>151.54</c:v>
                      </c:pt>
                      <c:pt idx="207">
                        <c:v>152.21</c:v>
                      </c:pt>
                      <c:pt idx="208">
                        <c:v>145.97999999999999</c:v>
                      </c:pt>
                      <c:pt idx="209">
                        <c:v>0</c:v>
                      </c:pt>
                      <c:pt idx="210">
                        <c:v>0</c:v>
                      </c:pt>
                      <c:pt idx="211">
                        <c:v>147.13999999999999</c:v>
                      </c:pt>
                      <c:pt idx="212">
                        <c:v>144.75</c:v>
                      </c:pt>
                      <c:pt idx="213">
                        <c:v>144.02000000000001</c:v>
                      </c:pt>
                      <c:pt idx="214">
                        <c:v>145.37</c:v>
                      </c:pt>
                      <c:pt idx="215">
                        <c:v>142.85</c:v>
                      </c:pt>
                      <c:pt idx="216">
                        <c:v>0</c:v>
                      </c:pt>
                      <c:pt idx="217">
                        <c:v>0</c:v>
                      </c:pt>
                      <c:pt idx="218">
                        <c:v>143.19</c:v>
                      </c:pt>
                      <c:pt idx="219">
                        <c:v>143.18</c:v>
                      </c:pt>
                      <c:pt idx="220">
                        <c:v>147.27000000000001</c:v>
                      </c:pt>
                      <c:pt idx="221">
                        <c:v>145.04</c:v>
                      </c:pt>
                      <c:pt idx="222">
                        <c:v>145.47999999999999</c:v>
                      </c:pt>
                      <c:pt idx="223">
                        <c:v>0</c:v>
                      </c:pt>
                      <c:pt idx="224">
                        <c:v>0</c:v>
                      </c:pt>
                      <c:pt idx="225">
                        <c:v>146.30000000000001</c:v>
                      </c:pt>
                      <c:pt idx="226">
                        <c:v>152.44999999999999</c:v>
                      </c:pt>
                      <c:pt idx="227">
                        <c:v>151.79</c:v>
                      </c:pt>
                      <c:pt idx="228">
                        <c:v>150.22</c:v>
                      </c:pt>
                      <c:pt idx="229">
                        <c:v>150.69999999999999</c:v>
                      </c:pt>
                      <c:pt idx="230">
                        <c:v>0</c:v>
                      </c:pt>
                      <c:pt idx="231">
                        <c:v>0</c:v>
                      </c:pt>
                      <c:pt idx="232">
                        <c:v>153.86000000000001</c:v>
                      </c:pt>
                      <c:pt idx="233">
                        <c:v>154.59</c:v>
                      </c:pt>
                      <c:pt idx="234">
                        <c:v>149.61000000000001</c:v>
                      </c:pt>
                      <c:pt idx="235">
                        <c:v>142.62</c:v>
                      </c:pt>
                      <c:pt idx="236">
                        <c:v>144.04</c:v>
                      </c:pt>
                      <c:pt idx="237">
                        <c:v>0</c:v>
                      </c:pt>
                      <c:pt idx="238">
                        <c:v>0</c:v>
                      </c:pt>
                      <c:pt idx="239">
                        <c:v>147.25</c:v>
                      </c:pt>
                      <c:pt idx="240">
                        <c:v>143.80000000000001</c:v>
                      </c:pt>
                      <c:pt idx="241">
                        <c:v>146.4</c:v>
                      </c:pt>
                      <c:pt idx="242">
                        <c:v>143.44999999999999</c:v>
                      </c:pt>
                      <c:pt idx="243">
                        <c:v>142.79</c:v>
                      </c:pt>
                      <c:pt idx="244">
                        <c:v>0</c:v>
                      </c:pt>
                      <c:pt idx="245">
                        <c:v>0</c:v>
                      </c:pt>
                      <c:pt idx="246">
                        <c:v>141.41</c:v>
                      </c:pt>
                      <c:pt idx="247">
                        <c:v>141.52000000000001</c:v>
                      </c:pt>
                      <c:pt idx="248">
                        <c:v>137.91</c:v>
                      </c:pt>
                      <c:pt idx="249">
                        <c:v>138.18</c:v>
                      </c:pt>
                      <c:pt idx="250">
                        <c:v>137.08000000000001</c:v>
                      </c:pt>
                      <c:pt idx="251">
                        <c:v>0</c:v>
                      </c:pt>
                      <c:pt idx="252">
                        <c:v>0</c:v>
                      </c:pt>
                      <c:pt idx="253">
                        <c:v>137.69999999999999</c:v>
                      </c:pt>
                      <c:pt idx="254">
                        <c:v>136.33000000000001</c:v>
                      </c:pt>
                      <c:pt idx="255">
                        <c:v>138.65</c:v>
                      </c:pt>
                      <c:pt idx="256">
                        <c:v>137.93</c:v>
                      </c:pt>
                      <c:pt idx="257">
                        <c:v>138.54</c:v>
                      </c:pt>
                      <c:pt idx="258">
                        <c:v>0</c:v>
                      </c:pt>
                      <c:pt idx="259">
                        <c:v>0</c:v>
                      </c:pt>
                      <c:pt idx="260">
                        <c:v>135.21</c:v>
                      </c:pt>
                      <c:pt idx="261">
                        <c:v>135.57</c:v>
                      </c:pt>
                      <c:pt idx="262">
                        <c:v>133.59</c:v>
                      </c:pt>
                      <c:pt idx="263">
                        <c:v>134.03</c:v>
                      </c:pt>
                      <c:pt idx="264">
                        <c:v>134.01</c:v>
                      </c:pt>
                      <c:pt idx="265">
                        <c:v>0</c:v>
                      </c:pt>
                      <c:pt idx="266">
                        <c:v>0</c:v>
                      </c:pt>
                      <c:pt idx="267">
                        <c:v>136.6</c:v>
                      </c:pt>
                      <c:pt idx="268">
                        <c:v>131.65</c:v>
                      </c:pt>
                      <c:pt idx="269">
                        <c:v>131.36000000000001</c:v>
                      </c:pt>
                      <c:pt idx="270">
                        <c:v>130.88</c:v>
                      </c:pt>
                      <c:pt idx="271">
                        <c:v>129.72</c:v>
                      </c:pt>
                      <c:pt idx="272">
                        <c:v>0</c:v>
                      </c:pt>
                      <c:pt idx="273">
                        <c:v>0</c:v>
                      </c:pt>
                      <c:pt idx="274">
                        <c:v>126.73</c:v>
                      </c:pt>
                      <c:pt idx="275">
                        <c:v>123.4</c:v>
                      </c:pt>
                      <c:pt idx="276">
                        <c:v>125.65</c:v>
                      </c:pt>
                      <c:pt idx="277">
                        <c:v>123.49</c:v>
                      </c:pt>
                      <c:pt idx="278">
                        <c:v>125.34</c:v>
                      </c:pt>
                      <c:pt idx="279">
                        <c:v>0</c:v>
                      </c:pt>
                      <c:pt idx="280">
                        <c:v>0</c:v>
                      </c:pt>
                      <c:pt idx="281">
                        <c:v>131.36000000000001</c:v>
                      </c:pt>
                      <c:pt idx="282">
                        <c:v>139.72</c:v>
                      </c:pt>
                      <c:pt idx="283">
                        <c:v>136.76</c:v>
                      </c:pt>
                      <c:pt idx="284">
                        <c:v>143.19</c:v>
                      </c:pt>
                      <c:pt idx="285">
                        <c:v>147.85</c:v>
                      </c:pt>
                      <c:pt idx="286">
                        <c:v>0</c:v>
                      </c:pt>
                      <c:pt idx="287">
                        <c:v>0</c:v>
                      </c:pt>
                      <c:pt idx="288">
                        <c:v>141.29</c:v>
                      </c:pt>
                      <c:pt idx="289">
                        <c:v>139.03</c:v>
                      </c:pt>
                      <c:pt idx="290">
                        <c:v>141.03</c:v>
                      </c:pt>
                      <c:pt idx="291">
                        <c:v>141.08000000000001</c:v>
                      </c:pt>
                      <c:pt idx="292">
                        <c:v>142.41</c:v>
                      </c:pt>
                      <c:pt idx="293">
                        <c:v>0</c:v>
                      </c:pt>
                      <c:pt idx="294">
                        <c:v>0</c:v>
                      </c:pt>
                      <c:pt idx="295">
                        <c:v>141.44</c:v>
                      </c:pt>
                      <c:pt idx="296">
                        <c:v>137.46</c:v>
                      </c:pt>
                      <c:pt idx="297">
                        <c:v>135.46</c:v>
                      </c:pt>
                      <c:pt idx="298">
                        <c:v>135.74</c:v>
                      </c:pt>
                      <c:pt idx="299">
                        <c:v>135.91</c:v>
                      </c:pt>
                      <c:pt idx="300">
                        <c:v>0</c:v>
                      </c:pt>
                      <c:pt idx="301">
                        <c:v>0</c:v>
                      </c:pt>
                      <c:pt idx="302">
                        <c:v>135.13</c:v>
                      </c:pt>
                      <c:pt idx="303">
                        <c:v>127.82</c:v>
                      </c:pt>
                      <c:pt idx="304">
                        <c:v>127.13</c:v>
                      </c:pt>
                      <c:pt idx="305">
                        <c:v>128.93</c:v>
                      </c:pt>
                      <c:pt idx="306">
                        <c:v>129.69</c:v>
                      </c:pt>
                      <c:pt idx="307">
                        <c:v>0</c:v>
                      </c:pt>
                      <c:pt idx="308">
                        <c:v>0</c:v>
                      </c:pt>
                      <c:pt idx="309">
                        <c:v>123.91</c:v>
                      </c:pt>
                      <c:pt idx="310">
                        <c:v>124.44</c:v>
                      </c:pt>
                      <c:pt idx="311">
                        <c:v>122.93</c:v>
                      </c:pt>
                      <c:pt idx="312">
                        <c:v>127.45</c:v>
                      </c:pt>
                      <c:pt idx="313">
                        <c:v>125.67</c:v>
                      </c:pt>
                      <c:pt idx="314">
                        <c:v>0</c:v>
                      </c:pt>
                      <c:pt idx="315">
                        <c:v>0</c:v>
                      </c:pt>
                      <c:pt idx="316">
                        <c:v>126.29</c:v>
                      </c:pt>
                      <c:pt idx="317">
                        <c:v>127.98</c:v>
                      </c:pt>
                      <c:pt idx="318">
                        <c:v>126.74</c:v>
                      </c:pt>
                      <c:pt idx="319">
                        <c:v>123.99</c:v>
                      </c:pt>
                      <c:pt idx="320">
                        <c:v>122.81</c:v>
                      </c:pt>
                      <c:pt idx="321">
                        <c:v>0</c:v>
                      </c:pt>
                      <c:pt idx="322">
                        <c:v>0</c:v>
                      </c:pt>
                      <c:pt idx="323">
                        <c:v>122.84</c:v>
                      </c:pt>
                      <c:pt idx="324">
                        <c:v>119.68</c:v>
                      </c:pt>
                      <c:pt idx="325">
                        <c:v>118.82</c:v>
                      </c:pt>
                      <c:pt idx="326">
                        <c:v>121.97</c:v>
                      </c:pt>
                      <c:pt idx="327">
                        <c:v>121.05</c:v>
                      </c:pt>
                      <c:pt idx="328">
                        <c:v>0</c:v>
                      </c:pt>
                      <c:pt idx="329">
                        <c:v>0</c:v>
                      </c:pt>
                      <c:pt idx="330">
                        <c:v>115.82</c:v>
                      </c:pt>
                      <c:pt idx="331">
                        <c:v>113.53</c:v>
                      </c:pt>
                      <c:pt idx="332">
                        <c:v>109.73</c:v>
                      </c:pt>
                      <c:pt idx="333">
                        <c:v>110.24</c:v>
                      </c:pt>
                      <c:pt idx="334">
                        <c:v>112.03</c:v>
                      </c:pt>
                      <c:pt idx="335">
                        <c:v>0</c:v>
                      </c:pt>
                      <c:pt idx="336">
                        <c:v>0</c:v>
                      </c:pt>
                      <c:pt idx="337">
                        <c:v>107.27</c:v>
                      </c:pt>
                      <c:pt idx="338">
                        <c:v>102.8</c:v>
                      </c:pt>
                      <c:pt idx="339">
                        <c:v>104.43</c:v>
                      </c:pt>
                      <c:pt idx="340">
                        <c:v>106.36</c:v>
                      </c:pt>
                      <c:pt idx="341">
                        <c:v>103.41</c:v>
                      </c:pt>
                      <c:pt idx="342">
                        <c:v>0</c:v>
                      </c:pt>
                      <c:pt idx="343">
                        <c:v>0</c:v>
                      </c:pt>
                      <c:pt idx="344">
                        <c:v>98.52</c:v>
                      </c:pt>
                      <c:pt idx="345">
                        <c:v>97.27</c:v>
                      </c:pt>
                      <c:pt idx="346">
                        <c:v>98.3</c:v>
                      </c:pt>
                      <c:pt idx="347">
                        <c:v>97.34</c:v>
                      </c:pt>
                      <c:pt idx="348">
                        <c:v>95.15</c:v>
                      </c:pt>
                      <c:pt idx="349">
                        <c:v>0</c:v>
                      </c:pt>
                      <c:pt idx="350">
                        <c:v>0</c:v>
                      </c:pt>
                      <c:pt idx="351">
                        <c:v>98.85</c:v>
                      </c:pt>
                      <c:pt idx="352">
                        <c:v>94.7</c:v>
                      </c:pt>
                      <c:pt idx="353">
                        <c:v>97.22</c:v>
                      </c:pt>
                      <c:pt idx="354">
                        <c:v>99.16</c:v>
                      </c:pt>
                      <c:pt idx="355">
                        <c:v>99.8</c:v>
                      </c:pt>
                      <c:pt idx="356">
                        <c:v>0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102.36</c:v>
                      </c:pt>
                      <c:pt idx="361">
                        <c:v>0</c:v>
                      </c:pt>
                      <c:pt idx="362">
                        <c:v>0</c:v>
                      </c:pt>
                      <c:pt idx="363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EDF-4EB7-98EA-AD85F532375C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11'!$H$14</c15:sqref>
                        </c15:formulaRef>
                      </c:ext>
                    </c:extLst>
                    <c:strCache>
                      <c:ptCount val="1"/>
                      <c:pt idx="0">
                        <c:v>2024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11'!$H$15:$H$379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0</c:v>
                      </c:pt>
                      <c:pt idx="1">
                        <c:v>96.75</c:v>
                      </c:pt>
                      <c:pt idx="2">
                        <c:v>99.3</c:v>
                      </c:pt>
                      <c:pt idx="3">
                        <c:v>98.55</c:v>
                      </c:pt>
                      <c:pt idx="4">
                        <c:v>100.13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94.59</c:v>
                      </c:pt>
                      <c:pt idx="8">
                        <c:v>93.55</c:v>
                      </c:pt>
                      <c:pt idx="9">
                        <c:v>93.25</c:v>
                      </c:pt>
                      <c:pt idx="10">
                        <c:v>92.47</c:v>
                      </c:pt>
                      <c:pt idx="11">
                        <c:v>93.56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90.46</c:v>
                      </c:pt>
                      <c:pt idx="15">
                        <c:v>89</c:v>
                      </c:pt>
                      <c:pt idx="16">
                        <c:v>86.2</c:v>
                      </c:pt>
                      <c:pt idx="17">
                        <c:v>86.21</c:v>
                      </c:pt>
                      <c:pt idx="18">
                        <c:v>87.27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84.66</c:v>
                      </c:pt>
                      <c:pt idx="22">
                        <c:v>85.73</c:v>
                      </c:pt>
                      <c:pt idx="23">
                        <c:v>88.74</c:v>
                      </c:pt>
                      <c:pt idx="24">
                        <c:v>85.7</c:v>
                      </c:pt>
                      <c:pt idx="25">
                        <c:v>85.97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85.14</c:v>
                      </c:pt>
                      <c:pt idx="29">
                        <c:v>86.98</c:v>
                      </c:pt>
                      <c:pt idx="30">
                        <c:v>88.34</c:v>
                      </c:pt>
                      <c:pt idx="31">
                        <c:v>87.01</c:v>
                      </c:pt>
                      <c:pt idx="32">
                        <c:v>88.02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85.9</c:v>
                      </c:pt>
                      <c:pt idx="36">
                        <c:v>85.92</c:v>
                      </c:pt>
                      <c:pt idx="37">
                        <c:v>84.55</c:v>
                      </c:pt>
                      <c:pt idx="38">
                        <c:v>83.13</c:v>
                      </c:pt>
                      <c:pt idx="39">
                        <c:v>81.11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79.849999999999994</c:v>
                      </c:pt>
                      <c:pt idx="43">
                        <c:v>79.349999999999994</c:v>
                      </c:pt>
                      <c:pt idx="44">
                        <c:v>78.319999999999993</c:v>
                      </c:pt>
                      <c:pt idx="45">
                        <c:v>78.97</c:v>
                      </c:pt>
                      <c:pt idx="46">
                        <c:v>78.53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75.59</c:v>
                      </c:pt>
                      <c:pt idx="50">
                        <c:v>76.45</c:v>
                      </c:pt>
                      <c:pt idx="51">
                        <c:v>76.05</c:v>
                      </c:pt>
                      <c:pt idx="52">
                        <c:v>74.95</c:v>
                      </c:pt>
                      <c:pt idx="53">
                        <c:v>74.599999999999994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76.48</c:v>
                      </c:pt>
                      <c:pt idx="57">
                        <c:v>78.34</c:v>
                      </c:pt>
                      <c:pt idx="58">
                        <c:v>81.489999999999995</c:v>
                      </c:pt>
                      <c:pt idx="59">
                        <c:v>81.2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82.66</c:v>
                      </c:pt>
                      <c:pt idx="63">
                        <c:v>85.73</c:v>
                      </c:pt>
                      <c:pt idx="64">
                        <c:v>84.79</c:v>
                      </c:pt>
                      <c:pt idx="65">
                        <c:v>83.94</c:v>
                      </c:pt>
                      <c:pt idx="66">
                        <c:v>83.51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80.34</c:v>
                      </c:pt>
                      <c:pt idx="70">
                        <c:v>79.489999999999995</c:v>
                      </c:pt>
                      <c:pt idx="71">
                        <c:v>79.61</c:v>
                      </c:pt>
                      <c:pt idx="72">
                        <c:v>83.12</c:v>
                      </c:pt>
                      <c:pt idx="73">
                        <c:v>84.92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88.15</c:v>
                      </c:pt>
                      <c:pt idx="77">
                        <c:v>87.41</c:v>
                      </c:pt>
                      <c:pt idx="78">
                        <c:v>86.38</c:v>
                      </c:pt>
                      <c:pt idx="79">
                        <c:v>83.71</c:v>
                      </c:pt>
                      <c:pt idx="80">
                        <c:v>86.41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89.94</c:v>
                      </c:pt>
                      <c:pt idx="84">
                        <c:v>87.34</c:v>
                      </c:pt>
                      <c:pt idx="85">
                        <c:v>88.23</c:v>
                      </c:pt>
                      <c:pt idx="86">
                        <c:v>87.48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84.84</c:v>
                      </c:pt>
                      <c:pt idx="92">
                        <c:v>83.5</c:v>
                      </c:pt>
                      <c:pt idx="93">
                        <c:v>83.97</c:v>
                      </c:pt>
                      <c:pt idx="94">
                        <c:v>85.32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89.19</c:v>
                      </c:pt>
                      <c:pt idx="98">
                        <c:v>89.26</c:v>
                      </c:pt>
                      <c:pt idx="99">
                        <c:v>88.29</c:v>
                      </c:pt>
                      <c:pt idx="100">
                        <c:v>93.96</c:v>
                      </c:pt>
                      <c:pt idx="101">
                        <c:v>96.83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96.32</c:v>
                      </c:pt>
                      <c:pt idx="105">
                        <c:v>99.52</c:v>
                      </c:pt>
                      <c:pt idx="106">
                        <c:v>95.94</c:v>
                      </c:pt>
                      <c:pt idx="107">
                        <c:v>97.92</c:v>
                      </c:pt>
                      <c:pt idx="108">
                        <c:v>93.13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90.64</c:v>
                      </c:pt>
                      <c:pt idx="112">
                        <c:v>89.9</c:v>
                      </c:pt>
                      <c:pt idx="113">
                        <c:v>91.41</c:v>
                      </c:pt>
                      <c:pt idx="114">
                        <c:v>93.35</c:v>
                      </c:pt>
                      <c:pt idx="115">
                        <c:v>91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89.19</c:v>
                      </c:pt>
                      <c:pt idx="119">
                        <c:v>92.45</c:v>
                      </c:pt>
                      <c:pt idx="120">
                        <c:v>0</c:v>
                      </c:pt>
                      <c:pt idx="121">
                        <c:v>96.93</c:v>
                      </c:pt>
                      <c:pt idx="122">
                        <c:v>96.21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98.47</c:v>
                      </c:pt>
                      <c:pt idx="126">
                        <c:v>96.79</c:v>
                      </c:pt>
                      <c:pt idx="127">
                        <c:v>96.85</c:v>
                      </c:pt>
                      <c:pt idx="128">
                        <c:v>98.09</c:v>
                      </c:pt>
                      <c:pt idx="129">
                        <c:v>96.75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94.9</c:v>
                      </c:pt>
                      <c:pt idx="133">
                        <c:v>95.7</c:v>
                      </c:pt>
                      <c:pt idx="134">
                        <c:v>95.41</c:v>
                      </c:pt>
                      <c:pt idx="135">
                        <c:v>96.57</c:v>
                      </c:pt>
                      <c:pt idx="136">
                        <c:v>96.99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99.7</c:v>
                      </c:pt>
                      <c:pt idx="140">
                        <c:v>102.55</c:v>
                      </c:pt>
                      <c:pt idx="141">
                        <c:v>103.55</c:v>
                      </c:pt>
                      <c:pt idx="142">
                        <c:v>104.04</c:v>
                      </c:pt>
                      <c:pt idx="143">
                        <c:v>102.6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104.5</c:v>
                      </c:pt>
                      <c:pt idx="147">
                        <c:v>101.54</c:v>
                      </c:pt>
                      <c:pt idx="148">
                        <c:v>101.66</c:v>
                      </c:pt>
                      <c:pt idx="149">
                        <c:v>103.37</c:v>
                      </c:pt>
                      <c:pt idx="150">
                        <c:v>101.02</c:v>
                      </c:pt>
                      <c:pt idx="151">
                        <c:v>0</c:v>
                      </c:pt>
                      <c:pt idx="152">
                        <c:v>0</c:v>
                      </c:pt>
                      <c:pt idx="153">
                        <c:v>102.54</c:v>
                      </c:pt>
                      <c:pt idx="154">
                        <c:v>98.77</c:v>
                      </c:pt>
                      <c:pt idx="155">
                        <c:v>97.44</c:v>
                      </c:pt>
                      <c:pt idx="156">
                        <c:v>98.07</c:v>
                      </c:pt>
                      <c:pt idx="157">
                        <c:v>97.38</c:v>
                      </c:pt>
                      <c:pt idx="158">
                        <c:v>0</c:v>
                      </c:pt>
                      <c:pt idx="159">
                        <c:v>0</c:v>
                      </c:pt>
                      <c:pt idx="160">
                        <c:v>98.1</c:v>
                      </c:pt>
                      <c:pt idx="161">
                        <c:v>97.59</c:v>
                      </c:pt>
                      <c:pt idx="162">
                        <c:v>98.6</c:v>
                      </c:pt>
                      <c:pt idx="163">
                        <c:v>98.84</c:v>
                      </c:pt>
                      <c:pt idx="164">
                        <c:v>97.45</c:v>
                      </c:pt>
                      <c:pt idx="165">
                        <c:v>0</c:v>
                      </c:pt>
                      <c:pt idx="166">
                        <c:v>0</c:v>
                      </c:pt>
                      <c:pt idx="167">
                        <c:v>96.08</c:v>
                      </c:pt>
                      <c:pt idx="168">
                        <c:v>96.9</c:v>
                      </c:pt>
                      <c:pt idx="169">
                        <c:v>98.94</c:v>
                      </c:pt>
                      <c:pt idx="170">
                        <c:v>97.77</c:v>
                      </c:pt>
                      <c:pt idx="171">
                        <c:v>97.16</c:v>
                      </c:pt>
                      <c:pt idx="172">
                        <c:v>0</c:v>
                      </c:pt>
                      <c:pt idx="173">
                        <c:v>0</c:v>
                      </c:pt>
                      <c:pt idx="174">
                        <c:v>96.44</c:v>
                      </c:pt>
                      <c:pt idx="175">
                        <c:v>97.39</c:v>
                      </c:pt>
                      <c:pt idx="176">
                        <c:v>95.54</c:v>
                      </c:pt>
                      <c:pt idx="177">
                        <c:v>96.36</c:v>
                      </c:pt>
                      <c:pt idx="178">
                        <c:v>97.42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97.24</c:v>
                      </c:pt>
                      <c:pt idx="182">
                        <c:v>99.87</c:v>
                      </c:pt>
                      <c:pt idx="183">
                        <c:v>99.67</c:v>
                      </c:pt>
                      <c:pt idx="184">
                        <c:v>99.43</c:v>
                      </c:pt>
                      <c:pt idx="185">
                        <c:v>100.3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98.64</c:v>
                      </c:pt>
                      <c:pt idx="189">
                        <c:v>97.46</c:v>
                      </c:pt>
                      <c:pt idx="190">
                        <c:v>96.39</c:v>
                      </c:pt>
                      <c:pt idx="191">
                        <c:v>96.44</c:v>
                      </c:pt>
                      <c:pt idx="192">
                        <c:v>97.48</c:v>
                      </c:pt>
                      <c:pt idx="193">
                        <c:v>0</c:v>
                      </c:pt>
                      <c:pt idx="194">
                        <c:v>0</c:v>
                      </c:pt>
                      <c:pt idx="195">
                        <c:v>95.65</c:v>
                      </c:pt>
                      <c:pt idx="196">
                        <c:v>96.63</c:v>
                      </c:pt>
                      <c:pt idx="197">
                        <c:v>95.1</c:v>
                      </c:pt>
                      <c:pt idx="198">
                        <c:v>95.5</c:v>
                      </c:pt>
                      <c:pt idx="199">
                        <c:v>95.34</c:v>
                      </c:pt>
                      <c:pt idx="200">
                        <c:v>0</c:v>
                      </c:pt>
                      <c:pt idx="201">
                        <c:v>0</c:v>
                      </c:pt>
                      <c:pt idx="202">
                        <c:v>93.34</c:v>
                      </c:pt>
                      <c:pt idx="203">
                        <c:v>94.09</c:v>
                      </c:pt>
                      <c:pt idx="204">
                        <c:v>96.52</c:v>
                      </c:pt>
                      <c:pt idx="205">
                        <c:v>95.38</c:v>
                      </c:pt>
                      <c:pt idx="206">
                        <c:v>97.3</c:v>
                      </c:pt>
                      <c:pt idx="207">
                        <c:v>0</c:v>
                      </c:pt>
                      <c:pt idx="208">
                        <c:v>0</c:v>
                      </c:pt>
                      <c:pt idx="209">
                        <c:v>98.94</c:v>
                      </c:pt>
                      <c:pt idx="210">
                        <c:v>99</c:v>
                      </c:pt>
                      <c:pt idx="211">
                        <c:v>100.81</c:v>
                      </c:pt>
                      <c:pt idx="212">
                        <c:v>103.32</c:v>
                      </c:pt>
                      <c:pt idx="213">
                        <c:v>102.48</c:v>
                      </c:pt>
                      <c:pt idx="214">
                        <c:v>0</c:v>
                      </c:pt>
                      <c:pt idx="215">
                        <c:v>0</c:v>
                      </c:pt>
                      <c:pt idx="216">
                        <c:v>99.82</c:v>
                      </c:pt>
                      <c:pt idx="217">
                        <c:v>101.02</c:v>
                      </c:pt>
                      <c:pt idx="218">
                        <c:v>102.59</c:v>
                      </c:pt>
                      <c:pt idx="219">
                        <c:v>103.93</c:v>
                      </c:pt>
                      <c:pt idx="220">
                        <c:v>104.24</c:v>
                      </c:pt>
                      <c:pt idx="221">
                        <c:v>0</c:v>
                      </c:pt>
                      <c:pt idx="222">
                        <c:v>0</c:v>
                      </c:pt>
                      <c:pt idx="223">
                        <c:v>105.02</c:v>
                      </c:pt>
                      <c:pt idx="224">
                        <c:v>105.01</c:v>
                      </c:pt>
                      <c:pt idx="225">
                        <c:v>105.02</c:v>
                      </c:pt>
                      <c:pt idx="226">
                        <c:v>106.14</c:v>
                      </c:pt>
                      <c:pt idx="227">
                        <c:v>107.07</c:v>
                      </c:pt>
                      <c:pt idx="228">
                        <c:v>0</c:v>
                      </c:pt>
                      <c:pt idx="229">
                        <c:v>0</c:v>
                      </c:pt>
                      <c:pt idx="230">
                        <c:v>106.92</c:v>
                      </c:pt>
                      <c:pt idx="231">
                        <c:v>104.82</c:v>
                      </c:pt>
                      <c:pt idx="232">
                        <c:v>103.32</c:v>
                      </c:pt>
                      <c:pt idx="233">
                        <c:v>103.47</c:v>
                      </c:pt>
                      <c:pt idx="234">
                        <c:v>103.94</c:v>
                      </c:pt>
                      <c:pt idx="235">
                        <c:v>0</c:v>
                      </c:pt>
                      <c:pt idx="236">
                        <c:v>0</c:v>
                      </c:pt>
                      <c:pt idx="237">
                        <c:v>104.28</c:v>
                      </c:pt>
                      <c:pt idx="238">
                        <c:v>105.7</c:v>
                      </c:pt>
                      <c:pt idx="239">
                        <c:v>104.66</c:v>
                      </c:pt>
                      <c:pt idx="240">
                        <c:v>103.91</c:v>
                      </c:pt>
                      <c:pt idx="241">
                        <c:v>104.11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103.09</c:v>
                      </c:pt>
                      <c:pt idx="245">
                        <c:v>100</c:v>
                      </c:pt>
                      <c:pt idx="246">
                        <c:v>97.61</c:v>
                      </c:pt>
                      <c:pt idx="247">
                        <c:v>97.63</c:v>
                      </c:pt>
                      <c:pt idx="248">
                        <c:v>97.94</c:v>
                      </c:pt>
                      <c:pt idx="249">
                        <c:v>0</c:v>
                      </c:pt>
                      <c:pt idx="250">
                        <c:v>0</c:v>
                      </c:pt>
                      <c:pt idx="251">
                        <c:v>100.06</c:v>
                      </c:pt>
                      <c:pt idx="252">
                        <c:v>96.86</c:v>
                      </c:pt>
                      <c:pt idx="253">
                        <c:v>97.87</c:v>
                      </c:pt>
                      <c:pt idx="254">
                        <c:v>96.07</c:v>
                      </c:pt>
                      <c:pt idx="255">
                        <c:v>95.69</c:v>
                      </c:pt>
                      <c:pt idx="256">
                        <c:v>0</c:v>
                      </c:pt>
                      <c:pt idx="257">
                        <c:v>0</c:v>
                      </c:pt>
                      <c:pt idx="258">
                        <c:v>93.4</c:v>
                      </c:pt>
                      <c:pt idx="259">
                        <c:v>96.24</c:v>
                      </c:pt>
                      <c:pt idx="260">
                        <c:v>96.28</c:v>
                      </c:pt>
                      <c:pt idx="261">
                        <c:v>92.26</c:v>
                      </c:pt>
                      <c:pt idx="262">
                        <c:v>93.75</c:v>
                      </c:pt>
                      <c:pt idx="263">
                        <c:v>0</c:v>
                      </c:pt>
                      <c:pt idx="264">
                        <c:v>0</c:v>
                      </c:pt>
                      <c:pt idx="265">
                        <c:v>94.21</c:v>
                      </c:pt>
                      <c:pt idx="266">
                        <c:v>92.82</c:v>
                      </c:pt>
                      <c:pt idx="267">
                        <c:v>94.31</c:v>
                      </c:pt>
                      <c:pt idx="268">
                        <c:v>95.71</c:v>
                      </c:pt>
                      <c:pt idx="269">
                        <c:v>96.03</c:v>
                      </c:pt>
                      <c:pt idx="270">
                        <c:v>0</c:v>
                      </c:pt>
                      <c:pt idx="271">
                        <c:v>0</c:v>
                      </c:pt>
                      <c:pt idx="272">
                        <c:v>95.88</c:v>
                      </c:pt>
                      <c:pt idx="273">
                        <c:v>95.74</c:v>
                      </c:pt>
                      <c:pt idx="274">
                        <c:v>94.89</c:v>
                      </c:pt>
                      <c:pt idx="275">
                        <c:v>96.72</c:v>
                      </c:pt>
                      <c:pt idx="276">
                        <c:v>98.2</c:v>
                      </c:pt>
                      <c:pt idx="277">
                        <c:v>0</c:v>
                      </c:pt>
                      <c:pt idx="278">
                        <c:v>0</c:v>
                      </c:pt>
                      <c:pt idx="279">
                        <c:v>97.14</c:v>
                      </c:pt>
                      <c:pt idx="280">
                        <c:v>94.93</c:v>
                      </c:pt>
                      <c:pt idx="281">
                        <c:v>95.37</c:v>
                      </c:pt>
                      <c:pt idx="282">
                        <c:v>98.28</c:v>
                      </c:pt>
                      <c:pt idx="283">
                        <c:v>98.3</c:v>
                      </c:pt>
                      <c:pt idx="284">
                        <c:v>0</c:v>
                      </c:pt>
                      <c:pt idx="285">
                        <c:v>0</c:v>
                      </c:pt>
                      <c:pt idx="286">
                        <c:v>100.02</c:v>
                      </c:pt>
                      <c:pt idx="287">
                        <c:v>99.06</c:v>
                      </c:pt>
                      <c:pt idx="288">
                        <c:v>97.35</c:v>
                      </c:pt>
                      <c:pt idx="289">
                        <c:v>97.34</c:v>
                      </c:pt>
                      <c:pt idx="290">
                        <c:v>95.97</c:v>
                      </c:pt>
                      <c:pt idx="291">
                        <c:v>0</c:v>
                      </c:pt>
                      <c:pt idx="292">
                        <c:v>0</c:v>
                      </c:pt>
                      <c:pt idx="293">
                        <c:v>96.47</c:v>
                      </c:pt>
                      <c:pt idx="294">
                        <c:v>97.6</c:v>
                      </c:pt>
                      <c:pt idx="295">
                        <c:v>99.75</c:v>
                      </c:pt>
                      <c:pt idx="296">
                        <c:v>101.47</c:v>
                      </c:pt>
                      <c:pt idx="297">
                        <c:v>103.08</c:v>
                      </c:pt>
                      <c:pt idx="298">
                        <c:v>0</c:v>
                      </c:pt>
                      <c:pt idx="299">
                        <c:v>0</c:v>
                      </c:pt>
                      <c:pt idx="300">
                        <c:v>101.75</c:v>
                      </c:pt>
                      <c:pt idx="301">
                        <c:v>102.03</c:v>
                      </c:pt>
                      <c:pt idx="302">
                        <c:v>99.21</c:v>
                      </c:pt>
                      <c:pt idx="303">
                        <c:v>98.89</c:v>
                      </c:pt>
                      <c:pt idx="304">
                        <c:v>96.45</c:v>
                      </c:pt>
                      <c:pt idx="305">
                        <c:v>0</c:v>
                      </c:pt>
                      <c:pt idx="306">
                        <c:v>0</c:v>
                      </c:pt>
                      <c:pt idx="307">
                        <c:v>99.42</c:v>
                      </c:pt>
                      <c:pt idx="308">
                        <c:v>99.5</c:v>
                      </c:pt>
                      <c:pt idx="309">
                        <c:v>99.28</c:v>
                      </c:pt>
                      <c:pt idx="310">
                        <c:v>102.54</c:v>
                      </c:pt>
                      <c:pt idx="311">
                        <c:v>104.56</c:v>
                      </c:pt>
                      <c:pt idx="312">
                        <c:v>0</c:v>
                      </c:pt>
                      <c:pt idx="313">
                        <c:v>0</c:v>
                      </c:pt>
                      <c:pt idx="314">
                        <c:v>106.05</c:v>
                      </c:pt>
                      <c:pt idx="315">
                        <c:v>106.88</c:v>
                      </c:pt>
                      <c:pt idx="316">
                        <c:v>104.48</c:v>
                      </c:pt>
                      <c:pt idx="317">
                        <c:v>108.97</c:v>
                      </c:pt>
                      <c:pt idx="318">
                        <c:v>109.59</c:v>
                      </c:pt>
                      <c:pt idx="319">
                        <c:v>0</c:v>
                      </c:pt>
                      <c:pt idx="320">
                        <c:v>0</c:v>
                      </c:pt>
                      <c:pt idx="321">
                        <c:v>111.02</c:v>
                      </c:pt>
                      <c:pt idx="322">
                        <c:v>109.25</c:v>
                      </c:pt>
                      <c:pt idx="323">
                        <c:v>110.77</c:v>
                      </c:pt>
                      <c:pt idx="324">
                        <c:v>114.09</c:v>
                      </c:pt>
                      <c:pt idx="325">
                        <c:v>110.32</c:v>
                      </c:pt>
                      <c:pt idx="326">
                        <c:v>0</c:v>
                      </c:pt>
                      <c:pt idx="327">
                        <c:v>0</c:v>
                      </c:pt>
                      <c:pt idx="328">
                        <c:v>111.32</c:v>
                      </c:pt>
                      <c:pt idx="329">
                        <c:v>108.83</c:v>
                      </c:pt>
                      <c:pt idx="330">
                        <c:v>108.3</c:v>
                      </c:pt>
                      <c:pt idx="331">
                        <c:v>106.94</c:v>
                      </c:pt>
                      <c:pt idx="332">
                        <c:v>107.72</c:v>
                      </c:pt>
                      <c:pt idx="333">
                        <c:v>0</c:v>
                      </c:pt>
                      <c:pt idx="334">
                        <c:v>0</c:v>
                      </c:pt>
                      <c:pt idx="335">
                        <c:v>108.53</c:v>
                      </c:pt>
                      <c:pt idx="336">
                        <c:v>107.82</c:v>
                      </c:pt>
                      <c:pt idx="337">
                        <c:v>106.23</c:v>
                      </c:pt>
                      <c:pt idx="338">
                        <c:v>105.89</c:v>
                      </c:pt>
                      <c:pt idx="339">
                        <c:v>106.28</c:v>
                      </c:pt>
                      <c:pt idx="340">
                        <c:v>0</c:v>
                      </c:pt>
                      <c:pt idx="341">
                        <c:v>0</c:v>
                      </c:pt>
                      <c:pt idx="342">
                        <c:v>103.89</c:v>
                      </c:pt>
                      <c:pt idx="343">
                        <c:v>105.88</c:v>
                      </c:pt>
                      <c:pt idx="344">
                        <c:v>105.17</c:v>
                      </c:pt>
                      <c:pt idx="345">
                        <c:v>101.72</c:v>
                      </c:pt>
                      <c:pt idx="346">
                        <c:v>99.7</c:v>
                      </c:pt>
                      <c:pt idx="347">
                        <c:v>0</c:v>
                      </c:pt>
                      <c:pt idx="348">
                        <c:v>0</c:v>
                      </c:pt>
                      <c:pt idx="349">
                        <c:v>98.03</c:v>
                      </c:pt>
                      <c:pt idx="350">
                        <c:v>102.35</c:v>
                      </c:pt>
                      <c:pt idx="351">
                        <c:v>101.46</c:v>
                      </c:pt>
                      <c:pt idx="352">
                        <c:v>105.7</c:v>
                      </c:pt>
                      <c:pt idx="353">
                        <c:v>106.45</c:v>
                      </c:pt>
                      <c:pt idx="354">
                        <c:v>0</c:v>
                      </c:pt>
                      <c:pt idx="355">
                        <c:v>0</c:v>
                      </c:pt>
                      <c:pt idx="356">
                        <c:v>108.83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0</c:v>
                      </c:pt>
                      <c:pt idx="361">
                        <c:v>0</c:v>
                      </c:pt>
                      <c:pt idx="362">
                        <c:v>0</c:v>
                      </c:pt>
                      <c:pt idx="363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EDF-4EB7-98EA-AD85F532375C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11'!$I$14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11'!$I$15:$I$379</c15:sqref>
                        </c15:formulaRef>
                      </c:ext>
                    </c:extLst>
                    <c:numCache>
                      <c:formatCode>General</c:formatCode>
                      <c:ptCount val="365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EDF-4EB7-98EA-AD85F532375C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11'!$J$14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11'!$J$15:$J$379</c15:sqref>
                        </c15:formulaRef>
                      </c:ext>
                    </c:extLst>
                    <c:numCache>
                      <c:formatCode>General</c:formatCode>
                      <c:ptCount val="365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EDF-4EB7-98EA-AD85F532375C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11'!$N$14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11'!$N$15:$N$379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3">
                        <c:v>-0.4014309665765462</c:v>
                      </c:pt>
                      <c:pt idx="4">
                        <c:v>-0.41641135830248421</c:v>
                      </c:pt>
                      <c:pt idx="5">
                        <c:v>-0.41619581309779441</c:v>
                      </c:pt>
                      <c:pt idx="6">
                        <c:v>-0.40617296107972078</c:v>
                      </c:pt>
                      <c:pt idx="7">
                        <c:v>-0.40261646520233985</c:v>
                      </c:pt>
                      <c:pt idx="8">
                        <c:v>-0.40261646520233985</c:v>
                      </c:pt>
                      <c:pt idx="9">
                        <c:v>-0.40261646520233985</c:v>
                      </c:pt>
                      <c:pt idx="10">
                        <c:v>-0.40832841312661838</c:v>
                      </c:pt>
                      <c:pt idx="11">
                        <c:v>-0.3958267912546124</c:v>
                      </c:pt>
                      <c:pt idx="12">
                        <c:v>-0.40854395833130808</c:v>
                      </c:pt>
                      <c:pt idx="13">
                        <c:v>-0.40886727613834273</c:v>
                      </c:pt>
                      <c:pt idx="14">
                        <c:v>-0.42578757470648865</c:v>
                      </c:pt>
                      <c:pt idx="15">
                        <c:v>-0.42578757470648865</c:v>
                      </c:pt>
                      <c:pt idx="16">
                        <c:v>-0.42578757470648865</c:v>
                      </c:pt>
                      <c:pt idx="17">
                        <c:v>-0.42858966236745544</c:v>
                      </c:pt>
                      <c:pt idx="18">
                        <c:v>-0.41878235555407151</c:v>
                      </c:pt>
                      <c:pt idx="19">
                        <c:v>-0.41598026789310472</c:v>
                      </c:pt>
                      <c:pt idx="20">
                        <c:v>-0.41210045420868913</c:v>
                      </c:pt>
                      <c:pt idx="21">
                        <c:v>-0.40962168435475688</c:v>
                      </c:pt>
                      <c:pt idx="22">
                        <c:v>-0.40962168435475688</c:v>
                      </c:pt>
                      <c:pt idx="23">
                        <c:v>-0.40962168435475688</c:v>
                      </c:pt>
                      <c:pt idx="24">
                        <c:v>-0.41641135830248421</c:v>
                      </c:pt>
                      <c:pt idx="25">
                        <c:v>-0.42783525415104129</c:v>
                      </c:pt>
                      <c:pt idx="26">
                        <c:v>-0.43085288701669788</c:v>
                      </c:pt>
                      <c:pt idx="27">
                        <c:v>-0.41942899116814081</c:v>
                      </c:pt>
                      <c:pt idx="28">
                        <c:v>-0.4213688980103486</c:v>
                      </c:pt>
                      <c:pt idx="29">
                        <c:v>-0.4213688980103486</c:v>
                      </c:pt>
                      <c:pt idx="30">
                        <c:v>-0.4213688980103486</c:v>
                      </c:pt>
                      <c:pt idx="31">
                        <c:v>-0.42848188976511059</c:v>
                      </c:pt>
                      <c:pt idx="32">
                        <c:v>-0.41748908432593301</c:v>
                      </c:pt>
                      <c:pt idx="33">
                        <c:v>-0.40487968985158229</c:v>
                      </c:pt>
                      <c:pt idx="34">
                        <c:v>-0.40390973643047834</c:v>
                      </c:pt>
                      <c:pt idx="35">
                        <c:v>-0.39518015564054321</c:v>
                      </c:pt>
                      <c:pt idx="36">
                        <c:v>-0.39518015564054321</c:v>
                      </c:pt>
                      <c:pt idx="37">
                        <c:v>-0.39518015564054321</c:v>
                      </c:pt>
                      <c:pt idx="38">
                        <c:v>-0.39162365976316216</c:v>
                      </c:pt>
                      <c:pt idx="39">
                        <c:v>-0.39485683783350856</c:v>
                      </c:pt>
                      <c:pt idx="40">
                        <c:v>-0.39302470359364561</c:v>
                      </c:pt>
                      <c:pt idx="41">
                        <c:v>-0.3981977885061998</c:v>
                      </c:pt>
                      <c:pt idx="42">
                        <c:v>-0.40369419122578865</c:v>
                      </c:pt>
                      <c:pt idx="43">
                        <c:v>-0.40369419122578865</c:v>
                      </c:pt>
                      <c:pt idx="44">
                        <c:v>-0.40369419122578865</c:v>
                      </c:pt>
                      <c:pt idx="45">
                        <c:v>-0.40218537479296035</c:v>
                      </c:pt>
                      <c:pt idx="46">
                        <c:v>-0.40218537479296035</c:v>
                      </c:pt>
                      <c:pt idx="47">
                        <c:v>-0.40617296107972078</c:v>
                      </c:pt>
                      <c:pt idx="48">
                        <c:v>-0.40347864602109884</c:v>
                      </c:pt>
                      <c:pt idx="49">
                        <c:v>-0.4040175090328233</c:v>
                      </c:pt>
                      <c:pt idx="50">
                        <c:v>-0.4040175090328233</c:v>
                      </c:pt>
                      <c:pt idx="51">
                        <c:v>-0.4040175090328233</c:v>
                      </c:pt>
                      <c:pt idx="52">
                        <c:v>-0.41210045420868913</c:v>
                      </c:pt>
                      <c:pt idx="53">
                        <c:v>-0.41069941037820568</c:v>
                      </c:pt>
                      <c:pt idx="54">
                        <c:v>-0.40164651178123589</c:v>
                      </c:pt>
                      <c:pt idx="55">
                        <c:v>-0.3981977885061998</c:v>
                      </c:pt>
                      <c:pt idx="56">
                        <c:v>-0.40552632546565159</c:v>
                      </c:pt>
                      <c:pt idx="57">
                        <c:v>-0.40552632546565159</c:v>
                      </c:pt>
                      <c:pt idx="58">
                        <c:v>-0.40552632546565159</c:v>
                      </c:pt>
                      <c:pt idx="59">
                        <c:v>-0.40347864602109884</c:v>
                      </c:pt>
                      <c:pt idx="60">
                        <c:v>-0.40358641862344369</c:v>
                      </c:pt>
                      <c:pt idx="61">
                        <c:v>-0.40886727613834273</c:v>
                      </c:pt>
                      <c:pt idx="62">
                        <c:v>-0.40552632546565159</c:v>
                      </c:pt>
                      <c:pt idx="63">
                        <c:v>-0.3969045172780612</c:v>
                      </c:pt>
                      <c:pt idx="64">
                        <c:v>-0.3969045172780612</c:v>
                      </c:pt>
                      <c:pt idx="65">
                        <c:v>-0.3969045172780612</c:v>
                      </c:pt>
                      <c:pt idx="66">
                        <c:v>-0.3966889720733715</c:v>
                      </c:pt>
                      <c:pt idx="67">
                        <c:v>-0.38968375292095436</c:v>
                      </c:pt>
                      <c:pt idx="68">
                        <c:v>-0.37664326803722414</c:v>
                      </c:pt>
                      <c:pt idx="69">
                        <c:v>-0.37664326803722414</c:v>
                      </c:pt>
                      <c:pt idx="70">
                        <c:v>-0.37093132011294561</c:v>
                      </c:pt>
                      <c:pt idx="71">
                        <c:v>-0.37093132011294561</c:v>
                      </c:pt>
                      <c:pt idx="72">
                        <c:v>-0.37093132011294561</c:v>
                      </c:pt>
                      <c:pt idx="73">
                        <c:v>-0.37017691189653146</c:v>
                      </c:pt>
                      <c:pt idx="74">
                        <c:v>-0.38052308172163973</c:v>
                      </c:pt>
                      <c:pt idx="75">
                        <c:v>-0.37664326803722414</c:v>
                      </c:pt>
                      <c:pt idx="76">
                        <c:v>-0.36953027628246216</c:v>
                      </c:pt>
                      <c:pt idx="77">
                        <c:v>-0.37599663242315484</c:v>
                      </c:pt>
                      <c:pt idx="78">
                        <c:v>-0.37599663242315484</c:v>
                      </c:pt>
                      <c:pt idx="79">
                        <c:v>-0.37599663242315484</c:v>
                      </c:pt>
                      <c:pt idx="80">
                        <c:v>-0.36424941876756312</c:v>
                      </c:pt>
                      <c:pt idx="81">
                        <c:v>-0.36726705163321971</c:v>
                      </c:pt>
                      <c:pt idx="82">
                        <c:v>-0.369638048884807</c:v>
                      </c:pt>
                      <c:pt idx="83">
                        <c:v>-0.37459558859267139</c:v>
                      </c:pt>
                      <c:pt idx="84">
                        <c:v>-0.36554268999570172</c:v>
                      </c:pt>
                      <c:pt idx="85">
                        <c:v>-0.36554268999570172</c:v>
                      </c:pt>
                      <c:pt idx="86">
                        <c:v>-0.36554268999570172</c:v>
                      </c:pt>
                      <c:pt idx="87">
                        <c:v>-0.36705150642853002</c:v>
                      </c:pt>
                      <c:pt idx="88">
                        <c:v>-0.36349501055114897</c:v>
                      </c:pt>
                      <c:pt idx="89">
                        <c:v>-0.36047737768549237</c:v>
                      </c:pt>
                      <c:pt idx="90">
                        <c:v>-0.35778306262687043</c:v>
                      </c:pt>
                      <c:pt idx="91">
                        <c:v>-0.35778306262687043</c:v>
                      </c:pt>
                      <c:pt idx="92">
                        <c:v>-0.35778306262687043</c:v>
                      </c:pt>
                      <c:pt idx="93">
                        <c:v>-0.35778306262687043</c:v>
                      </c:pt>
                      <c:pt idx="94">
                        <c:v>-0.35778306262687043</c:v>
                      </c:pt>
                      <c:pt idx="95">
                        <c:v>-0.34743689280176215</c:v>
                      </c:pt>
                      <c:pt idx="96">
                        <c:v>-0.3479757558134865</c:v>
                      </c:pt>
                      <c:pt idx="97">
                        <c:v>-0.35476542976121384</c:v>
                      </c:pt>
                      <c:pt idx="98">
                        <c:v>-0.35659756400107678</c:v>
                      </c:pt>
                      <c:pt idx="99">
                        <c:v>-0.35659756400107678</c:v>
                      </c:pt>
                      <c:pt idx="100">
                        <c:v>-0.35659756400107678</c:v>
                      </c:pt>
                      <c:pt idx="101">
                        <c:v>-0.35056229826976359</c:v>
                      </c:pt>
                      <c:pt idx="102">
                        <c:v>-0.3501312078603841</c:v>
                      </c:pt>
                      <c:pt idx="103">
                        <c:v>-0.36058515028783733</c:v>
                      </c:pt>
                      <c:pt idx="104">
                        <c:v>-0.35002343525803914</c:v>
                      </c:pt>
                      <c:pt idx="105">
                        <c:v>-0.34474257774314021</c:v>
                      </c:pt>
                      <c:pt idx="106">
                        <c:v>-0.34474257774314021</c:v>
                      </c:pt>
                      <c:pt idx="107">
                        <c:v>-0.34474257774314021</c:v>
                      </c:pt>
                      <c:pt idx="108">
                        <c:v>-0.34150939967279381</c:v>
                      </c:pt>
                      <c:pt idx="109">
                        <c:v>-0.3449581229478299</c:v>
                      </c:pt>
                      <c:pt idx="110">
                        <c:v>-0.33881508461417187</c:v>
                      </c:pt>
                      <c:pt idx="111">
                        <c:v>-0.32545128192340689</c:v>
                      </c:pt>
                      <c:pt idx="112">
                        <c:v>-0.33504304353210113</c:v>
                      </c:pt>
                      <c:pt idx="113">
                        <c:v>-0.33504304353210113</c:v>
                      </c:pt>
                      <c:pt idx="114">
                        <c:v>-0.33504304353210113</c:v>
                      </c:pt>
                      <c:pt idx="115">
                        <c:v>-0.33493527092975628</c:v>
                      </c:pt>
                      <c:pt idx="116">
                        <c:v>-0.33073213943830593</c:v>
                      </c:pt>
                      <c:pt idx="117">
                        <c:v>-0.33030104902892643</c:v>
                      </c:pt>
                      <c:pt idx="118">
                        <c:v>-0.32146369563664645</c:v>
                      </c:pt>
                      <c:pt idx="119">
                        <c:v>-0.31672170113347187</c:v>
                      </c:pt>
                      <c:pt idx="120">
                        <c:v>-0.31672170113347187</c:v>
                      </c:pt>
                      <c:pt idx="121">
                        <c:v>-0.31672170113347187</c:v>
                      </c:pt>
                      <c:pt idx="122">
                        <c:v>-0.30637553130836348</c:v>
                      </c:pt>
                      <c:pt idx="123">
                        <c:v>-0.31154861622091767</c:v>
                      </c:pt>
                      <c:pt idx="124">
                        <c:v>-0.30712993952477763</c:v>
                      </c:pt>
                      <c:pt idx="125">
                        <c:v>-0.29053295876366647</c:v>
                      </c:pt>
                      <c:pt idx="126">
                        <c:v>-0.28945523274021756</c:v>
                      </c:pt>
                      <c:pt idx="127">
                        <c:v>-0.28945523274021756</c:v>
                      </c:pt>
                      <c:pt idx="128">
                        <c:v>-0.28945523274021756</c:v>
                      </c:pt>
                      <c:pt idx="129">
                        <c:v>-0.26628412323606876</c:v>
                      </c:pt>
                      <c:pt idx="130">
                        <c:v>-0.25669236162737463</c:v>
                      </c:pt>
                      <c:pt idx="131">
                        <c:v>-0.23815547402405557</c:v>
                      </c:pt>
                      <c:pt idx="132">
                        <c:v>-0.24451405756240341</c:v>
                      </c:pt>
                      <c:pt idx="133">
                        <c:v>-0.22576162475439454</c:v>
                      </c:pt>
                      <c:pt idx="134">
                        <c:v>-0.22576162475439454</c:v>
                      </c:pt>
                      <c:pt idx="135">
                        <c:v>-0.22576162475439454</c:v>
                      </c:pt>
                      <c:pt idx="136">
                        <c:v>-0.22705489598253314</c:v>
                      </c:pt>
                      <c:pt idx="137">
                        <c:v>-0.2494715972702678</c:v>
                      </c:pt>
                      <c:pt idx="138">
                        <c:v>-0.30950093677636503</c:v>
                      </c:pt>
                      <c:pt idx="139">
                        <c:v>-0.2752292492306937</c:v>
                      </c:pt>
                      <c:pt idx="140">
                        <c:v>-0.26833180268062151</c:v>
                      </c:pt>
                      <c:pt idx="141">
                        <c:v>-0.26833180268062151</c:v>
                      </c:pt>
                      <c:pt idx="142">
                        <c:v>-0.26833180268062151</c:v>
                      </c:pt>
                      <c:pt idx="143">
                        <c:v>-0.27037948212517415</c:v>
                      </c:pt>
                      <c:pt idx="144">
                        <c:v>-0.26046440270944538</c:v>
                      </c:pt>
                      <c:pt idx="145">
                        <c:v>-0.24763946303040485</c:v>
                      </c:pt>
                      <c:pt idx="146">
                        <c:v>-0.26930175610172546</c:v>
                      </c:pt>
                      <c:pt idx="147">
                        <c:v>-0.2715649807509678</c:v>
                      </c:pt>
                      <c:pt idx="148">
                        <c:v>-0.2715649807509678</c:v>
                      </c:pt>
                      <c:pt idx="149">
                        <c:v>-0.2715649807509678</c:v>
                      </c:pt>
                      <c:pt idx="150">
                        <c:v>-0.27598365744710773</c:v>
                      </c:pt>
                      <c:pt idx="151">
                        <c:v>-0.26132658352820437</c:v>
                      </c:pt>
                      <c:pt idx="152">
                        <c:v>-0.2752292492306937</c:v>
                      </c:pt>
                      <c:pt idx="153">
                        <c:v>-0.28514432864642247</c:v>
                      </c:pt>
                      <c:pt idx="154">
                        <c:v>-0.28255778619014549</c:v>
                      </c:pt>
                      <c:pt idx="155">
                        <c:v>-0.28255778619014549</c:v>
                      </c:pt>
                      <c:pt idx="156">
                        <c:v>-0.28255778619014549</c:v>
                      </c:pt>
                      <c:pt idx="157">
                        <c:v>-0.27382820540021036</c:v>
                      </c:pt>
                      <c:pt idx="158">
                        <c:v>-0.25884781367427223</c:v>
                      </c:pt>
                      <c:pt idx="159">
                        <c:v>-0.2492560520655781</c:v>
                      </c:pt>
                      <c:pt idx="160">
                        <c:v>-0.24257415072019561</c:v>
                      </c:pt>
                      <c:pt idx="161">
                        <c:v>-0.25248923013592439</c:v>
                      </c:pt>
                      <c:pt idx="162">
                        <c:v>-0.25248923013592439</c:v>
                      </c:pt>
                      <c:pt idx="163">
                        <c:v>-0.25248923013592439</c:v>
                      </c:pt>
                      <c:pt idx="164">
                        <c:v>-0.24084978908267751</c:v>
                      </c:pt>
                      <c:pt idx="165">
                        <c:v>-0.25475245478516673</c:v>
                      </c:pt>
                      <c:pt idx="166">
                        <c:v>-0.24839387124681911</c:v>
                      </c:pt>
                      <c:pt idx="167">
                        <c:v>-0.25636904382033998</c:v>
                      </c:pt>
                      <c:pt idx="168">
                        <c:v>-0.2442985123577136</c:v>
                      </c:pt>
                      <c:pt idx="169">
                        <c:v>-0.2442985123577136</c:v>
                      </c:pt>
                      <c:pt idx="170">
                        <c:v>-0.2442985123577136</c:v>
                      </c:pt>
                      <c:pt idx="171">
                        <c:v>-0.23395234253260533</c:v>
                      </c:pt>
                      <c:pt idx="172">
                        <c:v>-0.22780930419894718</c:v>
                      </c:pt>
                      <c:pt idx="173">
                        <c:v>-0.21132009604018076</c:v>
                      </c:pt>
                      <c:pt idx="174">
                        <c:v>-0.20668587413935113</c:v>
                      </c:pt>
                      <c:pt idx="175">
                        <c:v>-0.20647032893466144</c:v>
                      </c:pt>
                      <c:pt idx="176">
                        <c:v>-0.20647032893466144</c:v>
                      </c:pt>
                      <c:pt idx="177">
                        <c:v>-0.20647032893466144</c:v>
                      </c:pt>
                      <c:pt idx="178">
                        <c:v>-0.20334492346665989</c:v>
                      </c:pt>
                      <c:pt idx="179">
                        <c:v>-0.18814898653603207</c:v>
                      </c:pt>
                      <c:pt idx="180">
                        <c:v>-0.17553959206168135</c:v>
                      </c:pt>
                      <c:pt idx="181">
                        <c:v>-0.15721824966305198</c:v>
                      </c:pt>
                      <c:pt idx="182">
                        <c:v>-0.15614052363960329</c:v>
                      </c:pt>
                      <c:pt idx="183">
                        <c:v>-0.15614052363960329</c:v>
                      </c:pt>
                      <c:pt idx="184">
                        <c:v>-0.15614052363960329</c:v>
                      </c:pt>
                      <c:pt idx="185">
                        <c:v>-0.1427767209488382</c:v>
                      </c:pt>
                      <c:pt idx="186">
                        <c:v>-0.16885769071629875</c:v>
                      </c:pt>
                      <c:pt idx="187">
                        <c:v>-0.18200594820237392</c:v>
                      </c:pt>
                      <c:pt idx="188">
                        <c:v>-0.19008889337823975</c:v>
                      </c:pt>
                      <c:pt idx="189">
                        <c:v>-0.17176755097961061</c:v>
                      </c:pt>
                      <c:pt idx="190">
                        <c:v>-0.17176755097961061</c:v>
                      </c:pt>
                      <c:pt idx="191">
                        <c:v>-0.17176755097961061</c:v>
                      </c:pt>
                      <c:pt idx="192">
                        <c:v>-0.18437694545396122</c:v>
                      </c:pt>
                      <c:pt idx="193">
                        <c:v>-0.18297590162347788</c:v>
                      </c:pt>
                      <c:pt idx="194">
                        <c:v>-0.18329921943051253</c:v>
                      </c:pt>
                      <c:pt idx="195">
                        <c:v>-0.1897655755712051</c:v>
                      </c:pt>
                      <c:pt idx="196">
                        <c:v>-0.18577798928444478</c:v>
                      </c:pt>
                      <c:pt idx="197">
                        <c:v>-0.18577798928444478</c:v>
                      </c:pt>
                      <c:pt idx="198">
                        <c:v>-0.18577798928444478</c:v>
                      </c:pt>
                      <c:pt idx="199">
                        <c:v>-0.18135931258830484</c:v>
                      </c:pt>
                      <c:pt idx="200">
                        <c:v>-0.20194387963617655</c:v>
                      </c:pt>
                      <c:pt idx="201">
                        <c:v>-0.18771789612665246</c:v>
                      </c:pt>
                      <c:pt idx="202">
                        <c:v>-0.1990340193728648</c:v>
                      </c:pt>
                      <c:pt idx="203">
                        <c:v>-0.19321429884624131</c:v>
                      </c:pt>
                      <c:pt idx="204">
                        <c:v>-0.19321429884624131</c:v>
                      </c:pt>
                      <c:pt idx="205">
                        <c:v>-0.19321429884624131</c:v>
                      </c:pt>
                      <c:pt idx="206">
                        <c:v>-0.17176755097961061</c:v>
                      </c:pt>
                      <c:pt idx="207">
                        <c:v>-0.1670255564764358</c:v>
                      </c:pt>
                      <c:pt idx="208">
                        <c:v>-0.15452393460443004</c:v>
                      </c:pt>
                      <c:pt idx="209">
                        <c:v>-0.14116013191366517</c:v>
                      </c:pt>
                      <c:pt idx="210">
                        <c:v>-0.1455788086098051</c:v>
                      </c:pt>
                      <c:pt idx="211">
                        <c:v>-0.1455788086098051</c:v>
                      </c:pt>
                      <c:pt idx="212">
                        <c:v>-0.1455788086098051</c:v>
                      </c:pt>
                      <c:pt idx="213">
                        <c:v>-0.12876628264400414</c:v>
                      </c:pt>
                      <c:pt idx="214">
                        <c:v>-0.13674145521752523</c:v>
                      </c:pt>
                      <c:pt idx="215">
                        <c:v>-0.13210723331669538</c:v>
                      </c:pt>
                      <c:pt idx="216">
                        <c:v>-0.126287512790072</c:v>
                      </c:pt>
                      <c:pt idx="217">
                        <c:v>-0.10516408273047584</c:v>
                      </c:pt>
                      <c:pt idx="218">
                        <c:v>-0.10516408273047584</c:v>
                      </c:pt>
                      <c:pt idx="219">
                        <c:v>-0.10516408273047584</c:v>
                      </c:pt>
                      <c:pt idx="220">
                        <c:v>-0.10290085808123339</c:v>
                      </c:pt>
                      <c:pt idx="221">
                        <c:v>-8.7812693752950421E-2</c:v>
                      </c:pt>
                      <c:pt idx="222">
                        <c:v>-7.1215712991839042E-2</c:v>
                      </c:pt>
                      <c:pt idx="223">
                        <c:v>-5.5265367844797186E-2</c:v>
                      </c:pt>
                      <c:pt idx="224">
                        <c:v>-6.8629170535562056E-2</c:v>
                      </c:pt>
                      <c:pt idx="225">
                        <c:v>-6.8629170535562056E-2</c:v>
                      </c:pt>
                      <c:pt idx="226">
                        <c:v>-6.8629170535562056E-2</c:v>
                      </c:pt>
                      <c:pt idx="227">
                        <c:v>-4.4380335007964455E-2</c:v>
                      </c:pt>
                      <c:pt idx="228">
                        <c:v>-4.0500521323548866E-2</c:v>
                      </c:pt>
                      <c:pt idx="229">
                        <c:v>-4.6966877464241441E-2</c:v>
                      </c:pt>
                      <c:pt idx="230">
                        <c:v>-9.6003411531161209E-2</c:v>
                      </c:pt>
                      <c:pt idx="231">
                        <c:v>-9.6650047145230511E-2</c:v>
                      </c:pt>
                      <c:pt idx="232">
                        <c:v>-9.6650047145230511E-2</c:v>
                      </c:pt>
                      <c:pt idx="233">
                        <c:v>-9.6650047145230511E-2</c:v>
                      </c:pt>
                      <c:pt idx="234">
                        <c:v>-7.800538693956649E-2</c:v>
                      </c:pt>
                      <c:pt idx="235">
                        <c:v>-5.6774184277625483E-2</c:v>
                      </c:pt>
                      <c:pt idx="236">
                        <c:v>-6.0007362347971771E-2</c:v>
                      </c:pt>
                      <c:pt idx="237">
                        <c:v>-5.0954463751001988E-2</c:v>
                      </c:pt>
                      <c:pt idx="238">
                        <c:v>-4.2871518575136158E-2</c:v>
                      </c:pt>
                      <c:pt idx="239">
                        <c:v>-4.2871518575136158E-2</c:v>
                      </c:pt>
                      <c:pt idx="240">
                        <c:v>-4.2871518575136158E-2</c:v>
                      </c:pt>
                      <c:pt idx="241">
                        <c:v>-1.8622683047538557E-2</c:v>
                      </c:pt>
                      <c:pt idx="242">
                        <c:v>-1.3341825532639517E-2</c:v>
                      </c:pt>
                      <c:pt idx="243">
                        <c:v>-1.9356804656445181E-4</c:v>
                      </c:pt>
                      <c:pt idx="244">
                        <c:v>1.6942275726271161E-2</c:v>
                      </c:pt>
                      <c:pt idx="245">
                        <c:v>1.9744363387238062E-2</c:v>
                      </c:pt>
                      <c:pt idx="246">
                        <c:v>1.9744363387238062E-2</c:v>
                      </c:pt>
                      <c:pt idx="247">
                        <c:v>1.9744363387238062E-2</c:v>
                      </c:pt>
                      <c:pt idx="248">
                        <c:v>3.1168259235795359E-2</c:v>
                      </c:pt>
                      <c:pt idx="249">
                        <c:v>4.1729974265593217E-2</c:v>
                      </c:pt>
                      <c:pt idx="250">
                        <c:v>6.1560133097050773E-2</c:v>
                      </c:pt>
                      <c:pt idx="251">
                        <c:v>9.3353050788790082E-2</c:v>
                      </c:pt>
                      <c:pt idx="252">
                        <c:v>8.882660149030519E-2</c:v>
                      </c:pt>
                      <c:pt idx="253">
                        <c:v>8.882660149030519E-2</c:v>
                      </c:pt>
                      <c:pt idx="254">
                        <c:v>8.882660149030519E-2</c:v>
                      </c:pt>
                      <c:pt idx="255">
                        <c:v>0.12536151368521886</c:v>
                      </c:pt>
                      <c:pt idx="256">
                        <c:v>0.12891800956259969</c:v>
                      </c:pt>
                      <c:pt idx="257">
                        <c:v>0.18194212991628</c:v>
                      </c:pt>
                      <c:pt idx="258">
                        <c:v>0.1001427247365172</c:v>
                      </c:pt>
                      <c:pt idx="259">
                        <c:v>0.13322891365639489</c:v>
                      </c:pt>
                      <c:pt idx="260">
                        <c:v>0.13322891365639489</c:v>
                      </c:pt>
                      <c:pt idx="261">
                        <c:v>0.13322891365639489</c:v>
                      </c:pt>
                      <c:pt idx="262">
                        <c:v>0.18927066687573157</c:v>
                      </c:pt>
                      <c:pt idx="263">
                        <c:v>0.17623018199200136</c:v>
                      </c:pt>
                      <c:pt idx="264">
                        <c:v>0.1713804148864817</c:v>
                      </c:pt>
                      <c:pt idx="265">
                        <c:v>0.17666127240138096</c:v>
                      </c:pt>
                      <c:pt idx="266">
                        <c:v>0.21405836541505363</c:v>
                      </c:pt>
                      <c:pt idx="267">
                        <c:v>0.21405836541505363</c:v>
                      </c:pt>
                      <c:pt idx="268">
                        <c:v>0.21405836541505363</c:v>
                      </c:pt>
                      <c:pt idx="269">
                        <c:v>0.2826017405063963</c:v>
                      </c:pt>
                      <c:pt idx="270">
                        <c:v>0.31213143354889272</c:v>
                      </c:pt>
                      <c:pt idx="271">
                        <c:v>0.33422481702959295</c:v>
                      </c:pt>
                      <c:pt idx="272">
                        <c:v>0.46225866861530829</c:v>
                      </c:pt>
                      <c:pt idx="273">
                        <c:v>0.50256562189229248</c:v>
                      </c:pt>
                      <c:pt idx="274">
                        <c:v>0.50256562189229248</c:v>
                      </c:pt>
                      <c:pt idx="275">
                        <c:v>0.50256562189229248</c:v>
                      </c:pt>
                      <c:pt idx="276">
                        <c:v>0.62316316391621163</c:v>
                      </c:pt>
                      <c:pt idx="277">
                        <c:v>0.79441382904222313</c:v>
                      </c:pt>
                      <c:pt idx="278">
                        <c:v>0.55300319978969559</c:v>
                      </c:pt>
                      <c:pt idx="279">
                        <c:v>0.39134429627237832</c:v>
                      </c:pt>
                      <c:pt idx="280">
                        <c:v>0.34877411834615146</c:v>
                      </c:pt>
                      <c:pt idx="281">
                        <c:v>0.34877411834615146</c:v>
                      </c:pt>
                      <c:pt idx="282">
                        <c:v>0.34877411834615146</c:v>
                      </c:pt>
                      <c:pt idx="283">
                        <c:v>0.35933583337594954</c:v>
                      </c:pt>
                      <c:pt idx="284">
                        <c:v>0.36407782787912413</c:v>
                      </c:pt>
                      <c:pt idx="285">
                        <c:v>0.39436192913803492</c:v>
                      </c:pt>
                      <c:pt idx="286">
                        <c:v>0.49556040273987567</c:v>
                      </c:pt>
                      <c:pt idx="287">
                        <c:v>0.49383604110235768</c:v>
                      </c:pt>
                      <c:pt idx="288">
                        <c:v>0.49383604110235768</c:v>
                      </c:pt>
                      <c:pt idx="289">
                        <c:v>0.49383604110235768</c:v>
                      </c:pt>
                      <c:pt idx="290">
                        <c:v>0.43822537829240038</c:v>
                      </c:pt>
                      <c:pt idx="291">
                        <c:v>0.39770287981072605</c:v>
                      </c:pt>
                      <c:pt idx="292">
                        <c:v>0.42065844411018527</c:v>
                      </c:pt>
                      <c:pt idx="293">
                        <c:v>0.36332341966270998</c:v>
                      </c:pt>
                      <c:pt idx="294">
                        <c:v>0.38800334559968697</c:v>
                      </c:pt>
                      <c:pt idx="295">
                        <c:v>0.38800334559968697</c:v>
                      </c:pt>
                      <c:pt idx="296">
                        <c:v>0.38800334559968697</c:v>
                      </c:pt>
                      <c:pt idx="297">
                        <c:v>0.39813397022010566</c:v>
                      </c:pt>
                      <c:pt idx="298">
                        <c:v>0.39888837843652003</c:v>
                      </c:pt>
                      <c:pt idx="299">
                        <c:v>0.38315357849416753</c:v>
                      </c:pt>
                      <c:pt idx="300">
                        <c:v>0.30577285001054499</c:v>
                      </c:pt>
                      <c:pt idx="301">
                        <c:v>0.24455801187865411</c:v>
                      </c:pt>
                      <c:pt idx="302">
                        <c:v>0.24455801187865411</c:v>
                      </c:pt>
                      <c:pt idx="303">
                        <c:v>0.24455801187865411</c:v>
                      </c:pt>
                      <c:pt idx="304">
                        <c:v>0.19228829974138817</c:v>
                      </c:pt>
                      <c:pt idx="305">
                        <c:v>0.23669061190747809</c:v>
                      </c:pt>
                      <c:pt idx="306">
                        <c:v>0.32937504992407329</c:v>
                      </c:pt>
                      <c:pt idx="307">
                        <c:v>0.31148479793482364</c:v>
                      </c:pt>
                      <c:pt idx="308">
                        <c:v>0.30297076234957832</c:v>
                      </c:pt>
                      <c:pt idx="309">
                        <c:v>0.30297076234957832</c:v>
                      </c:pt>
                      <c:pt idx="310">
                        <c:v>0.30297076234957832</c:v>
                      </c:pt>
                      <c:pt idx="311">
                        <c:v>0.34424766904766657</c:v>
                      </c:pt>
                      <c:pt idx="312">
                        <c:v>0.29876763085812796</c:v>
                      </c:pt>
                      <c:pt idx="313">
                        <c:v>0.25414977348734835</c:v>
                      </c:pt>
                      <c:pt idx="314">
                        <c:v>0.29327122813853923</c:v>
                      </c:pt>
                      <c:pt idx="315">
                        <c:v>0.31245475135592748</c:v>
                      </c:pt>
                      <c:pt idx="316">
                        <c:v>0.31245475135592748</c:v>
                      </c:pt>
                      <c:pt idx="317">
                        <c:v>0.31245475135592748</c:v>
                      </c:pt>
                      <c:pt idx="318">
                        <c:v>0.34898966355084116</c:v>
                      </c:pt>
                      <c:pt idx="319">
                        <c:v>0.45277467960895912</c:v>
                      </c:pt>
                      <c:pt idx="320">
                        <c:v>0.53705285464265384</c:v>
                      </c:pt>
                      <c:pt idx="321">
                        <c:v>0.48133441923035147</c:v>
                      </c:pt>
                      <c:pt idx="322">
                        <c:v>0.44016528513460806</c:v>
                      </c:pt>
                      <c:pt idx="323">
                        <c:v>0.44016528513460806</c:v>
                      </c:pt>
                      <c:pt idx="324">
                        <c:v>0.44016528513460806</c:v>
                      </c:pt>
                      <c:pt idx="325">
                        <c:v>0.45546899466758095</c:v>
                      </c:pt>
                      <c:pt idx="326">
                        <c:v>0.49653035616097974</c:v>
                      </c:pt>
                      <c:pt idx="327">
                        <c:v>0.54319589297631188</c:v>
                      </c:pt>
                      <c:pt idx="328">
                        <c:v>0.559038465521009</c:v>
                      </c:pt>
                      <c:pt idx="329">
                        <c:v>0.51420506294553947</c:v>
                      </c:pt>
                      <c:pt idx="330">
                        <c:v>0.51420506294553947</c:v>
                      </c:pt>
                      <c:pt idx="331">
                        <c:v>0.51420506294553947</c:v>
                      </c:pt>
                      <c:pt idx="332">
                        <c:v>0.55246433677797158</c:v>
                      </c:pt>
                      <c:pt idx="333">
                        <c:v>0.59083138321274808</c:v>
                      </c:pt>
                      <c:pt idx="334">
                        <c:v>0.60807499958792866</c:v>
                      </c:pt>
                      <c:pt idx="335">
                        <c:v>0.63695805701635577</c:v>
                      </c:pt>
                      <c:pt idx="336">
                        <c:v>0.67855828152147901</c:v>
                      </c:pt>
                      <c:pt idx="337">
                        <c:v>0.67855828152147901</c:v>
                      </c:pt>
                      <c:pt idx="338">
                        <c:v>0.67855828152147901</c:v>
                      </c:pt>
                      <c:pt idx="339">
                        <c:v>0.70226825403735194</c:v>
                      </c:pt>
                      <c:pt idx="340">
                        <c:v>0.85562866717411401</c:v>
                      </c:pt>
                      <c:pt idx="341">
                        <c:v>1.1123430059596138</c:v>
                      </c:pt>
                      <c:pt idx="342">
                        <c:v>1.0506970774183437</c:v>
                      </c:pt>
                      <c:pt idx="343">
                        <c:v>1.0748381403435965</c:v>
                      </c:pt>
                      <c:pt idx="344">
                        <c:v>1.0748381403435965</c:v>
                      </c:pt>
                      <c:pt idx="345">
                        <c:v>1.0748381403435965</c:v>
                      </c:pt>
                      <c:pt idx="346">
                        <c:v>1.3056870545663255</c:v>
                      </c:pt>
                      <c:pt idx="347">
                        <c:v>1.2883356655888001</c:v>
                      </c:pt>
                      <c:pt idx="348">
                        <c:v>1.2800371752082444</c:v>
                      </c:pt>
                      <c:pt idx="349">
                        <c:v>1.7041223654353406</c:v>
                      </c:pt>
                      <c:pt idx="350">
                        <c:v>1.6738382641764296</c:v>
                      </c:pt>
                      <c:pt idx="351">
                        <c:v>1.6738382641764296</c:v>
                      </c:pt>
                      <c:pt idx="352">
                        <c:v>1.6738382641764296</c:v>
                      </c:pt>
                      <c:pt idx="353">
                        <c:v>1.7837663185682056</c:v>
                      </c:pt>
                      <c:pt idx="354">
                        <c:v>2.4591772174635578</c:v>
                      </c:pt>
                      <c:pt idx="355">
                        <c:v>2.5597290554513292</c:v>
                      </c:pt>
                      <c:pt idx="356">
                        <c:v>1.988318717818784</c:v>
                      </c:pt>
                      <c:pt idx="357">
                        <c:v>1.988318717818784</c:v>
                      </c:pt>
                      <c:pt idx="358">
                        <c:v>1.988318717818784</c:v>
                      </c:pt>
                      <c:pt idx="359">
                        <c:v>1.988318717818784</c:v>
                      </c:pt>
                      <c:pt idx="360">
                        <c:v>1.4432048951583902</c:v>
                      </c:pt>
                      <c:pt idx="361">
                        <c:v>1.4968756511261399</c:v>
                      </c:pt>
                      <c:pt idx="362">
                        <c:v>1.4316732267074883</c:v>
                      </c:pt>
                      <c:pt idx="363">
                        <c:v>1.4316732267074883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EDF-4EB7-98EA-AD85F532375C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11'!$O$14</c15:sqref>
                        </c15:formulaRef>
                      </c:ext>
                    </c:extLst>
                    <c:strCache>
                      <c:ptCount val="1"/>
                      <c:pt idx="0">
                        <c:v>2022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11'!$O$15:$O$379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2">
                        <c:v>-0.59756271172488074</c:v>
                      </c:pt>
                      <c:pt idx="3">
                        <c:v>-0.53818250887682129</c:v>
                      </c:pt>
                      <c:pt idx="4">
                        <c:v>-0.55480896567427795</c:v>
                      </c:pt>
                      <c:pt idx="5">
                        <c:v>-0.56026552485491043</c:v>
                      </c:pt>
                      <c:pt idx="6">
                        <c:v>-0.57958816383573852</c:v>
                      </c:pt>
                      <c:pt idx="7">
                        <c:v>-0.57958816383573852</c:v>
                      </c:pt>
                      <c:pt idx="8">
                        <c:v>-0.57958816383573852</c:v>
                      </c:pt>
                      <c:pt idx="9">
                        <c:v>-0.59156049662618504</c:v>
                      </c:pt>
                      <c:pt idx="10">
                        <c:v>-0.59785158838738484</c:v>
                      </c:pt>
                      <c:pt idx="11">
                        <c:v>-0.61370770741816405</c:v>
                      </c:pt>
                      <c:pt idx="12">
                        <c:v>-0.62256659173495554</c:v>
                      </c:pt>
                      <c:pt idx="13">
                        <c:v>-0.61056216153756404</c:v>
                      </c:pt>
                      <c:pt idx="14">
                        <c:v>-0.61056216153756404</c:v>
                      </c:pt>
                      <c:pt idx="15">
                        <c:v>-0.61056216153756404</c:v>
                      </c:pt>
                      <c:pt idx="16">
                        <c:v>-0.62198883840994745</c:v>
                      </c:pt>
                      <c:pt idx="17">
                        <c:v>-0.61441385037095175</c:v>
                      </c:pt>
                      <c:pt idx="18">
                        <c:v>-0.6137719022320538</c:v>
                      </c:pt>
                      <c:pt idx="19">
                        <c:v>-0.60821905083058658</c:v>
                      </c:pt>
                      <c:pt idx="20">
                        <c:v>-0.59435297103039109</c:v>
                      </c:pt>
                      <c:pt idx="21">
                        <c:v>-0.59435297103039109</c:v>
                      </c:pt>
                      <c:pt idx="22">
                        <c:v>-0.59435297103039109</c:v>
                      </c:pt>
                      <c:pt idx="23">
                        <c:v>-0.57782280645376916</c:v>
                      </c:pt>
                      <c:pt idx="24">
                        <c:v>-0.5613247392840921</c:v>
                      </c:pt>
                      <c:pt idx="25">
                        <c:v>-0.55577188788262477</c:v>
                      </c:pt>
                      <c:pt idx="26">
                        <c:v>-0.53391355375314986</c:v>
                      </c:pt>
                      <c:pt idx="27">
                        <c:v>-0.52367448093772773</c:v>
                      </c:pt>
                      <c:pt idx="28">
                        <c:v>-0.52367448093772773</c:v>
                      </c:pt>
                      <c:pt idx="29">
                        <c:v>-0.52367448093772773</c:v>
                      </c:pt>
                      <c:pt idx="30">
                        <c:v>-0.53169883267395202</c:v>
                      </c:pt>
                      <c:pt idx="31">
                        <c:v>-0.56828987659113461</c:v>
                      </c:pt>
                      <c:pt idx="32">
                        <c:v>-0.54620686061304546</c:v>
                      </c:pt>
                      <c:pt idx="33">
                        <c:v>-0.55188810164229229</c:v>
                      </c:pt>
                      <c:pt idx="34">
                        <c:v>-0.53179512489478675</c:v>
                      </c:pt>
                      <c:pt idx="35">
                        <c:v>-0.53179512489478675</c:v>
                      </c:pt>
                      <c:pt idx="36">
                        <c:v>-0.53179512489478675</c:v>
                      </c:pt>
                      <c:pt idx="37">
                        <c:v>-0.53811831406293142</c:v>
                      </c:pt>
                      <c:pt idx="38">
                        <c:v>-0.52897055308363572</c:v>
                      </c:pt>
                      <c:pt idx="39">
                        <c:v>-0.54033303514212938</c:v>
                      </c:pt>
                      <c:pt idx="40">
                        <c:v>-0.55224117311868615</c:v>
                      </c:pt>
                      <c:pt idx="41">
                        <c:v>-0.53728378148236411</c:v>
                      </c:pt>
                      <c:pt idx="42">
                        <c:v>-0.53728378148236411</c:v>
                      </c:pt>
                      <c:pt idx="43">
                        <c:v>-0.53728378148236411</c:v>
                      </c:pt>
                      <c:pt idx="44">
                        <c:v>-0.52280785095021565</c:v>
                      </c:pt>
                      <c:pt idx="45">
                        <c:v>-0.54184161326853952</c:v>
                      </c:pt>
                      <c:pt idx="46">
                        <c:v>-0.55240166015341075</c:v>
                      </c:pt>
                      <c:pt idx="47">
                        <c:v>-0.5535892642103718</c:v>
                      </c:pt>
                      <c:pt idx="48">
                        <c:v>-0.54777963355334558</c:v>
                      </c:pt>
                      <c:pt idx="49">
                        <c:v>-0.54777963355334558</c:v>
                      </c:pt>
                      <c:pt idx="50">
                        <c:v>-0.54777963355334558</c:v>
                      </c:pt>
                      <c:pt idx="51">
                        <c:v>-0.54498715914913942</c:v>
                      </c:pt>
                      <c:pt idx="52">
                        <c:v>-0.51555383698066881</c:v>
                      </c:pt>
                      <c:pt idx="53">
                        <c:v>-0.48843152811223078</c:v>
                      </c:pt>
                      <c:pt idx="54">
                        <c:v>-0.40744977039025554</c:v>
                      </c:pt>
                      <c:pt idx="55">
                        <c:v>-0.52235848725298695</c:v>
                      </c:pt>
                      <c:pt idx="56">
                        <c:v>-0.52235848725298695</c:v>
                      </c:pt>
                      <c:pt idx="57">
                        <c:v>-0.52235848725298695</c:v>
                      </c:pt>
                      <c:pt idx="58">
                        <c:v>-0.50547525119997117</c:v>
                      </c:pt>
                      <c:pt idx="59">
                        <c:v>-0.49006849586642054</c:v>
                      </c:pt>
                      <c:pt idx="60">
                        <c:v>-0.46814596692305588</c:v>
                      </c:pt>
                      <c:pt idx="61">
                        <c:v>-0.46715094730776408</c:v>
                      </c:pt>
                      <c:pt idx="62">
                        <c:v>-0.4486628409075033</c:v>
                      </c:pt>
                      <c:pt idx="63">
                        <c:v>-0.4486628409075033</c:v>
                      </c:pt>
                      <c:pt idx="64">
                        <c:v>-0.4486628409075033</c:v>
                      </c:pt>
                      <c:pt idx="65">
                        <c:v>-0.42503914939605913</c:v>
                      </c:pt>
                      <c:pt idx="66">
                        <c:v>-0.3890579562108295</c:v>
                      </c:pt>
                      <c:pt idx="67">
                        <c:v>-0.43312769594617317</c:v>
                      </c:pt>
                      <c:pt idx="68">
                        <c:v>-0.45306018565895423</c:v>
                      </c:pt>
                      <c:pt idx="69">
                        <c:v>-0.44760362647832175</c:v>
                      </c:pt>
                      <c:pt idx="70">
                        <c:v>-0.44760362647832175</c:v>
                      </c:pt>
                      <c:pt idx="71">
                        <c:v>-0.44760362647832175</c:v>
                      </c:pt>
                      <c:pt idx="72">
                        <c:v>-0.47636290310094953</c:v>
                      </c:pt>
                      <c:pt idx="73">
                        <c:v>-0.47109892836198641</c:v>
                      </c:pt>
                      <c:pt idx="74">
                        <c:v>-0.49218692472478376</c:v>
                      </c:pt>
                      <c:pt idx="75">
                        <c:v>-0.47970103342321879</c:v>
                      </c:pt>
                      <c:pt idx="76">
                        <c:v>-0.48114541673573918</c:v>
                      </c:pt>
                      <c:pt idx="77">
                        <c:v>-0.48114541673573918</c:v>
                      </c:pt>
                      <c:pt idx="78">
                        <c:v>-0.48114541673573918</c:v>
                      </c:pt>
                      <c:pt idx="79">
                        <c:v>-0.48034298156211674</c:v>
                      </c:pt>
                      <c:pt idx="80">
                        <c:v>-0.46869162284111909</c:v>
                      </c:pt>
                      <c:pt idx="81">
                        <c:v>-0.43399432593368537</c:v>
                      </c:pt>
                      <c:pt idx="82">
                        <c:v>-0.42757484454470596</c:v>
                      </c:pt>
                      <c:pt idx="83">
                        <c:v>-0.44416920393521786</c:v>
                      </c:pt>
                      <c:pt idx="84">
                        <c:v>-0.44416920393521786</c:v>
                      </c:pt>
                      <c:pt idx="85">
                        <c:v>-0.44416920393521786</c:v>
                      </c:pt>
                      <c:pt idx="86">
                        <c:v>-0.4451000287366198</c:v>
                      </c:pt>
                      <c:pt idx="87">
                        <c:v>-0.42491075976827963</c:v>
                      </c:pt>
                      <c:pt idx="88">
                        <c:v>-0.40619797151940451</c:v>
                      </c:pt>
                      <c:pt idx="89">
                        <c:v>-0.39663294424982531</c:v>
                      </c:pt>
                      <c:pt idx="90">
                        <c:v>-0.38941102768722347</c:v>
                      </c:pt>
                      <c:pt idx="91">
                        <c:v>-0.38941102768722347</c:v>
                      </c:pt>
                      <c:pt idx="92">
                        <c:v>-0.38941102768722347</c:v>
                      </c:pt>
                      <c:pt idx="93">
                        <c:v>-0.40446471154438013</c:v>
                      </c:pt>
                      <c:pt idx="94">
                        <c:v>-0.39435402835673761</c:v>
                      </c:pt>
                      <c:pt idx="95">
                        <c:v>-0.38308783851907868</c:v>
                      </c:pt>
                      <c:pt idx="96">
                        <c:v>-0.37374749309811361</c:v>
                      </c:pt>
                      <c:pt idx="97">
                        <c:v>-0.36549845951327509</c:v>
                      </c:pt>
                      <c:pt idx="98">
                        <c:v>-0.36549845951327509</c:v>
                      </c:pt>
                      <c:pt idx="99">
                        <c:v>-0.36549845951327509</c:v>
                      </c:pt>
                      <c:pt idx="100">
                        <c:v>-0.37089082388001782</c:v>
                      </c:pt>
                      <c:pt idx="101">
                        <c:v>-0.35455324374506525</c:v>
                      </c:pt>
                      <c:pt idx="102">
                        <c:v>-0.33991682617819219</c:v>
                      </c:pt>
                      <c:pt idx="103">
                        <c:v>-0.34707454792690429</c:v>
                      </c:pt>
                      <c:pt idx="104">
                        <c:v>-0.34707454792690429</c:v>
                      </c:pt>
                      <c:pt idx="105">
                        <c:v>-0.34707454792690429</c:v>
                      </c:pt>
                      <c:pt idx="106">
                        <c:v>-0.34707454792690429</c:v>
                      </c:pt>
                      <c:pt idx="107">
                        <c:v>-0.34707454792690429</c:v>
                      </c:pt>
                      <c:pt idx="108">
                        <c:v>-0.36068384847154056</c:v>
                      </c:pt>
                      <c:pt idx="109">
                        <c:v>-0.33648240363508819</c:v>
                      </c:pt>
                      <c:pt idx="110">
                        <c:v>-0.32646801266828029</c:v>
                      </c:pt>
                      <c:pt idx="111">
                        <c:v>-0.32739883746968224</c:v>
                      </c:pt>
                      <c:pt idx="112">
                        <c:v>-0.32739883746968224</c:v>
                      </c:pt>
                      <c:pt idx="113">
                        <c:v>-0.32739883746968224</c:v>
                      </c:pt>
                      <c:pt idx="114">
                        <c:v>-0.32524831120437425</c:v>
                      </c:pt>
                      <c:pt idx="115">
                        <c:v>-0.35468163337284475</c:v>
                      </c:pt>
                      <c:pt idx="116">
                        <c:v>-0.33844034545872681</c:v>
                      </c:pt>
                      <c:pt idx="117">
                        <c:v>-0.3431907616865717</c:v>
                      </c:pt>
                      <c:pt idx="118">
                        <c:v>-0.33879341693512077</c:v>
                      </c:pt>
                      <c:pt idx="119">
                        <c:v>-0.33879341693512077</c:v>
                      </c:pt>
                      <c:pt idx="120">
                        <c:v>-0.33879341693512077</c:v>
                      </c:pt>
                      <c:pt idx="121">
                        <c:v>-0.34193896281572067</c:v>
                      </c:pt>
                      <c:pt idx="122">
                        <c:v>-0.32755932450440683</c:v>
                      </c:pt>
                      <c:pt idx="123">
                        <c:v>-0.2940175342469894</c:v>
                      </c:pt>
                      <c:pt idx="124">
                        <c:v>-0.26618908242576367</c:v>
                      </c:pt>
                      <c:pt idx="125">
                        <c:v>-0.26448791985768405</c:v>
                      </c:pt>
                      <c:pt idx="126">
                        <c:v>-0.26448791985768405</c:v>
                      </c:pt>
                      <c:pt idx="127">
                        <c:v>-0.26448791985768405</c:v>
                      </c:pt>
                      <c:pt idx="128">
                        <c:v>-0.28576850066215076</c:v>
                      </c:pt>
                      <c:pt idx="129">
                        <c:v>-0.297869223080377</c:v>
                      </c:pt>
                      <c:pt idx="130">
                        <c:v>-0.27138886235083692</c:v>
                      </c:pt>
                      <c:pt idx="131">
                        <c:v>-0.2534143144616946</c:v>
                      </c:pt>
                      <c:pt idx="132">
                        <c:v>-0.24731580714216417</c:v>
                      </c:pt>
                      <c:pt idx="133">
                        <c:v>-0.24731580714216417</c:v>
                      </c:pt>
                      <c:pt idx="134">
                        <c:v>-0.24731580714216417</c:v>
                      </c:pt>
                      <c:pt idx="135">
                        <c:v>-0.25630308108673538</c:v>
                      </c:pt>
                      <c:pt idx="136">
                        <c:v>-0.23710883173368691</c:v>
                      </c:pt>
                      <c:pt idx="137">
                        <c:v>-0.24657756678243159</c:v>
                      </c:pt>
                      <c:pt idx="138">
                        <c:v>-0.25550064591311294</c:v>
                      </c:pt>
                      <c:pt idx="139">
                        <c:v>-0.25235510003251294</c:v>
                      </c:pt>
                      <c:pt idx="140">
                        <c:v>-0.25235510003251294</c:v>
                      </c:pt>
                      <c:pt idx="141">
                        <c:v>-0.25235510003251294</c:v>
                      </c:pt>
                      <c:pt idx="142">
                        <c:v>-0.27382826527864912</c:v>
                      </c:pt>
                      <c:pt idx="143">
                        <c:v>-0.26612488761187392</c:v>
                      </c:pt>
                      <c:pt idx="144">
                        <c:v>-0.2559821070172863</c:v>
                      </c:pt>
                      <c:pt idx="145">
                        <c:v>-0.2428221701698785</c:v>
                      </c:pt>
                      <c:pt idx="146">
                        <c:v>-0.2408321309392949</c:v>
                      </c:pt>
                      <c:pt idx="147">
                        <c:v>-0.2408321309392949</c:v>
                      </c:pt>
                      <c:pt idx="148">
                        <c:v>-0.2408321309392949</c:v>
                      </c:pt>
                      <c:pt idx="149">
                        <c:v>-0.23502250028226856</c:v>
                      </c:pt>
                      <c:pt idx="150">
                        <c:v>-0.21714424461396087</c:v>
                      </c:pt>
                      <c:pt idx="151">
                        <c:v>-0.21159139321249376</c:v>
                      </c:pt>
                      <c:pt idx="152">
                        <c:v>-0.20430528183600205</c:v>
                      </c:pt>
                      <c:pt idx="153">
                        <c:v>-0.18825657836355358</c:v>
                      </c:pt>
                      <c:pt idx="154">
                        <c:v>-0.18825657836355358</c:v>
                      </c:pt>
                      <c:pt idx="155">
                        <c:v>-0.18825657836355358</c:v>
                      </c:pt>
                      <c:pt idx="156">
                        <c:v>-0.19178729312749221</c:v>
                      </c:pt>
                      <c:pt idx="157">
                        <c:v>-0.20578176255546743</c:v>
                      </c:pt>
                      <c:pt idx="158">
                        <c:v>-0.22963013591552595</c:v>
                      </c:pt>
                      <c:pt idx="159">
                        <c:v>-0.23771868246563987</c:v>
                      </c:pt>
                      <c:pt idx="160">
                        <c:v>-0.25909555549094132</c:v>
                      </c:pt>
                      <c:pt idx="161">
                        <c:v>-0.25909555549094132</c:v>
                      </c:pt>
                      <c:pt idx="162">
                        <c:v>-0.25909555549094132</c:v>
                      </c:pt>
                      <c:pt idx="163">
                        <c:v>-0.27466279785921643</c:v>
                      </c:pt>
                      <c:pt idx="164">
                        <c:v>-0.26991238163137166</c:v>
                      </c:pt>
                      <c:pt idx="165">
                        <c:v>-0.23961242947538886</c:v>
                      </c:pt>
                      <c:pt idx="166">
                        <c:v>-0.2086705291805081</c:v>
                      </c:pt>
                      <c:pt idx="167">
                        <c:v>-0.22125271270290769</c:v>
                      </c:pt>
                      <c:pt idx="168">
                        <c:v>-0.22125271270290769</c:v>
                      </c:pt>
                      <c:pt idx="169">
                        <c:v>-0.22125271270290769</c:v>
                      </c:pt>
                      <c:pt idx="170">
                        <c:v>-0.23283987661001559</c:v>
                      </c:pt>
                      <c:pt idx="171">
                        <c:v>-0.21656649128895278</c:v>
                      </c:pt>
                      <c:pt idx="172">
                        <c:v>-0.19162680609276783</c:v>
                      </c:pt>
                      <c:pt idx="173">
                        <c:v>-0.13998207831842846</c:v>
                      </c:pt>
                      <c:pt idx="174">
                        <c:v>-0.14990017706440151</c:v>
                      </c:pt>
                      <c:pt idx="175">
                        <c:v>-0.14990017706440151</c:v>
                      </c:pt>
                      <c:pt idx="176">
                        <c:v>-0.14990017706440151</c:v>
                      </c:pt>
                      <c:pt idx="177">
                        <c:v>-0.127624576644643</c:v>
                      </c:pt>
                      <c:pt idx="178">
                        <c:v>-0.11083763281246195</c:v>
                      </c:pt>
                      <c:pt idx="179">
                        <c:v>-6.6928380111842767E-2</c:v>
                      </c:pt>
                      <c:pt idx="180">
                        <c:v>-2.2377179272325631E-2</c:v>
                      </c:pt>
                      <c:pt idx="181">
                        <c:v>-2.0964893366750226E-2</c:v>
                      </c:pt>
                      <c:pt idx="182">
                        <c:v>-2.0964893366750226E-2</c:v>
                      </c:pt>
                      <c:pt idx="183">
                        <c:v>-2.0964893366750226E-2</c:v>
                      </c:pt>
                      <c:pt idx="184">
                        <c:v>6.3066118014990291E-2</c:v>
                      </c:pt>
                      <c:pt idx="185">
                        <c:v>6.0979786563571947E-2</c:v>
                      </c:pt>
                      <c:pt idx="186">
                        <c:v>9.1183446498720011E-2</c:v>
                      </c:pt>
                      <c:pt idx="187">
                        <c:v>0.22589626344645297</c:v>
                      </c:pt>
                      <c:pt idx="188">
                        <c:v>0.17332071087071177</c:v>
                      </c:pt>
                      <c:pt idx="189">
                        <c:v>0.17332071087071177</c:v>
                      </c:pt>
                      <c:pt idx="190">
                        <c:v>0.17332071087071177</c:v>
                      </c:pt>
                      <c:pt idx="191">
                        <c:v>0.19312481095571332</c:v>
                      </c:pt>
                      <c:pt idx="192">
                        <c:v>0.20374905265447407</c:v>
                      </c:pt>
                      <c:pt idx="193">
                        <c:v>0.20538602040866394</c:v>
                      </c:pt>
                      <c:pt idx="194">
                        <c:v>0.18997926507511331</c:v>
                      </c:pt>
                      <c:pt idx="195">
                        <c:v>0.1380777580452146</c:v>
                      </c:pt>
                      <c:pt idx="196">
                        <c:v>0.1380777580452146</c:v>
                      </c:pt>
                      <c:pt idx="197">
                        <c:v>0.1380777580452146</c:v>
                      </c:pt>
                      <c:pt idx="198">
                        <c:v>0.12719673709089463</c:v>
                      </c:pt>
                      <c:pt idx="199">
                        <c:v>0.12870531521730477</c:v>
                      </c:pt>
                      <c:pt idx="200">
                        <c:v>9.432899237932002E-2</c:v>
                      </c:pt>
                      <c:pt idx="201">
                        <c:v>0.10427918853223828</c:v>
                      </c:pt>
                      <c:pt idx="202">
                        <c:v>0.13210764035346378</c:v>
                      </c:pt>
                      <c:pt idx="203">
                        <c:v>0.13210764035346378</c:v>
                      </c:pt>
                      <c:pt idx="204">
                        <c:v>0.13210764035346378</c:v>
                      </c:pt>
                      <c:pt idx="205">
                        <c:v>0.15213642228707958</c:v>
                      </c:pt>
                      <c:pt idx="206">
                        <c:v>0.25414198155796242</c:v>
                      </c:pt>
                      <c:pt idx="207">
                        <c:v>0.24743362350647891</c:v>
                      </c:pt>
                      <c:pt idx="208">
                        <c:v>0.23209106298681825</c:v>
                      </c:pt>
                      <c:pt idx="209">
                        <c:v>0.21244744993654119</c:v>
                      </c:pt>
                      <c:pt idx="210">
                        <c:v>0.21244744993654119</c:v>
                      </c:pt>
                      <c:pt idx="211">
                        <c:v>0.21244744993654119</c:v>
                      </c:pt>
                      <c:pt idx="212">
                        <c:v>0.2864961677584188</c:v>
                      </c:pt>
                      <c:pt idx="213">
                        <c:v>0.33653602518551318</c:v>
                      </c:pt>
                      <c:pt idx="214">
                        <c:v>0.33393613522297638</c:v>
                      </c:pt>
                      <c:pt idx="215">
                        <c:v>0.35483154714410459</c:v>
                      </c:pt>
                      <c:pt idx="216">
                        <c:v>0.36648290586510224</c:v>
                      </c:pt>
                      <c:pt idx="217">
                        <c:v>0.36648290586510224</c:v>
                      </c:pt>
                      <c:pt idx="218">
                        <c:v>0.36648290586510224</c:v>
                      </c:pt>
                      <c:pt idx="219">
                        <c:v>0.38179336897781813</c:v>
                      </c:pt>
                      <c:pt idx="220">
                        <c:v>0.38660798001955254</c:v>
                      </c:pt>
                      <c:pt idx="221">
                        <c:v>0.4497114820732202</c:v>
                      </c:pt>
                      <c:pt idx="222">
                        <c:v>0.53387088308274033</c:v>
                      </c:pt>
                      <c:pt idx="223">
                        <c:v>0.55312932724967845</c:v>
                      </c:pt>
                      <c:pt idx="224">
                        <c:v>0.55312932724967845</c:v>
                      </c:pt>
                      <c:pt idx="225">
                        <c:v>0.55312932724967845</c:v>
                      </c:pt>
                      <c:pt idx="226">
                        <c:v>0.61770931002281126</c:v>
                      </c:pt>
                      <c:pt idx="227">
                        <c:v>0.70068110697537023</c:v>
                      </c:pt>
                      <c:pt idx="228">
                        <c:v>0.71721127155199227</c:v>
                      </c:pt>
                      <c:pt idx="229">
                        <c:v>0.78583552760018205</c:v>
                      </c:pt>
                      <c:pt idx="230">
                        <c:v>0.8552301214150495</c:v>
                      </c:pt>
                      <c:pt idx="231">
                        <c:v>0.8552301214150495</c:v>
                      </c:pt>
                      <c:pt idx="232">
                        <c:v>0.8552301214150495</c:v>
                      </c:pt>
                      <c:pt idx="233">
                        <c:v>1.105846674840806</c:v>
                      </c:pt>
                      <c:pt idx="234">
                        <c:v>1.0622583962096357</c:v>
                      </c:pt>
                      <c:pt idx="235">
                        <c:v>1.1184288583632052</c:v>
                      </c:pt>
                      <c:pt idx="236">
                        <c:v>1.4551306572151752</c:v>
                      </c:pt>
                      <c:pt idx="237">
                        <c:v>2.2145553055314395</c:v>
                      </c:pt>
                      <c:pt idx="238">
                        <c:v>2.2145553055314395</c:v>
                      </c:pt>
                      <c:pt idx="239">
                        <c:v>2.2145553055314395</c:v>
                      </c:pt>
                      <c:pt idx="240">
                        <c:v>1.505202612049215</c:v>
                      </c:pt>
                      <c:pt idx="241">
                        <c:v>1.0447011146107767</c:v>
                      </c:pt>
                      <c:pt idx="242">
                        <c:v>0.93492798285922896</c:v>
                      </c:pt>
                      <c:pt idx="243">
                        <c:v>0.76664127824713368</c:v>
                      </c:pt>
                      <c:pt idx="244">
                        <c:v>0.74529650262877722</c:v>
                      </c:pt>
                      <c:pt idx="245">
                        <c:v>0.74529650262877722</c:v>
                      </c:pt>
                      <c:pt idx="246">
                        <c:v>0.74529650262877722</c:v>
                      </c:pt>
                      <c:pt idx="247">
                        <c:v>0.94937181598443265</c:v>
                      </c:pt>
                      <c:pt idx="248">
                        <c:v>0.83918141794260093</c:v>
                      </c:pt>
                      <c:pt idx="249">
                        <c:v>0.79745478891423494</c:v>
                      </c:pt>
                      <c:pt idx="250">
                        <c:v>0.79424504821974518</c:v>
                      </c:pt>
                      <c:pt idx="251">
                        <c:v>0.7717768633583173</c:v>
                      </c:pt>
                      <c:pt idx="252">
                        <c:v>0.7717768633583173</c:v>
                      </c:pt>
                      <c:pt idx="253">
                        <c:v>0.7717768633583173</c:v>
                      </c:pt>
                      <c:pt idx="254">
                        <c:v>0.63732082566614356</c:v>
                      </c:pt>
                      <c:pt idx="255">
                        <c:v>0.63937505971061692</c:v>
                      </c:pt>
                      <c:pt idx="256">
                        <c:v>0.76214764127484802</c:v>
                      </c:pt>
                      <c:pt idx="257">
                        <c:v>0.83436680690086651</c:v>
                      </c:pt>
                      <c:pt idx="258">
                        <c:v>0.7458742559537852</c:v>
                      </c:pt>
                      <c:pt idx="259">
                        <c:v>0.7458742559537852</c:v>
                      </c:pt>
                      <c:pt idx="260">
                        <c:v>0.7458742559537852</c:v>
                      </c:pt>
                      <c:pt idx="261">
                        <c:v>0.69474308669056417</c:v>
                      </c:pt>
                      <c:pt idx="262">
                        <c:v>0.70292792546151284</c:v>
                      </c:pt>
                      <c:pt idx="263">
                        <c:v>0.78140608544178636</c:v>
                      </c:pt>
                      <c:pt idx="264">
                        <c:v>0.75251841919137896</c:v>
                      </c:pt>
                      <c:pt idx="265">
                        <c:v>0.66020627681785515</c:v>
                      </c:pt>
                      <c:pt idx="266">
                        <c:v>0.66020627681785515</c:v>
                      </c:pt>
                      <c:pt idx="267">
                        <c:v>0.66020627681785515</c:v>
                      </c:pt>
                      <c:pt idx="268">
                        <c:v>0.63000261688270687</c:v>
                      </c:pt>
                      <c:pt idx="269">
                        <c:v>0.61289469898107685</c:v>
                      </c:pt>
                      <c:pt idx="270">
                        <c:v>0.71361636197416378</c:v>
                      </c:pt>
                      <c:pt idx="271">
                        <c:v>0.59299430667524056</c:v>
                      </c:pt>
                      <c:pt idx="272">
                        <c:v>0.56616087446930674</c:v>
                      </c:pt>
                      <c:pt idx="273">
                        <c:v>0.56616087446930674</c:v>
                      </c:pt>
                      <c:pt idx="274">
                        <c:v>0.56616087446930674</c:v>
                      </c:pt>
                      <c:pt idx="275">
                        <c:v>0.51913817329503265</c:v>
                      </c:pt>
                      <c:pt idx="276">
                        <c:v>0.46877734179848907</c:v>
                      </c:pt>
                      <c:pt idx="277">
                        <c:v>0.48569267525844984</c:v>
                      </c:pt>
                      <c:pt idx="278">
                        <c:v>0.50697325606291654</c:v>
                      </c:pt>
                      <c:pt idx="279">
                        <c:v>0.47969046015975403</c:v>
                      </c:pt>
                      <c:pt idx="280">
                        <c:v>0.47969046015975403</c:v>
                      </c:pt>
                      <c:pt idx="281">
                        <c:v>0.47969046015975403</c:v>
                      </c:pt>
                      <c:pt idx="282">
                        <c:v>0.47824607684723364</c:v>
                      </c:pt>
                      <c:pt idx="283">
                        <c:v>0.49329976070439052</c:v>
                      </c:pt>
                      <c:pt idx="284">
                        <c:v>0.47246854359715229</c:v>
                      </c:pt>
                      <c:pt idx="285">
                        <c:v>0.4395687014786327</c:v>
                      </c:pt>
                      <c:pt idx="286">
                        <c:v>0.42541374501593299</c:v>
                      </c:pt>
                      <c:pt idx="287">
                        <c:v>0.42541374501593299</c:v>
                      </c:pt>
                      <c:pt idx="288">
                        <c:v>0.42541374501593299</c:v>
                      </c:pt>
                      <c:pt idx="289">
                        <c:v>0.39488911101133595</c:v>
                      </c:pt>
                      <c:pt idx="290">
                        <c:v>0.3192034254352687</c:v>
                      </c:pt>
                      <c:pt idx="291">
                        <c:v>0.30636446265730988</c:v>
                      </c:pt>
                      <c:pt idx="292">
                        <c:v>0.35345135864547395</c:v>
                      </c:pt>
                      <c:pt idx="293">
                        <c:v>0.28922444734873509</c:v>
                      </c:pt>
                      <c:pt idx="294">
                        <c:v>0.28922444734873509</c:v>
                      </c:pt>
                      <c:pt idx="295">
                        <c:v>0.28922444734873509</c:v>
                      </c:pt>
                      <c:pt idx="296">
                        <c:v>0.25661348189271949</c:v>
                      </c:pt>
                      <c:pt idx="297">
                        <c:v>0.27073634094847421</c:v>
                      </c:pt>
                      <c:pt idx="298">
                        <c:v>0.26704513914981098</c:v>
                      </c:pt>
                      <c:pt idx="299">
                        <c:v>0.30138936458085097</c:v>
                      </c:pt>
                      <c:pt idx="300">
                        <c:v>0.35370813790103317</c:v>
                      </c:pt>
                      <c:pt idx="301">
                        <c:v>0.35370813790103317</c:v>
                      </c:pt>
                      <c:pt idx="302">
                        <c:v>0.35370813790103317</c:v>
                      </c:pt>
                      <c:pt idx="303">
                        <c:v>0.24987302643429099</c:v>
                      </c:pt>
                      <c:pt idx="304">
                        <c:v>0.23141701744097531</c:v>
                      </c:pt>
                      <c:pt idx="305">
                        <c:v>0.26261569699141529</c:v>
                      </c:pt>
                      <c:pt idx="306">
                        <c:v>0.26605011953451929</c:v>
                      </c:pt>
                      <c:pt idx="307">
                        <c:v>0.23388851777573239</c:v>
                      </c:pt>
                      <c:pt idx="308">
                        <c:v>0.23388851777573239</c:v>
                      </c:pt>
                      <c:pt idx="309">
                        <c:v>0.23388851777573239</c:v>
                      </c:pt>
                      <c:pt idx="310">
                        <c:v>0.16536055394837712</c:v>
                      </c:pt>
                      <c:pt idx="311">
                        <c:v>0.14164057021609833</c:v>
                      </c:pt>
                      <c:pt idx="312">
                        <c:v>0.11397260542959708</c:v>
                      </c:pt>
                      <c:pt idx="313">
                        <c:v>9.0220524290373305E-2</c:v>
                      </c:pt>
                      <c:pt idx="314">
                        <c:v>2.1949339718577043E-2</c:v>
                      </c:pt>
                      <c:pt idx="315">
                        <c:v>2.1949339718577043E-2</c:v>
                      </c:pt>
                      <c:pt idx="316">
                        <c:v>2.1949339718577043E-2</c:v>
                      </c:pt>
                      <c:pt idx="317">
                        <c:v>2.3169041182483197E-2</c:v>
                      </c:pt>
                      <c:pt idx="318">
                        <c:v>0.11217515064068273</c:v>
                      </c:pt>
                      <c:pt idx="319">
                        <c:v>8.3383776611110072E-2</c:v>
                      </c:pt>
                      <c:pt idx="320">
                        <c:v>6.540922872196786E-2</c:v>
                      </c:pt>
                      <c:pt idx="321">
                        <c:v>7.2053391959561397E-2</c:v>
                      </c:pt>
                      <c:pt idx="322">
                        <c:v>7.2053391959561397E-2</c:v>
                      </c:pt>
                      <c:pt idx="323">
                        <c:v>7.2053391959561397E-2</c:v>
                      </c:pt>
                      <c:pt idx="324">
                        <c:v>8.8102095432009975E-2</c:v>
                      </c:pt>
                      <c:pt idx="325">
                        <c:v>0.15248949376347354</c:v>
                      </c:pt>
                      <c:pt idx="326">
                        <c:v>0.15470421484267138</c:v>
                      </c:pt>
                      <c:pt idx="327">
                        <c:v>0.14780327234951862</c:v>
                      </c:pt>
                      <c:pt idx="328">
                        <c:v>0.16064223512747744</c:v>
                      </c:pt>
                      <c:pt idx="329">
                        <c:v>0.16064223512747744</c:v>
                      </c:pt>
                      <c:pt idx="330">
                        <c:v>0.16064223512747744</c:v>
                      </c:pt>
                      <c:pt idx="331">
                        <c:v>0.14006779727579843</c:v>
                      </c:pt>
                      <c:pt idx="332">
                        <c:v>0.18869536879731719</c:v>
                      </c:pt>
                      <c:pt idx="333">
                        <c:v>0.23526870627436303</c:v>
                      </c:pt>
                      <c:pt idx="334">
                        <c:v>0.20641313743090062</c:v>
                      </c:pt>
                      <c:pt idx="335">
                        <c:v>0.22210876942695523</c:v>
                      </c:pt>
                      <c:pt idx="336">
                        <c:v>0.22210876942695523</c:v>
                      </c:pt>
                      <c:pt idx="337">
                        <c:v>0.22210876942695523</c:v>
                      </c:pt>
                      <c:pt idx="338">
                        <c:v>0.19556421388352541</c:v>
                      </c:pt>
                      <c:pt idx="339">
                        <c:v>0.22843195859510002</c:v>
                      </c:pt>
                      <c:pt idx="340">
                        <c:v>0.30716689783093232</c:v>
                      </c:pt>
                      <c:pt idx="341">
                        <c:v>0.24040429138554642</c:v>
                      </c:pt>
                      <c:pt idx="342">
                        <c:v>0.24618182463562799</c:v>
                      </c:pt>
                      <c:pt idx="343">
                        <c:v>0.24618182463562799</c:v>
                      </c:pt>
                      <c:pt idx="344">
                        <c:v>0.24618182463562799</c:v>
                      </c:pt>
                      <c:pt idx="345">
                        <c:v>0.17685142563465028</c:v>
                      </c:pt>
                      <c:pt idx="346">
                        <c:v>0.15630908518991626</c:v>
                      </c:pt>
                      <c:pt idx="347">
                        <c:v>9.1889589451507936E-2</c:v>
                      </c:pt>
                      <c:pt idx="348">
                        <c:v>9.3141388322358853E-2</c:v>
                      </c:pt>
                      <c:pt idx="349">
                        <c:v>1.5080494632369268E-2</c:v>
                      </c:pt>
                      <c:pt idx="350">
                        <c:v>1.5080494632369268E-2</c:v>
                      </c:pt>
                      <c:pt idx="351">
                        <c:v>1.5080494632369268E-2</c:v>
                      </c:pt>
                      <c:pt idx="352">
                        <c:v>-2.5041264048752065E-2</c:v>
                      </c:pt>
                      <c:pt idx="353">
                        <c:v>-3.4221122434992646E-2</c:v>
                      </c:pt>
                      <c:pt idx="354">
                        <c:v>-9.1514993831633862E-2</c:v>
                      </c:pt>
                      <c:pt idx="355">
                        <c:v>-0.13632297392671022</c:v>
                      </c:pt>
                      <c:pt idx="356">
                        <c:v>-0.16675131571047253</c:v>
                      </c:pt>
                      <c:pt idx="357">
                        <c:v>-0.16675131571047253</c:v>
                      </c:pt>
                      <c:pt idx="358">
                        <c:v>-0.16675131571047253</c:v>
                      </c:pt>
                      <c:pt idx="359">
                        <c:v>-0.16675131571047253</c:v>
                      </c:pt>
                      <c:pt idx="360">
                        <c:v>-0.16729697162853574</c:v>
                      </c:pt>
                      <c:pt idx="361">
                        <c:v>-0.18520732470378842</c:v>
                      </c:pt>
                      <c:pt idx="362">
                        <c:v>-0.18520732470378842</c:v>
                      </c:pt>
                      <c:pt idx="363">
                        <c:v>-0.18520732470378842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EDF-4EB7-98EA-AD85F532375C}"/>
                  </c:ext>
                </c:extLst>
              </c15:ser>
            </c15:filteredLineSeries>
            <c15:filteredLine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11'!$P$14</c15:sqref>
                        </c15:formulaRef>
                      </c:ext>
                    </c:extLst>
                    <c:strCache>
                      <c:ptCount val="1"/>
                      <c:pt idx="0">
                        <c:v>2023</c:v>
                      </c:pt>
                    </c:strCache>
                  </c:strRef>
                </c:tx>
                <c:spPr>
                  <a:ln w="28575" cap="rnd">
                    <a:solidFill>
                      <a:srgbClr val="00B0F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11'!$A$15:$A$379</c15:sqref>
                        </c15:formulaRef>
                      </c:ext>
                    </c:extLst>
                    <c:numCache>
                      <c:formatCode>[$-41B]mmmm\ yy;@</c:formatCode>
                      <c:ptCount val="365"/>
                      <c:pt idx="0">
                        <c:v>45658</c:v>
                      </c:pt>
                      <c:pt idx="1">
                        <c:v>45659</c:v>
                      </c:pt>
                      <c:pt idx="2">
                        <c:v>45660</c:v>
                      </c:pt>
                      <c:pt idx="3">
                        <c:v>45661</c:v>
                      </c:pt>
                      <c:pt idx="4">
                        <c:v>45662</c:v>
                      </c:pt>
                      <c:pt idx="5">
                        <c:v>45663</c:v>
                      </c:pt>
                      <c:pt idx="6">
                        <c:v>45664</c:v>
                      </c:pt>
                      <c:pt idx="7">
                        <c:v>45665</c:v>
                      </c:pt>
                      <c:pt idx="8">
                        <c:v>45666</c:v>
                      </c:pt>
                      <c:pt idx="9">
                        <c:v>45667</c:v>
                      </c:pt>
                      <c:pt idx="10">
                        <c:v>45668</c:v>
                      </c:pt>
                      <c:pt idx="11">
                        <c:v>45669</c:v>
                      </c:pt>
                      <c:pt idx="12">
                        <c:v>45670</c:v>
                      </c:pt>
                      <c:pt idx="13">
                        <c:v>45671</c:v>
                      </c:pt>
                      <c:pt idx="14">
                        <c:v>45672</c:v>
                      </c:pt>
                      <c:pt idx="15">
                        <c:v>45673</c:v>
                      </c:pt>
                      <c:pt idx="16">
                        <c:v>45674</c:v>
                      </c:pt>
                      <c:pt idx="17">
                        <c:v>45675</c:v>
                      </c:pt>
                      <c:pt idx="18">
                        <c:v>45676</c:v>
                      </c:pt>
                      <c:pt idx="19">
                        <c:v>45677</c:v>
                      </c:pt>
                      <c:pt idx="20">
                        <c:v>45678</c:v>
                      </c:pt>
                      <c:pt idx="21">
                        <c:v>45679</c:v>
                      </c:pt>
                      <c:pt idx="22">
                        <c:v>45680</c:v>
                      </c:pt>
                      <c:pt idx="23">
                        <c:v>45681</c:v>
                      </c:pt>
                      <c:pt idx="24">
                        <c:v>45682</c:v>
                      </c:pt>
                      <c:pt idx="25">
                        <c:v>45683</c:v>
                      </c:pt>
                      <c:pt idx="26">
                        <c:v>45684</c:v>
                      </c:pt>
                      <c:pt idx="27">
                        <c:v>45685</c:v>
                      </c:pt>
                      <c:pt idx="28">
                        <c:v>45686</c:v>
                      </c:pt>
                      <c:pt idx="29">
                        <c:v>45687</c:v>
                      </c:pt>
                      <c:pt idx="30">
                        <c:v>45688</c:v>
                      </c:pt>
                      <c:pt idx="31">
                        <c:v>45689</c:v>
                      </c:pt>
                      <c:pt idx="32">
                        <c:v>45690</c:v>
                      </c:pt>
                      <c:pt idx="33">
                        <c:v>45691</c:v>
                      </c:pt>
                      <c:pt idx="34">
                        <c:v>45692</c:v>
                      </c:pt>
                      <c:pt idx="35">
                        <c:v>45693</c:v>
                      </c:pt>
                      <c:pt idx="36">
                        <c:v>45694</c:v>
                      </c:pt>
                      <c:pt idx="37">
                        <c:v>45695</c:v>
                      </c:pt>
                      <c:pt idx="38">
                        <c:v>45696</c:v>
                      </c:pt>
                      <c:pt idx="39">
                        <c:v>45697</c:v>
                      </c:pt>
                      <c:pt idx="40">
                        <c:v>45698</c:v>
                      </c:pt>
                      <c:pt idx="41">
                        <c:v>45699</c:v>
                      </c:pt>
                      <c:pt idx="42">
                        <c:v>45700</c:v>
                      </c:pt>
                      <c:pt idx="43">
                        <c:v>45701</c:v>
                      </c:pt>
                      <c:pt idx="44">
                        <c:v>45702</c:v>
                      </c:pt>
                      <c:pt idx="45">
                        <c:v>45703</c:v>
                      </c:pt>
                      <c:pt idx="46">
                        <c:v>45704</c:v>
                      </c:pt>
                      <c:pt idx="47">
                        <c:v>45705</c:v>
                      </c:pt>
                      <c:pt idx="48">
                        <c:v>45706</c:v>
                      </c:pt>
                      <c:pt idx="49">
                        <c:v>45707</c:v>
                      </c:pt>
                      <c:pt idx="50">
                        <c:v>45708</c:v>
                      </c:pt>
                      <c:pt idx="51">
                        <c:v>45709</c:v>
                      </c:pt>
                      <c:pt idx="52">
                        <c:v>45710</c:v>
                      </c:pt>
                      <c:pt idx="53">
                        <c:v>45711</c:v>
                      </c:pt>
                      <c:pt idx="54">
                        <c:v>45712</c:v>
                      </c:pt>
                      <c:pt idx="55">
                        <c:v>45713</c:v>
                      </c:pt>
                      <c:pt idx="56">
                        <c:v>45714</c:v>
                      </c:pt>
                      <c:pt idx="57">
                        <c:v>45715</c:v>
                      </c:pt>
                      <c:pt idx="58">
                        <c:v>45716</c:v>
                      </c:pt>
                      <c:pt idx="59">
                        <c:v>45717</c:v>
                      </c:pt>
                      <c:pt idx="60">
                        <c:v>45718</c:v>
                      </c:pt>
                      <c:pt idx="61">
                        <c:v>45719</c:v>
                      </c:pt>
                      <c:pt idx="62">
                        <c:v>45720</c:v>
                      </c:pt>
                      <c:pt idx="63">
                        <c:v>45721</c:v>
                      </c:pt>
                      <c:pt idx="64">
                        <c:v>45722</c:v>
                      </c:pt>
                      <c:pt idx="65">
                        <c:v>45723</c:v>
                      </c:pt>
                      <c:pt idx="66">
                        <c:v>45724</c:v>
                      </c:pt>
                      <c:pt idx="67">
                        <c:v>45725</c:v>
                      </c:pt>
                      <c:pt idx="68">
                        <c:v>45726</c:v>
                      </c:pt>
                      <c:pt idx="69">
                        <c:v>45727</c:v>
                      </c:pt>
                      <c:pt idx="70">
                        <c:v>45728</c:v>
                      </c:pt>
                      <c:pt idx="71">
                        <c:v>45729</c:v>
                      </c:pt>
                      <c:pt idx="72">
                        <c:v>45730</c:v>
                      </c:pt>
                      <c:pt idx="73">
                        <c:v>45731</c:v>
                      </c:pt>
                      <c:pt idx="74">
                        <c:v>45732</c:v>
                      </c:pt>
                      <c:pt idx="75">
                        <c:v>45733</c:v>
                      </c:pt>
                      <c:pt idx="76">
                        <c:v>45734</c:v>
                      </c:pt>
                      <c:pt idx="77">
                        <c:v>45735</c:v>
                      </c:pt>
                      <c:pt idx="78">
                        <c:v>45736</c:v>
                      </c:pt>
                      <c:pt idx="79">
                        <c:v>45737</c:v>
                      </c:pt>
                      <c:pt idx="80">
                        <c:v>45738</c:v>
                      </c:pt>
                      <c:pt idx="81">
                        <c:v>45739</c:v>
                      </c:pt>
                      <c:pt idx="82">
                        <c:v>45740</c:v>
                      </c:pt>
                      <c:pt idx="83">
                        <c:v>45741</c:v>
                      </c:pt>
                      <c:pt idx="84">
                        <c:v>45742</c:v>
                      </c:pt>
                      <c:pt idx="85">
                        <c:v>45743</c:v>
                      </c:pt>
                      <c:pt idx="86">
                        <c:v>45744</c:v>
                      </c:pt>
                      <c:pt idx="87">
                        <c:v>45745</c:v>
                      </c:pt>
                      <c:pt idx="88">
                        <c:v>45746</c:v>
                      </c:pt>
                      <c:pt idx="89">
                        <c:v>45747</c:v>
                      </c:pt>
                      <c:pt idx="90">
                        <c:v>45748</c:v>
                      </c:pt>
                      <c:pt idx="91">
                        <c:v>45749</c:v>
                      </c:pt>
                      <c:pt idx="92">
                        <c:v>45750</c:v>
                      </c:pt>
                      <c:pt idx="93">
                        <c:v>45751</c:v>
                      </c:pt>
                      <c:pt idx="94">
                        <c:v>45752</c:v>
                      </c:pt>
                      <c:pt idx="95">
                        <c:v>45753</c:v>
                      </c:pt>
                      <c:pt idx="96">
                        <c:v>45754</c:v>
                      </c:pt>
                      <c:pt idx="97">
                        <c:v>45755</c:v>
                      </c:pt>
                      <c:pt idx="98">
                        <c:v>45756</c:v>
                      </c:pt>
                      <c:pt idx="99">
                        <c:v>45757</c:v>
                      </c:pt>
                      <c:pt idx="100">
                        <c:v>45758</c:v>
                      </c:pt>
                      <c:pt idx="101">
                        <c:v>45759</c:v>
                      </c:pt>
                      <c:pt idx="102">
                        <c:v>45760</c:v>
                      </c:pt>
                      <c:pt idx="103">
                        <c:v>45761</c:v>
                      </c:pt>
                      <c:pt idx="104">
                        <c:v>45762</c:v>
                      </c:pt>
                      <c:pt idx="105">
                        <c:v>45763</c:v>
                      </c:pt>
                      <c:pt idx="106">
                        <c:v>45764</c:v>
                      </c:pt>
                      <c:pt idx="107">
                        <c:v>45765</c:v>
                      </c:pt>
                      <c:pt idx="108">
                        <c:v>45766</c:v>
                      </c:pt>
                      <c:pt idx="109">
                        <c:v>45767</c:v>
                      </c:pt>
                      <c:pt idx="110">
                        <c:v>45768</c:v>
                      </c:pt>
                      <c:pt idx="111">
                        <c:v>45769</c:v>
                      </c:pt>
                      <c:pt idx="112">
                        <c:v>45770</c:v>
                      </c:pt>
                      <c:pt idx="113">
                        <c:v>45771</c:v>
                      </c:pt>
                      <c:pt idx="114">
                        <c:v>45772</c:v>
                      </c:pt>
                      <c:pt idx="115">
                        <c:v>45773</c:v>
                      </c:pt>
                      <c:pt idx="116">
                        <c:v>45774</c:v>
                      </c:pt>
                      <c:pt idx="117">
                        <c:v>45775</c:v>
                      </c:pt>
                      <c:pt idx="118">
                        <c:v>45776</c:v>
                      </c:pt>
                      <c:pt idx="119">
                        <c:v>45777</c:v>
                      </c:pt>
                      <c:pt idx="120">
                        <c:v>45778</c:v>
                      </c:pt>
                      <c:pt idx="121">
                        <c:v>45779</c:v>
                      </c:pt>
                      <c:pt idx="122">
                        <c:v>45780</c:v>
                      </c:pt>
                      <c:pt idx="123">
                        <c:v>45781</c:v>
                      </c:pt>
                      <c:pt idx="124">
                        <c:v>45782</c:v>
                      </c:pt>
                      <c:pt idx="125">
                        <c:v>45783</c:v>
                      </c:pt>
                      <c:pt idx="126">
                        <c:v>45784</c:v>
                      </c:pt>
                      <c:pt idx="127">
                        <c:v>45785</c:v>
                      </c:pt>
                      <c:pt idx="128">
                        <c:v>45786</c:v>
                      </c:pt>
                      <c:pt idx="129">
                        <c:v>45787</c:v>
                      </c:pt>
                      <c:pt idx="130">
                        <c:v>45788</c:v>
                      </c:pt>
                      <c:pt idx="131">
                        <c:v>45789</c:v>
                      </c:pt>
                      <c:pt idx="132">
                        <c:v>45790</c:v>
                      </c:pt>
                      <c:pt idx="133">
                        <c:v>45791</c:v>
                      </c:pt>
                      <c:pt idx="134">
                        <c:v>45792</c:v>
                      </c:pt>
                      <c:pt idx="135">
                        <c:v>45793</c:v>
                      </c:pt>
                      <c:pt idx="136">
                        <c:v>45794</c:v>
                      </c:pt>
                      <c:pt idx="137">
                        <c:v>45795</c:v>
                      </c:pt>
                      <c:pt idx="138">
                        <c:v>45796</c:v>
                      </c:pt>
                      <c:pt idx="139">
                        <c:v>45797</c:v>
                      </c:pt>
                      <c:pt idx="140">
                        <c:v>45798</c:v>
                      </c:pt>
                      <c:pt idx="141">
                        <c:v>45799</c:v>
                      </c:pt>
                      <c:pt idx="142">
                        <c:v>45800</c:v>
                      </c:pt>
                      <c:pt idx="143">
                        <c:v>45801</c:v>
                      </c:pt>
                      <c:pt idx="144">
                        <c:v>45802</c:v>
                      </c:pt>
                      <c:pt idx="145">
                        <c:v>45803</c:v>
                      </c:pt>
                      <c:pt idx="146">
                        <c:v>45804</c:v>
                      </c:pt>
                      <c:pt idx="147">
                        <c:v>45805</c:v>
                      </c:pt>
                      <c:pt idx="148">
                        <c:v>45806</c:v>
                      </c:pt>
                      <c:pt idx="149">
                        <c:v>45807</c:v>
                      </c:pt>
                      <c:pt idx="150">
                        <c:v>45808</c:v>
                      </c:pt>
                      <c:pt idx="151">
                        <c:v>45809</c:v>
                      </c:pt>
                      <c:pt idx="152">
                        <c:v>45810</c:v>
                      </c:pt>
                      <c:pt idx="153">
                        <c:v>45811</c:v>
                      </c:pt>
                      <c:pt idx="154">
                        <c:v>45812</c:v>
                      </c:pt>
                      <c:pt idx="155">
                        <c:v>45813</c:v>
                      </c:pt>
                      <c:pt idx="156">
                        <c:v>45814</c:v>
                      </c:pt>
                      <c:pt idx="157">
                        <c:v>45815</c:v>
                      </c:pt>
                      <c:pt idx="158">
                        <c:v>45816</c:v>
                      </c:pt>
                      <c:pt idx="159">
                        <c:v>45817</c:v>
                      </c:pt>
                      <c:pt idx="160">
                        <c:v>45818</c:v>
                      </c:pt>
                      <c:pt idx="161">
                        <c:v>45819</c:v>
                      </c:pt>
                      <c:pt idx="162">
                        <c:v>45820</c:v>
                      </c:pt>
                      <c:pt idx="163">
                        <c:v>45821</c:v>
                      </c:pt>
                      <c:pt idx="164">
                        <c:v>45822</c:v>
                      </c:pt>
                      <c:pt idx="165">
                        <c:v>45823</c:v>
                      </c:pt>
                      <c:pt idx="166">
                        <c:v>45824</c:v>
                      </c:pt>
                      <c:pt idx="167">
                        <c:v>45825</c:v>
                      </c:pt>
                      <c:pt idx="168">
                        <c:v>45826</c:v>
                      </c:pt>
                      <c:pt idx="169">
                        <c:v>45827</c:v>
                      </c:pt>
                      <c:pt idx="170">
                        <c:v>45828</c:v>
                      </c:pt>
                      <c:pt idx="171">
                        <c:v>45829</c:v>
                      </c:pt>
                      <c:pt idx="172">
                        <c:v>45830</c:v>
                      </c:pt>
                      <c:pt idx="173">
                        <c:v>45831</c:v>
                      </c:pt>
                      <c:pt idx="174">
                        <c:v>45832</c:v>
                      </c:pt>
                      <c:pt idx="175">
                        <c:v>45833</c:v>
                      </c:pt>
                      <c:pt idx="176">
                        <c:v>45834</c:v>
                      </c:pt>
                      <c:pt idx="177">
                        <c:v>45835</c:v>
                      </c:pt>
                      <c:pt idx="178">
                        <c:v>45836</c:v>
                      </c:pt>
                      <c:pt idx="179">
                        <c:v>45837</c:v>
                      </c:pt>
                      <c:pt idx="180">
                        <c:v>45838</c:v>
                      </c:pt>
                      <c:pt idx="181">
                        <c:v>45839</c:v>
                      </c:pt>
                      <c:pt idx="182">
                        <c:v>45840</c:v>
                      </c:pt>
                      <c:pt idx="183">
                        <c:v>45841</c:v>
                      </c:pt>
                      <c:pt idx="184">
                        <c:v>45842</c:v>
                      </c:pt>
                      <c:pt idx="185">
                        <c:v>45843</c:v>
                      </c:pt>
                      <c:pt idx="186">
                        <c:v>45844</c:v>
                      </c:pt>
                      <c:pt idx="187">
                        <c:v>45845</c:v>
                      </c:pt>
                      <c:pt idx="188">
                        <c:v>45846</c:v>
                      </c:pt>
                      <c:pt idx="189">
                        <c:v>45847</c:v>
                      </c:pt>
                      <c:pt idx="190">
                        <c:v>45848</c:v>
                      </c:pt>
                      <c:pt idx="191">
                        <c:v>45849</c:v>
                      </c:pt>
                      <c:pt idx="192">
                        <c:v>45850</c:v>
                      </c:pt>
                      <c:pt idx="193">
                        <c:v>45851</c:v>
                      </c:pt>
                      <c:pt idx="194">
                        <c:v>45852</c:v>
                      </c:pt>
                      <c:pt idx="195">
                        <c:v>45853</c:v>
                      </c:pt>
                      <c:pt idx="196">
                        <c:v>45854</c:v>
                      </c:pt>
                      <c:pt idx="197">
                        <c:v>45855</c:v>
                      </c:pt>
                      <c:pt idx="198">
                        <c:v>45856</c:v>
                      </c:pt>
                      <c:pt idx="199">
                        <c:v>45857</c:v>
                      </c:pt>
                      <c:pt idx="200">
                        <c:v>45858</c:v>
                      </c:pt>
                      <c:pt idx="201">
                        <c:v>45859</c:v>
                      </c:pt>
                      <c:pt idx="202">
                        <c:v>45860</c:v>
                      </c:pt>
                      <c:pt idx="203">
                        <c:v>45861</c:v>
                      </c:pt>
                      <c:pt idx="204">
                        <c:v>45862</c:v>
                      </c:pt>
                      <c:pt idx="205">
                        <c:v>45863</c:v>
                      </c:pt>
                      <c:pt idx="206">
                        <c:v>45864</c:v>
                      </c:pt>
                      <c:pt idx="207">
                        <c:v>45865</c:v>
                      </c:pt>
                      <c:pt idx="208">
                        <c:v>45866</c:v>
                      </c:pt>
                      <c:pt idx="209">
                        <c:v>45867</c:v>
                      </c:pt>
                      <c:pt idx="210">
                        <c:v>45868</c:v>
                      </c:pt>
                      <c:pt idx="211">
                        <c:v>45869</c:v>
                      </c:pt>
                      <c:pt idx="212">
                        <c:v>45870</c:v>
                      </c:pt>
                      <c:pt idx="213">
                        <c:v>45871</c:v>
                      </c:pt>
                      <c:pt idx="214">
                        <c:v>45872</c:v>
                      </c:pt>
                      <c:pt idx="215">
                        <c:v>45873</c:v>
                      </c:pt>
                      <c:pt idx="216">
                        <c:v>45874</c:v>
                      </c:pt>
                      <c:pt idx="217">
                        <c:v>45875</c:v>
                      </c:pt>
                      <c:pt idx="218">
                        <c:v>45876</c:v>
                      </c:pt>
                      <c:pt idx="219">
                        <c:v>45877</c:v>
                      </c:pt>
                      <c:pt idx="220">
                        <c:v>45878</c:v>
                      </c:pt>
                      <c:pt idx="221">
                        <c:v>45879</c:v>
                      </c:pt>
                      <c:pt idx="222">
                        <c:v>45880</c:v>
                      </c:pt>
                      <c:pt idx="223">
                        <c:v>45881</c:v>
                      </c:pt>
                      <c:pt idx="224">
                        <c:v>45882</c:v>
                      </c:pt>
                      <c:pt idx="225">
                        <c:v>45883</c:v>
                      </c:pt>
                      <c:pt idx="226">
                        <c:v>45884</c:v>
                      </c:pt>
                      <c:pt idx="227">
                        <c:v>45885</c:v>
                      </c:pt>
                      <c:pt idx="228">
                        <c:v>45886</c:v>
                      </c:pt>
                      <c:pt idx="229">
                        <c:v>45887</c:v>
                      </c:pt>
                      <c:pt idx="230">
                        <c:v>45888</c:v>
                      </c:pt>
                      <c:pt idx="231">
                        <c:v>45889</c:v>
                      </c:pt>
                      <c:pt idx="232">
                        <c:v>45890</c:v>
                      </c:pt>
                      <c:pt idx="233">
                        <c:v>45891</c:v>
                      </c:pt>
                      <c:pt idx="234">
                        <c:v>45892</c:v>
                      </c:pt>
                      <c:pt idx="235">
                        <c:v>45893</c:v>
                      </c:pt>
                      <c:pt idx="236">
                        <c:v>45894</c:v>
                      </c:pt>
                      <c:pt idx="237">
                        <c:v>45895</c:v>
                      </c:pt>
                      <c:pt idx="238">
                        <c:v>45896</c:v>
                      </c:pt>
                      <c:pt idx="239">
                        <c:v>45897</c:v>
                      </c:pt>
                      <c:pt idx="240">
                        <c:v>45898</c:v>
                      </c:pt>
                      <c:pt idx="241">
                        <c:v>45899</c:v>
                      </c:pt>
                      <c:pt idx="242">
                        <c:v>45900</c:v>
                      </c:pt>
                      <c:pt idx="243">
                        <c:v>45901</c:v>
                      </c:pt>
                      <c:pt idx="244">
                        <c:v>45902</c:v>
                      </c:pt>
                      <c:pt idx="245">
                        <c:v>45903</c:v>
                      </c:pt>
                      <c:pt idx="246">
                        <c:v>45904</c:v>
                      </c:pt>
                      <c:pt idx="247">
                        <c:v>45905</c:v>
                      </c:pt>
                      <c:pt idx="248">
                        <c:v>45906</c:v>
                      </c:pt>
                      <c:pt idx="249">
                        <c:v>45907</c:v>
                      </c:pt>
                      <c:pt idx="250">
                        <c:v>45908</c:v>
                      </c:pt>
                      <c:pt idx="251">
                        <c:v>45909</c:v>
                      </c:pt>
                      <c:pt idx="252">
                        <c:v>45910</c:v>
                      </c:pt>
                      <c:pt idx="253">
                        <c:v>45911</c:v>
                      </c:pt>
                      <c:pt idx="254">
                        <c:v>45912</c:v>
                      </c:pt>
                      <c:pt idx="255">
                        <c:v>45913</c:v>
                      </c:pt>
                      <c:pt idx="256">
                        <c:v>45914</c:v>
                      </c:pt>
                      <c:pt idx="257">
                        <c:v>45915</c:v>
                      </c:pt>
                      <c:pt idx="258">
                        <c:v>45916</c:v>
                      </c:pt>
                      <c:pt idx="259">
                        <c:v>45917</c:v>
                      </c:pt>
                      <c:pt idx="260">
                        <c:v>45918</c:v>
                      </c:pt>
                      <c:pt idx="261">
                        <c:v>45919</c:v>
                      </c:pt>
                      <c:pt idx="262">
                        <c:v>45920</c:v>
                      </c:pt>
                      <c:pt idx="263">
                        <c:v>45921</c:v>
                      </c:pt>
                      <c:pt idx="264">
                        <c:v>45922</c:v>
                      </c:pt>
                      <c:pt idx="265">
                        <c:v>45923</c:v>
                      </c:pt>
                      <c:pt idx="266">
                        <c:v>45924</c:v>
                      </c:pt>
                      <c:pt idx="267">
                        <c:v>45925</c:v>
                      </c:pt>
                      <c:pt idx="268">
                        <c:v>45926</c:v>
                      </c:pt>
                      <c:pt idx="269">
                        <c:v>45927</c:v>
                      </c:pt>
                      <c:pt idx="270">
                        <c:v>45928</c:v>
                      </c:pt>
                      <c:pt idx="271">
                        <c:v>45929</c:v>
                      </c:pt>
                      <c:pt idx="272">
                        <c:v>45930</c:v>
                      </c:pt>
                      <c:pt idx="273">
                        <c:v>45931</c:v>
                      </c:pt>
                      <c:pt idx="274">
                        <c:v>45932</c:v>
                      </c:pt>
                      <c:pt idx="275">
                        <c:v>45933</c:v>
                      </c:pt>
                      <c:pt idx="276">
                        <c:v>45934</c:v>
                      </c:pt>
                      <c:pt idx="277">
                        <c:v>45935</c:v>
                      </c:pt>
                      <c:pt idx="278">
                        <c:v>45936</c:v>
                      </c:pt>
                      <c:pt idx="279">
                        <c:v>45937</c:v>
                      </c:pt>
                      <c:pt idx="280">
                        <c:v>45938</c:v>
                      </c:pt>
                      <c:pt idx="281">
                        <c:v>45939</c:v>
                      </c:pt>
                      <c:pt idx="282">
                        <c:v>45940</c:v>
                      </c:pt>
                      <c:pt idx="283">
                        <c:v>45941</c:v>
                      </c:pt>
                      <c:pt idx="284">
                        <c:v>45942</c:v>
                      </c:pt>
                      <c:pt idx="285">
                        <c:v>45943</c:v>
                      </c:pt>
                      <c:pt idx="286">
                        <c:v>45944</c:v>
                      </c:pt>
                      <c:pt idx="287">
                        <c:v>45945</c:v>
                      </c:pt>
                      <c:pt idx="288">
                        <c:v>45946</c:v>
                      </c:pt>
                      <c:pt idx="289">
                        <c:v>45947</c:v>
                      </c:pt>
                      <c:pt idx="290">
                        <c:v>45948</c:v>
                      </c:pt>
                      <c:pt idx="291">
                        <c:v>45949</c:v>
                      </c:pt>
                      <c:pt idx="292">
                        <c:v>45950</c:v>
                      </c:pt>
                      <c:pt idx="293">
                        <c:v>45951</c:v>
                      </c:pt>
                      <c:pt idx="294">
                        <c:v>45952</c:v>
                      </c:pt>
                      <c:pt idx="295">
                        <c:v>45953</c:v>
                      </c:pt>
                      <c:pt idx="296">
                        <c:v>45954</c:v>
                      </c:pt>
                      <c:pt idx="297">
                        <c:v>45955</c:v>
                      </c:pt>
                      <c:pt idx="298">
                        <c:v>45956</c:v>
                      </c:pt>
                      <c:pt idx="299">
                        <c:v>45957</c:v>
                      </c:pt>
                      <c:pt idx="300">
                        <c:v>45958</c:v>
                      </c:pt>
                      <c:pt idx="301">
                        <c:v>45959</c:v>
                      </c:pt>
                      <c:pt idx="302">
                        <c:v>45960</c:v>
                      </c:pt>
                      <c:pt idx="303">
                        <c:v>45961</c:v>
                      </c:pt>
                      <c:pt idx="304">
                        <c:v>45962</c:v>
                      </c:pt>
                      <c:pt idx="305">
                        <c:v>45963</c:v>
                      </c:pt>
                      <c:pt idx="306">
                        <c:v>45964</c:v>
                      </c:pt>
                      <c:pt idx="307">
                        <c:v>45965</c:v>
                      </c:pt>
                      <c:pt idx="308">
                        <c:v>45966</c:v>
                      </c:pt>
                      <c:pt idx="309">
                        <c:v>45967</c:v>
                      </c:pt>
                      <c:pt idx="310">
                        <c:v>45968</c:v>
                      </c:pt>
                      <c:pt idx="311">
                        <c:v>45969</c:v>
                      </c:pt>
                      <c:pt idx="312">
                        <c:v>45970</c:v>
                      </c:pt>
                      <c:pt idx="313">
                        <c:v>45971</c:v>
                      </c:pt>
                      <c:pt idx="314">
                        <c:v>45972</c:v>
                      </c:pt>
                      <c:pt idx="315">
                        <c:v>45973</c:v>
                      </c:pt>
                      <c:pt idx="316">
                        <c:v>45974</c:v>
                      </c:pt>
                      <c:pt idx="317">
                        <c:v>45975</c:v>
                      </c:pt>
                      <c:pt idx="318">
                        <c:v>45976</c:v>
                      </c:pt>
                      <c:pt idx="319">
                        <c:v>45977</c:v>
                      </c:pt>
                      <c:pt idx="320">
                        <c:v>45978</c:v>
                      </c:pt>
                      <c:pt idx="321">
                        <c:v>45979</c:v>
                      </c:pt>
                      <c:pt idx="322">
                        <c:v>45980</c:v>
                      </c:pt>
                      <c:pt idx="323">
                        <c:v>45981</c:v>
                      </c:pt>
                      <c:pt idx="324">
                        <c:v>45982</c:v>
                      </c:pt>
                      <c:pt idx="325">
                        <c:v>45983</c:v>
                      </c:pt>
                      <c:pt idx="326">
                        <c:v>45984</c:v>
                      </c:pt>
                      <c:pt idx="327">
                        <c:v>45985</c:v>
                      </c:pt>
                      <c:pt idx="328">
                        <c:v>45986</c:v>
                      </c:pt>
                      <c:pt idx="329">
                        <c:v>45987</c:v>
                      </c:pt>
                      <c:pt idx="330">
                        <c:v>45988</c:v>
                      </c:pt>
                      <c:pt idx="331">
                        <c:v>45989</c:v>
                      </c:pt>
                      <c:pt idx="332">
                        <c:v>45990</c:v>
                      </c:pt>
                      <c:pt idx="333">
                        <c:v>45991</c:v>
                      </c:pt>
                      <c:pt idx="334">
                        <c:v>45992</c:v>
                      </c:pt>
                      <c:pt idx="335">
                        <c:v>45993</c:v>
                      </c:pt>
                      <c:pt idx="336">
                        <c:v>45994</c:v>
                      </c:pt>
                      <c:pt idx="337">
                        <c:v>45995</c:v>
                      </c:pt>
                      <c:pt idx="338">
                        <c:v>45996</c:v>
                      </c:pt>
                      <c:pt idx="339">
                        <c:v>45997</c:v>
                      </c:pt>
                      <c:pt idx="340">
                        <c:v>45998</c:v>
                      </c:pt>
                      <c:pt idx="341">
                        <c:v>45999</c:v>
                      </c:pt>
                      <c:pt idx="342">
                        <c:v>46000</c:v>
                      </c:pt>
                      <c:pt idx="343">
                        <c:v>46001</c:v>
                      </c:pt>
                      <c:pt idx="344">
                        <c:v>46002</c:v>
                      </c:pt>
                      <c:pt idx="345">
                        <c:v>46003</c:v>
                      </c:pt>
                      <c:pt idx="346">
                        <c:v>46004</c:v>
                      </c:pt>
                      <c:pt idx="347">
                        <c:v>46005</c:v>
                      </c:pt>
                      <c:pt idx="348">
                        <c:v>46006</c:v>
                      </c:pt>
                      <c:pt idx="349">
                        <c:v>46007</c:v>
                      </c:pt>
                      <c:pt idx="350">
                        <c:v>46008</c:v>
                      </c:pt>
                      <c:pt idx="351">
                        <c:v>46009</c:v>
                      </c:pt>
                      <c:pt idx="352">
                        <c:v>46010</c:v>
                      </c:pt>
                      <c:pt idx="353">
                        <c:v>46011</c:v>
                      </c:pt>
                      <c:pt idx="354">
                        <c:v>46012</c:v>
                      </c:pt>
                      <c:pt idx="355">
                        <c:v>46013</c:v>
                      </c:pt>
                      <c:pt idx="356">
                        <c:v>46014</c:v>
                      </c:pt>
                      <c:pt idx="357">
                        <c:v>46015</c:v>
                      </c:pt>
                      <c:pt idx="358">
                        <c:v>46016</c:v>
                      </c:pt>
                      <c:pt idx="359">
                        <c:v>46017</c:v>
                      </c:pt>
                      <c:pt idx="360">
                        <c:v>46018</c:v>
                      </c:pt>
                      <c:pt idx="361">
                        <c:v>46019</c:v>
                      </c:pt>
                      <c:pt idx="362">
                        <c:v>46020</c:v>
                      </c:pt>
                      <c:pt idx="363">
                        <c:v>46021</c:v>
                      </c:pt>
                      <c:pt idx="364">
                        <c:v>46022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11'!$P$15:$P$379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1">
                        <c:v>0.51003295998196374</c:v>
                      </c:pt>
                      <c:pt idx="2">
                        <c:v>0.50838767051723543</c:v>
                      </c:pt>
                      <c:pt idx="3">
                        <c:v>0.35852922177157898</c:v>
                      </c:pt>
                      <c:pt idx="4">
                        <c:v>0.39164067224923338</c:v>
                      </c:pt>
                      <c:pt idx="5">
                        <c:v>0.37107455394013145</c:v>
                      </c:pt>
                      <c:pt idx="6">
                        <c:v>0.37107455394013145</c:v>
                      </c:pt>
                      <c:pt idx="7">
                        <c:v>0.37107455394013145</c:v>
                      </c:pt>
                      <c:pt idx="8">
                        <c:v>0.39095513497226331</c:v>
                      </c:pt>
                      <c:pt idx="9">
                        <c:v>0.38108339818389436</c:v>
                      </c:pt>
                      <c:pt idx="10">
                        <c:v>0.28881008070372349</c:v>
                      </c:pt>
                      <c:pt idx="11">
                        <c:v>0.27475656652583713</c:v>
                      </c:pt>
                      <c:pt idx="12">
                        <c:v>0.22916833760732791</c:v>
                      </c:pt>
                      <c:pt idx="13">
                        <c:v>0.22916833760732791</c:v>
                      </c:pt>
                      <c:pt idx="14">
                        <c:v>0.22916833760732791</c:v>
                      </c:pt>
                      <c:pt idx="15">
                        <c:v>0.10056154444774346</c:v>
                      </c:pt>
                      <c:pt idx="16">
                        <c:v>0.19084680382470109</c:v>
                      </c:pt>
                      <c:pt idx="17">
                        <c:v>0.25062565437649087</c:v>
                      </c:pt>
                      <c:pt idx="18">
                        <c:v>0.27523644261971625</c:v>
                      </c:pt>
                      <c:pt idx="19">
                        <c:v>0.34427004641060188</c:v>
                      </c:pt>
                      <c:pt idx="20">
                        <c:v>0.34427004641060188</c:v>
                      </c:pt>
                      <c:pt idx="21">
                        <c:v>0.34427004641060188</c:v>
                      </c:pt>
                      <c:pt idx="22">
                        <c:v>0.32089322526592268</c:v>
                      </c:pt>
                      <c:pt idx="23">
                        <c:v>0.17960399248239201</c:v>
                      </c:pt>
                      <c:pt idx="24">
                        <c:v>0.17768448810687576</c:v>
                      </c:pt>
                      <c:pt idx="25">
                        <c:v>0.17247440480190335</c:v>
                      </c:pt>
                      <c:pt idx="26">
                        <c:v>0.18111217449172612</c:v>
                      </c:pt>
                      <c:pt idx="27">
                        <c:v>0.18111217449172612</c:v>
                      </c:pt>
                      <c:pt idx="28">
                        <c:v>0.18111217449172612</c:v>
                      </c:pt>
                      <c:pt idx="29">
                        <c:v>0.2153204846125325</c:v>
                      </c:pt>
                      <c:pt idx="30">
                        <c:v>0.25796090324007048</c:v>
                      </c:pt>
                      <c:pt idx="31">
                        <c:v>0.31979636562277047</c:v>
                      </c:pt>
                      <c:pt idx="32">
                        <c:v>0.27503078143662529</c:v>
                      </c:pt>
                      <c:pt idx="33">
                        <c:v>0.27393392179347309</c:v>
                      </c:pt>
                      <c:pt idx="34">
                        <c:v>0.27393392179347309</c:v>
                      </c:pt>
                      <c:pt idx="35">
                        <c:v>0.27393392179347309</c:v>
                      </c:pt>
                      <c:pt idx="36">
                        <c:v>0.23828598339102958</c:v>
                      </c:pt>
                      <c:pt idx="37">
                        <c:v>0.18625370406900155</c:v>
                      </c:pt>
                      <c:pt idx="38">
                        <c:v>0.16075171736571514</c:v>
                      </c:pt>
                      <c:pt idx="39">
                        <c:v>0.16253411428583742</c:v>
                      </c:pt>
                      <c:pt idx="40">
                        <c:v>0.17507944645438944</c:v>
                      </c:pt>
                      <c:pt idx="41">
                        <c:v>0.17507944645438944</c:v>
                      </c:pt>
                      <c:pt idx="42">
                        <c:v>0.17507944645438944</c:v>
                      </c:pt>
                      <c:pt idx="43">
                        <c:v>0.13120506072830529</c:v>
                      </c:pt>
                      <c:pt idx="44">
                        <c:v>0.13744344994873292</c:v>
                      </c:pt>
                      <c:pt idx="45">
                        <c:v>0.15711836979777383</c:v>
                      </c:pt>
                      <c:pt idx="46">
                        <c:v>0.15293659240825641</c:v>
                      </c:pt>
                      <c:pt idx="47">
                        <c:v>0.13764911113182388</c:v>
                      </c:pt>
                      <c:pt idx="48">
                        <c:v>0.13764911113182388</c:v>
                      </c:pt>
                      <c:pt idx="49">
                        <c:v>0.13764911113182388</c:v>
                      </c:pt>
                      <c:pt idx="50">
                        <c:v>0.13051952345133522</c:v>
                      </c:pt>
                      <c:pt idx="51">
                        <c:v>9.5488568598165013E-2</c:v>
                      </c:pt>
                      <c:pt idx="52">
                        <c:v>9.6996750607499127E-2</c:v>
                      </c:pt>
                      <c:pt idx="53">
                        <c:v>9.3911832861133693E-2</c:v>
                      </c:pt>
                      <c:pt idx="54">
                        <c:v>9.9259023621500297E-2</c:v>
                      </c:pt>
                      <c:pt idx="55">
                        <c:v>9.9259023621500297E-2</c:v>
                      </c:pt>
                      <c:pt idx="56">
                        <c:v>9.9259023621500297E-2</c:v>
                      </c:pt>
                      <c:pt idx="57">
                        <c:v>8.4177203528158939E-2</c:v>
                      </c:pt>
                      <c:pt idx="58">
                        <c:v>6.299410166978392E-2</c:v>
                      </c:pt>
                      <c:pt idx="59">
                        <c:v>5.2779596242929827E-2</c:v>
                      </c:pt>
                      <c:pt idx="60">
                        <c:v>1.9462484582184691E-2</c:v>
                      </c:pt>
                      <c:pt idx="61">
                        <c:v>-7.0678080365568219E-3</c:v>
                      </c:pt>
                      <c:pt idx="62">
                        <c:v>-7.0678080365568219E-3</c:v>
                      </c:pt>
                      <c:pt idx="63">
                        <c:v>-7.0678080365568219E-3</c:v>
                      </c:pt>
                      <c:pt idx="64">
                        <c:v>-4.4703804542213565E-2</c:v>
                      </c:pt>
                      <c:pt idx="65">
                        <c:v>-1.7076652280319848E-2</c:v>
                      </c:pt>
                      <c:pt idx="66">
                        <c:v>5.340416676601345E-3</c:v>
                      </c:pt>
                      <c:pt idx="67">
                        <c:v>3.5709718046375238E-2</c:v>
                      </c:pt>
                      <c:pt idx="68">
                        <c:v>0.15046865821116406</c:v>
                      </c:pt>
                      <c:pt idx="69">
                        <c:v>0.15046865821116406</c:v>
                      </c:pt>
                      <c:pt idx="70">
                        <c:v>0.15046865821116406</c:v>
                      </c:pt>
                      <c:pt idx="71">
                        <c:v>9.4323155227315825E-2</c:v>
                      </c:pt>
                      <c:pt idx="72">
                        <c:v>1.6385153809630459E-3</c:v>
                      </c:pt>
                      <c:pt idx="73">
                        <c:v>-2.7496818890264785E-2</c:v>
                      </c:pt>
                      <c:pt idx="74">
                        <c:v>-1.8790495472745028E-2</c:v>
                      </c:pt>
                      <c:pt idx="75">
                        <c:v>-1.4128841989348495E-2</c:v>
                      </c:pt>
                      <c:pt idx="76">
                        <c:v>-1.4128841989348495E-2</c:v>
                      </c:pt>
                      <c:pt idx="77">
                        <c:v>-1.4128841989348495E-2</c:v>
                      </c:pt>
                      <c:pt idx="78">
                        <c:v>-5.5672400973734493E-2</c:v>
                      </c:pt>
                      <c:pt idx="79">
                        <c:v>-4.1809644994728057E-4</c:v>
                      </c:pt>
                      <c:pt idx="80">
                        <c:v>-2.2972272862262333E-2</c:v>
                      </c:pt>
                      <c:pt idx="81">
                        <c:v>3.4338643492435095E-2</c:v>
                      </c:pt>
                      <c:pt idx="82">
                        <c:v>-2.5851529425536701E-2</c:v>
                      </c:pt>
                      <c:pt idx="83">
                        <c:v>-2.5851529425536701E-2</c:v>
                      </c:pt>
                      <c:pt idx="84">
                        <c:v>-2.5851529425536701E-2</c:v>
                      </c:pt>
                      <c:pt idx="85">
                        <c:v>-2.6125744336324641E-2</c:v>
                      </c:pt>
                      <c:pt idx="86">
                        <c:v>-2.680369463948562E-3</c:v>
                      </c:pt>
                      <c:pt idx="87">
                        <c:v>7.8083508736934704E-3</c:v>
                      </c:pt>
                      <c:pt idx="88">
                        <c:v>3.9480173069710522E-2</c:v>
                      </c:pt>
                      <c:pt idx="89">
                        <c:v>0.10433199947107874</c:v>
                      </c:pt>
                      <c:pt idx="90">
                        <c:v>0.10433199947107874</c:v>
                      </c:pt>
                      <c:pt idx="91">
                        <c:v>0.10433199947107874</c:v>
                      </c:pt>
                      <c:pt idx="92">
                        <c:v>0.17172031379723607</c:v>
                      </c:pt>
                      <c:pt idx="93">
                        <c:v>9.7887949067560154E-2</c:v>
                      </c:pt>
                      <c:pt idx="94">
                        <c:v>6.511926722839112E-2</c:v>
                      </c:pt>
                      <c:pt idx="95">
                        <c:v>5.5178976712324967E-2</c:v>
                      </c:pt>
                      <c:pt idx="96">
                        <c:v>5.5178976712324967E-2</c:v>
                      </c:pt>
                      <c:pt idx="97">
                        <c:v>5.5178976712324967E-2</c:v>
                      </c:pt>
                      <c:pt idx="98">
                        <c:v>5.5178976712324967E-2</c:v>
                      </c:pt>
                      <c:pt idx="99">
                        <c:v>5.5178976712324967E-2</c:v>
                      </c:pt>
                      <c:pt idx="100">
                        <c:v>8.2943236429612766E-2</c:v>
                      </c:pt>
                      <c:pt idx="101">
                        <c:v>0.11166724833465858</c:v>
                      </c:pt>
                      <c:pt idx="102">
                        <c:v>9.3911832861133693E-2</c:v>
                      </c:pt>
                      <c:pt idx="103">
                        <c:v>5.6344390083174156E-2</c:v>
                      </c:pt>
                      <c:pt idx="104">
                        <c:v>5.6344390083174156E-2</c:v>
                      </c:pt>
                      <c:pt idx="105">
                        <c:v>5.6344390083174156E-2</c:v>
                      </c:pt>
                      <c:pt idx="106">
                        <c:v>5.716703481553842E-2</c:v>
                      </c:pt>
                      <c:pt idx="107">
                        <c:v>8.2052037969551739E-2</c:v>
                      </c:pt>
                      <c:pt idx="108">
                        <c:v>6.4570837406815018E-2</c:v>
                      </c:pt>
                      <c:pt idx="109">
                        <c:v>6.7107325331604128E-2</c:v>
                      </c:pt>
                      <c:pt idx="110">
                        <c:v>4.0371371529771549E-2</c:v>
                      </c:pt>
                      <c:pt idx="111">
                        <c:v>4.0371371529771549E-2</c:v>
                      </c:pt>
                      <c:pt idx="112">
                        <c:v>4.0371371529771549E-2</c:v>
                      </c:pt>
                      <c:pt idx="113">
                        <c:v>3.9891495435892654E-2</c:v>
                      </c:pt>
                      <c:pt idx="114">
                        <c:v>4.421038028080404E-2</c:v>
                      </c:pt>
                      <c:pt idx="115">
                        <c:v>2.6934840901158497E-2</c:v>
                      </c:pt>
                      <c:pt idx="116">
                        <c:v>6.1074597294267674E-2</c:v>
                      </c:pt>
                      <c:pt idx="117">
                        <c:v>6.6353234326937294E-2</c:v>
                      </c:pt>
                      <c:pt idx="118">
                        <c:v>6.6353234326937294E-2</c:v>
                      </c:pt>
                      <c:pt idx="119">
                        <c:v>6.6353234326937294E-2</c:v>
                      </c:pt>
                      <c:pt idx="120">
                        <c:v>6.6353234326937294E-2</c:v>
                      </c:pt>
                      <c:pt idx="121">
                        <c:v>6.4159515040632886E-2</c:v>
                      </c:pt>
                      <c:pt idx="122">
                        <c:v>4.5307239923956022E-2</c:v>
                      </c:pt>
                      <c:pt idx="123">
                        <c:v>3.625814786795134E-2</c:v>
                      </c:pt>
                      <c:pt idx="124">
                        <c:v>4.990033967965557E-2</c:v>
                      </c:pt>
                      <c:pt idx="125">
                        <c:v>4.990033967965557E-2</c:v>
                      </c:pt>
                      <c:pt idx="126">
                        <c:v>4.990033967965557E-2</c:v>
                      </c:pt>
                      <c:pt idx="127">
                        <c:v>6.2240010665116641E-2</c:v>
                      </c:pt>
                      <c:pt idx="128">
                        <c:v>7.5882202476821092E-2</c:v>
                      </c:pt>
                      <c:pt idx="129">
                        <c:v>8.2326252880339679E-2</c:v>
                      </c:pt>
                      <c:pt idx="130">
                        <c:v>8.4314310983552687E-2</c:v>
                      </c:pt>
                      <c:pt idx="131">
                        <c:v>5.5521745350810114E-2</c:v>
                      </c:pt>
                      <c:pt idx="132">
                        <c:v>5.5521745350810114E-2</c:v>
                      </c:pt>
                      <c:pt idx="133">
                        <c:v>5.5521745350810114E-2</c:v>
                      </c:pt>
                      <c:pt idx="134">
                        <c:v>1.0413392526179788E-2</c:v>
                      </c:pt>
                      <c:pt idx="135">
                        <c:v>-2.748923191645436E-3</c:v>
                      </c:pt>
                      <c:pt idx="136">
                        <c:v>2.6249303624188203E-2</c:v>
                      </c:pt>
                      <c:pt idx="137">
                        <c:v>-2.8860306470395169E-3</c:v>
                      </c:pt>
                      <c:pt idx="138">
                        <c:v>2.5982675687210577E-3</c:v>
                      </c:pt>
                      <c:pt idx="139">
                        <c:v>2.5982675687210577E-3</c:v>
                      </c:pt>
                      <c:pt idx="140">
                        <c:v>2.5982675687210577E-3</c:v>
                      </c:pt>
                      <c:pt idx="141">
                        <c:v>-7.6847915858299087E-3</c:v>
                      </c:pt>
                      <c:pt idx="142">
                        <c:v>-1.9955908843594106E-2</c:v>
                      </c:pt>
                      <c:pt idx="143">
                        <c:v>-2.9964753087357021E-2</c:v>
                      </c:pt>
                      <c:pt idx="144">
                        <c:v>-6.5269922851315498E-2</c:v>
                      </c:pt>
                      <c:pt idx="145">
                        <c:v>-8.9195173817570694E-2</c:v>
                      </c:pt>
                      <c:pt idx="146">
                        <c:v>-8.9195173817570694E-2</c:v>
                      </c:pt>
                      <c:pt idx="147">
                        <c:v>-8.9195173817570694E-2</c:v>
                      </c:pt>
                      <c:pt idx="148">
                        <c:v>-9.0909017009995763E-2</c:v>
                      </c:pt>
                      <c:pt idx="149">
                        <c:v>-0.10386567154473014</c:v>
                      </c:pt>
                      <c:pt idx="150">
                        <c:v>-8.8372529085206764E-2</c:v>
                      </c:pt>
                      <c:pt idx="151">
                        <c:v>-0.13430352664220102</c:v>
                      </c:pt>
                      <c:pt idx="152">
                        <c:v>-0.13478340273608014</c:v>
                      </c:pt>
                      <c:pt idx="153">
                        <c:v>-0.13478340273608014</c:v>
                      </c:pt>
                      <c:pt idx="154">
                        <c:v>-0.13478340273608014</c:v>
                      </c:pt>
                      <c:pt idx="155">
                        <c:v>-9.3445504934785095E-2</c:v>
                      </c:pt>
                      <c:pt idx="156">
                        <c:v>-0.13149282380662386</c:v>
                      </c:pt>
                      <c:pt idx="157">
                        <c:v>-0.1168223260794643</c:v>
                      </c:pt>
                      <c:pt idx="158">
                        <c:v>-9.3582612390179176E-2</c:v>
                      </c:pt>
                      <c:pt idx="159">
                        <c:v>-3.1335827641297165E-2</c:v>
                      </c:pt>
                      <c:pt idx="160">
                        <c:v>-3.1335827641297165E-2</c:v>
                      </c:pt>
                      <c:pt idx="161">
                        <c:v>-3.1335827641297165E-2</c:v>
                      </c:pt>
                      <c:pt idx="162">
                        <c:v>-2.9484876993478126E-2</c:v>
                      </c:pt>
                      <c:pt idx="163">
                        <c:v>4.0234264074377801E-2</c:v>
                      </c:pt>
                      <c:pt idx="164">
                        <c:v>8.7125013819130182E-2</c:v>
                      </c:pt>
                      <c:pt idx="165">
                        <c:v>0.11139303342387041</c:v>
                      </c:pt>
                      <c:pt idx="166">
                        <c:v>5.4424885707658133E-2</c:v>
                      </c:pt>
                      <c:pt idx="167">
                        <c:v>5.4424885707658133E-2</c:v>
                      </c:pt>
                      <c:pt idx="168">
                        <c:v>5.4424885707658133E-2</c:v>
                      </c:pt>
                      <c:pt idx="169">
                        <c:v>5.3328026064505929E-2</c:v>
                      </c:pt>
                      <c:pt idx="170">
                        <c:v>9.9121916166106327E-2</c:v>
                      </c:pt>
                      <c:pt idx="171">
                        <c:v>6.0526167472691572E-2</c:v>
                      </c:pt>
                      <c:pt idx="172">
                        <c:v>4.5101578740865067E-2</c:v>
                      </c:pt>
                      <c:pt idx="173">
                        <c:v>2.6249303624188203E-2</c:v>
                      </c:pt>
                      <c:pt idx="174">
                        <c:v>2.6249303624188203E-2</c:v>
                      </c:pt>
                      <c:pt idx="175">
                        <c:v>2.6249303624188203E-2</c:v>
                      </c:pt>
                      <c:pt idx="176">
                        <c:v>6.1630614089653868E-3</c:v>
                      </c:pt>
                      <c:pt idx="177">
                        <c:v>3.9000296975831628E-2</c:v>
                      </c:pt>
                      <c:pt idx="178">
                        <c:v>2.2067526234671009E-2</c:v>
                      </c:pt>
                      <c:pt idx="179">
                        <c:v>2.3164385877822991E-2</c:v>
                      </c:pt>
                      <c:pt idx="180">
                        <c:v>4.7226744299472267E-2</c:v>
                      </c:pt>
                      <c:pt idx="181">
                        <c:v>4.7226744299472267E-2</c:v>
                      </c:pt>
                      <c:pt idx="182">
                        <c:v>4.7226744299472267E-2</c:v>
                      </c:pt>
                      <c:pt idx="183">
                        <c:v>1.1304590986241037E-2</c:v>
                      </c:pt>
                      <c:pt idx="184">
                        <c:v>3.4201536037041125E-2</c:v>
                      </c:pt>
                      <c:pt idx="185">
                        <c:v>3.0225419830614664E-2</c:v>
                      </c:pt>
                      <c:pt idx="186">
                        <c:v>3.4681412130920242E-2</c:v>
                      </c:pt>
                      <c:pt idx="187">
                        <c:v>6.2856994214389728E-2</c:v>
                      </c:pt>
                      <c:pt idx="188">
                        <c:v>6.2856994214389728E-2</c:v>
                      </c:pt>
                      <c:pt idx="189">
                        <c:v>6.2856994214389728E-2</c:v>
                      </c:pt>
                      <c:pt idx="190">
                        <c:v>2.3301493333217183E-2</c:v>
                      </c:pt>
                      <c:pt idx="191">
                        <c:v>-1.591123890947066E-2</c:v>
                      </c:pt>
                      <c:pt idx="192">
                        <c:v>-3.4352191659965392E-2</c:v>
                      </c:pt>
                      <c:pt idx="193">
                        <c:v>-2.4891777237778578E-2</c:v>
                      </c:pt>
                      <c:pt idx="194">
                        <c:v>-1.7419420918804773E-2</c:v>
                      </c:pt>
                      <c:pt idx="195">
                        <c:v>-1.7419420918804773E-2</c:v>
                      </c:pt>
                      <c:pt idx="196">
                        <c:v>-1.7419420918804773E-2</c:v>
                      </c:pt>
                      <c:pt idx="197">
                        <c:v>-1.8516280561957088E-2</c:v>
                      </c:pt>
                      <c:pt idx="198">
                        <c:v>1.5897690741940362E-2</c:v>
                      </c:pt>
                      <c:pt idx="199">
                        <c:v>4.5238686196259037E-2</c:v>
                      </c:pt>
                      <c:pt idx="200">
                        <c:v>4.7021083116381313E-2</c:v>
                      </c:pt>
                      <c:pt idx="201">
                        <c:v>3.6806577689527442E-2</c:v>
                      </c:pt>
                      <c:pt idx="202">
                        <c:v>3.6806577689527442E-2</c:v>
                      </c:pt>
                      <c:pt idx="203">
                        <c:v>3.6806577689527442E-2</c:v>
                      </c:pt>
                      <c:pt idx="204">
                        <c:v>5.5178976712324967E-2</c:v>
                      </c:pt>
                      <c:pt idx="205">
                        <c:v>7.9515550044762406E-2</c:v>
                      </c:pt>
                      <c:pt idx="206">
                        <c:v>3.8863189520437436E-2</c:v>
                      </c:pt>
                      <c:pt idx="207">
                        <c:v>4.3456289276136983E-2</c:v>
                      </c:pt>
                      <c:pt idx="208">
                        <c:v>7.4731692090179713E-4</c:v>
                      </c:pt>
                      <c:pt idx="209">
                        <c:v>7.4731692090179713E-4</c:v>
                      </c:pt>
                      <c:pt idx="210">
                        <c:v>7.4731692090179713E-4</c:v>
                      </c:pt>
                      <c:pt idx="211">
                        <c:v>8.6995493337544971E-3</c:v>
                      </c:pt>
                      <c:pt idx="212">
                        <c:v>-7.6847915858299087E-3</c:v>
                      </c:pt>
                      <c:pt idx="213">
                        <c:v>-1.2689213707711366E-2</c:v>
                      </c:pt>
                      <c:pt idx="214">
                        <c:v>-3.4344604686155078E-3</c:v>
                      </c:pt>
                      <c:pt idx="215">
                        <c:v>-2.0709999848261273E-2</c:v>
                      </c:pt>
                      <c:pt idx="216">
                        <c:v>-2.0709999848261273E-2</c:v>
                      </c:pt>
                      <c:pt idx="217">
                        <c:v>-2.0709999848261273E-2</c:v>
                      </c:pt>
                      <c:pt idx="218">
                        <c:v>-1.8379173106563007E-2</c:v>
                      </c:pt>
                      <c:pt idx="219">
                        <c:v>-1.8447726834259881E-2</c:v>
                      </c:pt>
                      <c:pt idx="220">
                        <c:v>9.5907477938157459E-3</c:v>
                      </c:pt>
                      <c:pt idx="221">
                        <c:v>-5.6967334826167892E-3</c:v>
                      </c:pt>
                      <c:pt idx="222">
                        <c:v>-2.680369463948562E-3</c:v>
                      </c:pt>
                      <c:pt idx="223">
                        <c:v>-2.680369463948562E-3</c:v>
                      </c:pt>
                      <c:pt idx="224">
                        <c:v>-2.680369463948562E-3</c:v>
                      </c:pt>
                      <c:pt idx="225">
                        <c:v>2.9410362072062046E-3</c:v>
                      </c:pt>
                      <c:pt idx="226">
                        <c:v>4.5101578740865067E-2</c:v>
                      </c:pt>
                      <c:pt idx="227">
                        <c:v>4.0577032712862726E-2</c:v>
                      </c:pt>
                      <c:pt idx="228">
                        <c:v>2.9814097464432754E-2</c:v>
                      </c:pt>
                      <c:pt idx="229">
                        <c:v>3.3104676393888921E-2</c:v>
                      </c:pt>
                      <c:pt idx="230">
                        <c:v>3.3104676393888921E-2</c:v>
                      </c:pt>
                      <c:pt idx="231">
                        <c:v>3.3104676393888921E-2</c:v>
                      </c:pt>
                      <c:pt idx="232">
                        <c:v>5.4767654346143058E-2</c:v>
                      </c:pt>
                      <c:pt idx="233">
                        <c:v>5.9772076468024515E-2</c:v>
                      </c:pt>
                      <c:pt idx="234">
                        <c:v>2.5632320074915338E-2</c:v>
                      </c:pt>
                      <c:pt idx="235">
                        <c:v>-2.2286735585292261E-2</c:v>
                      </c:pt>
                      <c:pt idx="236">
                        <c:v>-1.2552106252317508E-2</c:v>
                      </c:pt>
                      <c:pt idx="237">
                        <c:v>-1.2552106252317508E-2</c:v>
                      </c:pt>
                      <c:pt idx="238">
                        <c:v>-1.2552106252317508E-2</c:v>
                      </c:pt>
                      <c:pt idx="239">
                        <c:v>9.453640338421776E-3</c:v>
                      </c:pt>
                      <c:pt idx="240">
                        <c:v>-1.419739571704548E-2</c:v>
                      </c:pt>
                      <c:pt idx="241">
                        <c:v>3.6265734841762765E-3</c:v>
                      </c:pt>
                      <c:pt idx="242">
                        <c:v>-1.6596776186440843E-2</c:v>
                      </c:pt>
                      <c:pt idx="243">
                        <c:v>-2.1121322214443294E-2</c:v>
                      </c:pt>
                      <c:pt idx="244">
                        <c:v>-2.1121322214443294E-2</c:v>
                      </c:pt>
                      <c:pt idx="245">
                        <c:v>-2.1121322214443294E-2</c:v>
                      </c:pt>
                      <c:pt idx="246">
                        <c:v>-3.0581736636630108E-2</c:v>
                      </c:pt>
                      <c:pt idx="247">
                        <c:v>-2.982764563196294E-2</c:v>
                      </c:pt>
                      <c:pt idx="248">
                        <c:v>-5.45755413305824E-2</c:v>
                      </c:pt>
                      <c:pt idx="249">
                        <c:v>-5.272459068276325E-2</c:v>
                      </c:pt>
                      <c:pt idx="250">
                        <c:v>-6.026550072943393E-2</c:v>
                      </c:pt>
                      <c:pt idx="251">
                        <c:v>-6.026550072943393E-2</c:v>
                      </c:pt>
                      <c:pt idx="252">
                        <c:v>-6.026550072943393E-2</c:v>
                      </c:pt>
                      <c:pt idx="253">
                        <c:v>-5.601516961221964E-2</c:v>
                      </c:pt>
                      <c:pt idx="254">
                        <c:v>-6.5407030306709357E-2</c:v>
                      </c:pt>
                      <c:pt idx="255">
                        <c:v>-4.9502565481003957E-2</c:v>
                      </c:pt>
                      <c:pt idx="256">
                        <c:v>-5.4438433875188319E-2</c:v>
                      </c:pt>
                      <c:pt idx="257">
                        <c:v>-5.0256656485671125E-2</c:v>
                      </c:pt>
                      <c:pt idx="258">
                        <c:v>-5.0256656485671125E-2</c:v>
                      </c:pt>
                      <c:pt idx="259">
                        <c:v>-5.0256656485671125E-2</c:v>
                      </c:pt>
                      <c:pt idx="260">
                        <c:v>-7.3085047808774117E-2</c:v>
                      </c:pt>
                      <c:pt idx="261">
                        <c:v>-7.0617113611681992E-2</c:v>
                      </c:pt>
                      <c:pt idx="262">
                        <c:v>-8.4190751695689237E-2</c:v>
                      </c:pt>
                      <c:pt idx="263">
                        <c:v>-8.1174387677021009E-2</c:v>
                      </c:pt>
                      <c:pt idx="264">
                        <c:v>-8.131149513241509E-2</c:v>
                      </c:pt>
                      <c:pt idx="265">
                        <c:v>-8.131149513241509E-2</c:v>
                      </c:pt>
                      <c:pt idx="266">
                        <c:v>-8.131149513241509E-2</c:v>
                      </c:pt>
                      <c:pt idx="267">
                        <c:v>-6.3556079658890319E-2</c:v>
                      </c:pt>
                      <c:pt idx="268">
                        <c:v>-9.7490174868908541E-2</c:v>
                      </c:pt>
                      <c:pt idx="269">
                        <c:v>-9.9478232972121661E-2</c:v>
                      </c:pt>
                      <c:pt idx="270">
                        <c:v>-0.10276881190157805</c:v>
                      </c:pt>
                      <c:pt idx="271">
                        <c:v>-0.11072104431443086</c:v>
                      </c:pt>
                      <c:pt idx="272">
                        <c:v>-0.11072104431443086</c:v>
                      </c:pt>
                      <c:pt idx="273">
                        <c:v>-0.11072104431443086</c:v>
                      </c:pt>
                      <c:pt idx="274">
                        <c:v>-0.1312186088958357</c:v>
                      </c:pt>
                      <c:pt idx="275">
                        <c:v>-0.15404700021893891</c:v>
                      </c:pt>
                      <c:pt idx="276">
                        <c:v>-0.13862241148711241</c:v>
                      </c:pt>
                      <c:pt idx="277">
                        <c:v>-0.15343001666966594</c:v>
                      </c:pt>
                      <c:pt idx="278">
                        <c:v>-0.14074757704571961</c:v>
                      </c:pt>
                      <c:pt idx="279">
                        <c:v>-0.14074757704571961</c:v>
                      </c:pt>
                      <c:pt idx="280">
                        <c:v>-0.14074757704571961</c:v>
                      </c:pt>
                      <c:pt idx="281">
                        <c:v>-9.9478232972121661E-2</c:v>
                      </c:pt>
                      <c:pt idx="282">
                        <c:v>-4.2167316617424233E-2</c:v>
                      </c:pt>
                      <c:pt idx="283">
                        <c:v>-6.2459220015738226E-2</c:v>
                      </c:pt>
                      <c:pt idx="284">
                        <c:v>-1.8379173106563007E-2</c:v>
                      </c:pt>
                      <c:pt idx="285">
                        <c:v>1.3566864000241985E-2</c:v>
                      </c:pt>
                      <c:pt idx="286">
                        <c:v>1.3566864000241985E-2</c:v>
                      </c:pt>
                      <c:pt idx="287">
                        <c:v>1.3566864000241985E-2</c:v>
                      </c:pt>
                      <c:pt idx="288">
                        <c:v>-3.1404381368994261E-2</c:v>
                      </c:pt>
                      <c:pt idx="289">
                        <c:v>-4.689752382851764E-2</c:v>
                      </c:pt>
                      <c:pt idx="290">
                        <c:v>-3.3186778289116425E-2</c:v>
                      </c:pt>
                      <c:pt idx="291">
                        <c:v>-3.2844009650631278E-2</c:v>
                      </c:pt>
                      <c:pt idx="292">
                        <c:v>-2.3726363866929501E-2</c:v>
                      </c:pt>
                      <c:pt idx="293">
                        <c:v>-2.3726363866929501E-2</c:v>
                      </c:pt>
                      <c:pt idx="294">
                        <c:v>-2.3726363866929501E-2</c:v>
                      </c:pt>
                      <c:pt idx="295">
                        <c:v>-3.0376075453539153E-2</c:v>
                      </c:pt>
                      <c:pt idx="296">
                        <c:v>-5.7660459076947723E-2</c:v>
                      </c:pt>
                      <c:pt idx="297">
                        <c:v>-7.1371204616348938E-2</c:v>
                      </c:pt>
                      <c:pt idx="298">
                        <c:v>-6.9451700240832803E-2</c:v>
                      </c:pt>
                      <c:pt idx="299">
                        <c:v>-6.8286286869983726E-2</c:v>
                      </c:pt>
                      <c:pt idx="300">
                        <c:v>-6.8286286869983726E-2</c:v>
                      </c:pt>
                      <c:pt idx="301">
                        <c:v>-6.8286286869983726E-2</c:v>
                      </c:pt>
                      <c:pt idx="302">
                        <c:v>-7.363347763035033E-2</c:v>
                      </c:pt>
                      <c:pt idx="303">
                        <c:v>-0.12374625257686211</c:v>
                      </c:pt>
                      <c:pt idx="304">
                        <c:v>-0.12847645978795552</c:v>
                      </c:pt>
                      <c:pt idx="305">
                        <c:v>-0.11613678880249423</c:v>
                      </c:pt>
                      <c:pt idx="306">
                        <c:v>-0.11092670549752182</c:v>
                      </c:pt>
                      <c:pt idx="307">
                        <c:v>-0.11092670549752182</c:v>
                      </c:pt>
                      <c:pt idx="308">
                        <c:v>-0.11092670549752182</c:v>
                      </c:pt>
                      <c:pt idx="309">
                        <c:v>-0.15055076010639168</c:v>
                      </c:pt>
                      <c:pt idx="310">
                        <c:v>-0.14691741253845025</c:v>
                      </c:pt>
                      <c:pt idx="311">
                        <c:v>-0.15726902542069821</c:v>
                      </c:pt>
                      <c:pt idx="312">
                        <c:v>-0.12628274050165134</c:v>
                      </c:pt>
                      <c:pt idx="313">
                        <c:v>-0.13848530403171844</c:v>
                      </c:pt>
                      <c:pt idx="314">
                        <c:v>-0.13848530403171844</c:v>
                      </c:pt>
                      <c:pt idx="315">
                        <c:v>-0.13848530403171844</c:v>
                      </c:pt>
                      <c:pt idx="316">
                        <c:v>-0.13423497291450404</c:v>
                      </c:pt>
                      <c:pt idx="317">
                        <c:v>-0.12264939293370991</c:v>
                      </c:pt>
                      <c:pt idx="318">
                        <c:v>-0.13115005516813882</c:v>
                      </c:pt>
                      <c:pt idx="319">
                        <c:v>-0.15000233028481558</c:v>
                      </c:pt>
                      <c:pt idx="320">
                        <c:v>-0.15809167015306236</c:v>
                      </c:pt>
                      <c:pt idx="321">
                        <c:v>-0.15809167015306236</c:v>
                      </c:pt>
                      <c:pt idx="322">
                        <c:v>-0.15809167015306236</c:v>
                      </c:pt>
                      <c:pt idx="323">
                        <c:v>-0.15788600896997129</c:v>
                      </c:pt>
                      <c:pt idx="324">
                        <c:v>-0.17954898692222532</c:v>
                      </c:pt>
                      <c:pt idx="325">
                        <c:v>-0.18544460750416802</c:v>
                      </c:pt>
                      <c:pt idx="326">
                        <c:v>-0.16385018327961087</c:v>
                      </c:pt>
                      <c:pt idx="327">
                        <c:v>-0.17015712622773549</c:v>
                      </c:pt>
                      <c:pt idx="328">
                        <c:v>-0.17015712622773549</c:v>
                      </c:pt>
                      <c:pt idx="329">
                        <c:v>-0.17015712622773549</c:v>
                      </c:pt>
                      <c:pt idx="330">
                        <c:v>-0.20601072581326996</c:v>
                      </c:pt>
                      <c:pt idx="331">
                        <c:v>-0.2217095294558844</c:v>
                      </c:pt>
                      <c:pt idx="332">
                        <c:v>-0.24775994598074691</c:v>
                      </c:pt>
                      <c:pt idx="333">
                        <c:v>-0.24426370586819968</c:v>
                      </c:pt>
                      <c:pt idx="334">
                        <c:v>-0.23199258861043537</c:v>
                      </c:pt>
                      <c:pt idx="335">
                        <c:v>-0.23199258861043537</c:v>
                      </c:pt>
                      <c:pt idx="336">
                        <c:v>-0.23199258861043537</c:v>
                      </c:pt>
                      <c:pt idx="337">
                        <c:v>-0.26462416299421054</c:v>
                      </c:pt>
                      <c:pt idx="338">
                        <c:v>-0.29526767927477249</c:v>
                      </c:pt>
                      <c:pt idx="339">
                        <c:v>-0.28409342166016038</c:v>
                      </c:pt>
                      <c:pt idx="340">
                        <c:v>-0.27086255221463817</c:v>
                      </c:pt>
                      <c:pt idx="341">
                        <c:v>-0.29108590188525507</c:v>
                      </c:pt>
                      <c:pt idx="342">
                        <c:v>-0.29108590188525507</c:v>
                      </c:pt>
                      <c:pt idx="343">
                        <c:v>-0.29108590188525507</c:v>
                      </c:pt>
                      <c:pt idx="344">
                        <c:v>-0.32460867472909127</c:v>
                      </c:pt>
                      <c:pt idx="345">
                        <c:v>-0.33317789069121717</c:v>
                      </c:pt>
                      <c:pt idx="346">
                        <c:v>-0.3261168567384255</c:v>
                      </c:pt>
                      <c:pt idx="347">
                        <c:v>-0.33269801459733805</c:v>
                      </c:pt>
                      <c:pt idx="348">
                        <c:v>-0.34771128096298243</c:v>
                      </c:pt>
                      <c:pt idx="349">
                        <c:v>-0.34771128096298243</c:v>
                      </c:pt>
                      <c:pt idx="350">
                        <c:v>-0.34771128096298243</c:v>
                      </c:pt>
                      <c:pt idx="351">
                        <c:v>-0.3223464017150901</c:v>
                      </c:pt>
                      <c:pt idx="352">
                        <c:v>-0.35079619870934775</c:v>
                      </c:pt>
                      <c:pt idx="353">
                        <c:v>-0.33352065932970221</c:v>
                      </c:pt>
                      <c:pt idx="354">
                        <c:v>-0.3202212361564829</c:v>
                      </c:pt>
                      <c:pt idx="355">
                        <c:v>-0.31583379758387453</c:v>
                      </c:pt>
                      <c:pt idx="356">
                        <c:v>-0.31583379758387453</c:v>
                      </c:pt>
                      <c:pt idx="357">
                        <c:v>-0.31583379758387453</c:v>
                      </c:pt>
                      <c:pt idx="358">
                        <c:v>-0.31583379758387453</c:v>
                      </c:pt>
                      <c:pt idx="359">
                        <c:v>-0.31583379758387453</c:v>
                      </c:pt>
                      <c:pt idx="360">
                        <c:v>-0.29828404329344083</c:v>
                      </c:pt>
                      <c:pt idx="361">
                        <c:v>-0.29828404329344083</c:v>
                      </c:pt>
                      <c:pt idx="362">
                        <c:v>-0.29828404329344083</c:v>
                      </c:pt>
                      <c:pt idx="363">
                        <c:v>-0.29828404329344083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EDF-4EB7-98EA-AD85F532375C}"/>
                  </c:ext>
                </c:extLst>
              </c15:ser>
            </c15:filteredLineSeries>
          </c:ext>
        </c:extLst>
      </c:lineChart>
      <c:dateAx>
        <c:axId val="1111002703"/>
        <c:scaling>
          <c:orientation val="minMax"/>
        </c:scaling>
        <c:delete val="0"/>
        <c:axPos val="b"/>
        <c:numFmt formatCode="[$-41B]mmmm;@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11008463"/>
        <c:crosses val="autoZero"/>
        <c:auto val="1"/>
        <c:lblOffset val="100"/>
        <c:baseTimeUnit val="days"/>
      </c:dateAx>
      <c:valAx>
        <c:axId val="1111008463"/>
        <c:scaling>
          <c:orientation val="minMax"/>
          <c:max val="0.52"/>
          <c:min val="-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11002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543723753039412E-2"/>
          <c:y val="2.1321855678426916E-2"/>
          <c:w val="0.91924125054856431"/>
          <c:h val="0.83719622532254845"/>
        </c:manualLayout>
      </c:layout>
      <c:lineChart>
        <c:grouping val="standard"/>
        <c:varyColors val="0"/>
        <c:ser>
          <c:idx val="0"/>
          <c:order val="0"/>
          <c:tx>
            <c:strRef>
              <c:f>'Graf 12'!$G$15</c:f>
              <c:strCache>
                <c:ptCount val="1"/>
                <c:pt idx="0">
                  <c:v>Január</c:v>
                </c:pt>
              </c:strCache>
            </c:strRef>
          </c:tx>
          <c:spPr>
            <a:ln w="28575" cap="rnd">
              <a:solidFill>
                <a:srgbClr val="25AAE1"/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12'!$H$15:$AE$15</c:f>
              <c:numCache>
                <c:formatCode>0.00</c:formatCode>
                <c:ptCount val="24"/>
                <c:pt idx="0">
                  <c:v>66.81</c:v>
                </c:pt>
                <c:pt idx="1">
                  <c:v>65.230645161290326</c:v>
                </c:pt>
                <c:pt idx="2">
                  <c:v>63.102903225806457</c:v>
                </c:pt>
                <c:pt idx="3">
                  <c:v>59.764838709677427</c:v>
                </c:pt>
                <c:pt idx="4">
                  <c:v>60.916451612903224</c:v>
                </c:pt>
                <c:pt idx="5">
                  <c:v>68.249677419354825</c:v>
                </c:pt>
                <c:pt idx="6">
                  <c:v>81.153548387096777</c:v>
                </c:pt>
                <c:pt idx="7">
                  <c:v>91.682258064516148</c:v>
                </c:pt>
                <c:pt idx="8">
                  <c:v>99.045483870967743</c:v>
                </c:pt>
                <c:pt idx="9">
                  <c:v>94.070322580645154</c:v>
                </c:pt>
                <c:pt idx="10">
                  <c:v>88.240967741935492</c:v>
                </c:pt>
                <c:pt idx="11">
                  <c:v>84.437096774193535</c:v>
                </c:pt>
                <c:pt idx="12">
                  <c:v>80.818387096774188</c:v>
                </c:pt>
                <c:pt idx="13">
                  <c:v>81.746451612903243</c:v>
                </c:pt>
                <c:pt idx="14">
                  <c:v>87.527096774193552</c:v>
                </c:pt>
                <c:pt idx="15">
                  <c:v>95.467741935483886</c:v>
                </c:pt>
                <c:pt idx="16">
                  <c:v>104.65064516129031</c:v>
                </c:pt>
                <c:pt idx="17">
                  <c:v>109.44193548387096</c:v>
                </c:pt>
                <c:pt idx="18">
                  <c:v>106.82161290322581</c:v>
                </c:pt>
                <c:pt idx="19">
                  <c:v>101.98193548387097</c:v>
                </c:pt>
                <c:pt idx="20">
                  <c:v>94.781290322580645</c:v>
                </c:pt>
                <c:pt idx="21">
                  <c:v>85.387096774193552</c:v>
                </c:pt>
                <c:pt idx="22">
                  <c:v>81.4425806451613</c:v>
                </c:pt>
                <c:pt idx="23">
                  <c:v>73.504516129032268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C-4045-A80D-5FF62EECF4FB}"/>
            </c:ext>
          </c:extLst>
        </c:ser>
        <c:ser>
          <c:idx val="1"/>
          <c:order val="1"/>
          <c:tx>
            <c:strRef>
              <c:f>'Graf 12'!$G$16</c:f>
              <c:strCache>
                <c:ptCount val="1"/>
                <c:pt idx="0">
                  <c:v>Február</c:v>
                </c:pt>
              </c:strCache>
            </c:strRef>
          </c:tx>
          <c:spPr>
            <a:ln w="28575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12'!$H$16:$AE$16</c:f>
              <c:numCache>
                <c:formatCode>0.00</c:formatCode>
                <c:ptCount val="24"/>
                <c:pt idx="0">
                  <c:v>55.968275862068964</c:v>
                </c:pt>
                <c:pt idx="1">
                  <c:v>54.136206896551727</c:v>
                </c:pt>
                <c:pt idx="2">
                  <c:v>52.687931034482752</c:v>
                </c:pt>
                <c:pt idx="3">
                  <c:v>50.317931034482754</c:v>
                </c:pt>
                <c:pt idx="4">
                  <c:v>51.689310344827597</c:v>
                </c:pt>
                <c:pt idx="5">
                  <c:v>59.735862068965517</c:v>
                </c:pt>
                <c:pt idx="6">
                  <c:v>72.458275862068973</c:v>
                </c:pt>
                <c:pt idx="7">
                  <c:v>82.305517241379334</c:v>
                </c:pt>
                <c:pt idx="8">
                  <c:v>82.730689655172412</c:v>
                </c:pt>
                <c:pt idx="9">
                  <c:v>73.874827586206877</c:v>
                </c:pt>
                <c:pt idx="10">
                  <c:v>66.547586206896554</c:v>
                </c:pt>
                <c:pt idx="11">
                  <c:v>62.918965517241382</c:v>
                </c:pt>
                <c:pt idx="12">
                  <c:v>59.303793103448292</c:v>
                </c:pt>
                <c:pt idx="13">
                  <c:v>58.757931034482752</c:v>
                </c:pt>
                <c:pt idx="14">
                  <c:v>63.40206896551723</c:v>
                </c:pt>
                <c:pt idx="15">
                  <c:v>71.51172413793104</c:v>
                </c:pt>
                <c:pt idx="16">
                  <c:v>80.05068965517242</c:v>
                </c:pt>
                <c:pt idx="17">
                  <c:v>89.203793103448248</c:v>
                </c:pt>
                <c:pt idx="18">
                  <c:v>91.887241379310368</c:v>
                </c:pt>
                <c:pt idx="19">
                  <c:v>89.298275862068962</c:v>
                </c:pt>
                <c:pt idx="20">
                  <c:v>81.037241379310345</c:v>
                </c:pt>
                <c:pt idx="21">
                  <c:v>72.537241379310345</c:v>
                </c:pt>
                <c:pt idx="22">
                  <c:v>67.651034482758618</c:v>
                </c:pt>
                <c:pt idx="23">
                  <c:v>60.33206896551723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8C-4045-A80D-5FF62EECF4FB}"/>
            </c:ext>
          </c:extLst>
        </c:ser>
        <c:ser>
          <c:idx val="2"/>
          <c:order val="2"/>
          <c:tx>
            <c:strRef>
              <c:f>'Graf 12'!$G$17</c:f>
              <c:strCache>
                <c:ptCount val="1"/>
                <c:pt idx="0">
                  <c:v>Marec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12'!$H$17:$AE$17</c:f>
              <c:numCache>
                <c:formatCode>0.00</c:formatCode>
                <c:ptCount val="24"/>
                <c:pt idx="0">
                  <c:v>61.876451612903203</c:v>
                </c:pt>
                <c:pt idx="1">
                  <c:v>57.611935483870965</c:v>
                </c:pt>
                <c:pt idx="2">
                  <c:v>56.138709677419357</c:v>
                </c:pt>
                <c:pt idx="3">
                  <c:v>55.694193548387084</c:v>
                </c:pt>
                <c:pt idx="4">
                  <c:v>57.194838709677434</c:v>
                </c:pt>
                <c:pt idx="5">
                  <c:v>61.522903225806445</c:v>
                </c:pt>
                <c:pt idx="6">
                  <c:v>72.122580645161293</c:v>
                </c:pt>
                <c:pt idx="7">
                  <c:v>76.010322580645166</c:v>
                </c:pt>
                <c:pt idx="8">
                  <c:v>70.374516129032273</c:v>
                </c:pt>
                <c:pt idx="9">
                  <c:v>59.271935483870955</c:v>
                </c:pt>
                <c:pt idx="10">
                  <c:v>49.027741935483874</c:v>
                </c:pt>
                <c:pt idx="11">
                  <c:v>44.859354838709685</c:v>
                </c:pt>
                <c:pt idx="12">
                  <c:v>41.387419354838705</c:v>
                </c:pt>
                <c:pt idx="13">
                  <c:v>42.300322580645158</c:v>
                </c:pt>
                <c:pt idx="14">
                  <c:v>46.468387096774194</c:v>
                </c:pt>
                <c:pt idx="15">
                  <c:v>55.292580645161294</c:v>
                </c:pt>
                <c:pt idx="16">
                  <c:v>71.218387096774222</c:v>
                </c:pt>
                <c:pt idx="17">
                  <c:v>87.353870967741955</c:v>
                </c:pt>
                <c:pt idx="18">
                  <c:v>103.96419354838707</c:v>
                </c:pt>
                <c:pt idx="19">
                  <c:v>101.80870967741934</c:v>
                </c:pt>
                <c:pt idx="20">
                  <c:v>87.054193548387119</c:v>
                </c:pt>
                <c:pt idx="21">
                  <c:v>76.815161290322564</c:v>
                </c:pt>
                <c:pt idx="22">
                  <c:v>71.300645161290333</c:v>
                </c:pt>
                <c:pt idx="23">
                  <c:v>64.847333333333339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8C-4045-A80D-5FF62EECF4FB}"/>
            </c:ext>
          </c:extLst>
        </c:ser>
        <c:ser>
          <c:idx val="3"/>
          <c:order val="3"/>
          <c:tx>
            <c:strRef>
              <c:f>'Graf 12'!$G$18</c:f>
              <c:strCache>
                <c:ptCount val="1"/>
                <c:pt idx="0">
                  <c:v>Apríl</c:v>
                </c:pt>
              </c:strCache>
            </c:strRef>
          </c:tx>
          <c:spPr>
            <a:ln w="28575" cap="rnd">
              <a:solidFill>
                <a:schemeClr val="accent4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12'!$H$18:$AE$18</c:f>
              <c:numCache>
                <c:formatCode>0.00</c:formatCode>
                <c:ptCount val="24"/>
                <c:pt idx="0">
                  <c:v>65.954333333333338</c:v>
                </c:pt>
                <c:pt idx="1">
                  <c:v>57.996000000000002</c:v>
                </c:pt>
                <c:pt idx="2">
                  <c:v>54.028666666666673</c:v>
                </c:pt>
                <c:pt idx="3">
                  <c:v>53.475666666666669</c:v>
                </c:pt>
                <c:pt idx="4">
                  <c:v>55.937666666666672</c:v>
                </c:pt>
                <c:pt idx="5">
                  <c:v>62.986333333333327</c:v>
                </c:pt>
                <c:pt idx="6">
                  <c:v>78.325333333333319</c:v>
                </c:pt>
                <c:pt idx="7">
                  <c:v>90.435333333333332</c:v>
                </c:pt>
                <c:pt idx="8">
                  <c:v>78.89166666666668</c:v>
                </c:pt>
                <c:pt idx="9">
                  <c:v>60.908333333333324</c:v>
                </c:pt>
                <c:pt idx="10">
                  <c:v>45.463999999999992</c:v>
                </c:pt>
                <c:pt idx="11">
                  <c:v>35.930333333333337</c:v>
                </c:pt>
                <c:pt idx="12">
                  <c:v>28.622000000000003</c:v>
                </c:pt>
                <c:pt idx="13">
                  <c:v>22.114666666666668</c:v>
                </c:pt>
                <c:pt idx="14">
                  <c:v>19.550333333333338</c:v>
                </c:pt>
                <c:pt idx="15">
                  <c:v>28.747</c:v>
                </c:pt>
                <c:pt idx="16">
                  <c:v>40.76466666666667</c:v>
                </c:pt>
                <c:pt idx="17">
                  <c:v>61.469666666666669</c:v>
                </c:pt>
                <c:pt idx="18">
                  <c:v>85.843000000000018</c:v>
                </c:pt>
                <c:pt idx="19">
                  <c:v>114.06399999999999</c:v>
                </c:pt>
                <c:pt idx="20">
                  <c:v>117.65733333333336</c:v>
                </c:pt>
                <c:pt idx="21">
                  <c:v>93.24433333333333</c:v>
                </c:pt>
                <c:pt idx="22">
                  <c:v>80.166666666666671</c:v>
                </c:pt>
                <c:pt idx="23">
                  <c:v>71.664666666666662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8C-4045-A80D-5FF62EECF4FB}"/>
            </c:ext>
          </c:extLst>
        </c:ser>
        <c:ser>
          <c:idx val="4"/>
          <c:order val="4"/>
          <c:tx>
            <c:strRef>
              <c:f>'Graf 12'!$G$19</c:f>
              <c:strCache>
                <c:ptCount val="1"/>
                <c:pt idx="0">
                  <c:v>Máj</c:v>
                </c:pt>
              </c:strCache>
            </c:strRef>
          </c:tx>
          <c:spPr>
            <a:ln w="28575" cap="rnd">
              <a:solidFill>
                <a:srgbClr val="629DD1"/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12'!$H$19:$AE$19</c:f>
              <c:numCache>
                <c:formatCode>0.00</c:formatCode>
                <c:ptCount val="24"/>
                <c:pt idx="0">
                  <c:v>81.036129032258046</c:v>
                </c:pt>
                <c:pt idx="1">
                  <c:v>74.998387096774181</c:v>
                </c:pt>
                <c:pt idx="2">
                  <c:v>70.505806451612926</c:v>
                </c:pt>
                <c:pt idx="3">
                  <c:v>69.547096774193548</c:v>
                </c:pt>
                <c:pt idx="4">
                  <c:v>71.419999999999987</c:v>
                </c:pt>
                <c:pt idx="5">
                  <c:v>77.033225806451611</c:v>
                </c:pt>
                <c:pt idx="6">
                  <c:v>91.856774193548404</c:v>
                </c:pt>
                <c:pt idx="7">
                  <c:v>94.977741935483863</c:v>
                </c:pt>
                <c:pt idx="8">
                  <c:v>77.483870967741922</c:v>
                </c:pt>
                <c:pt idx="9">
                  <c:v>55.020322580645157</c:v>
                </c:pt>
                <c:pt idx="10">
                  <c:v>39.334193548387105</c:v>
                </c:pt>
                <c:pt idx="11">
                  <c:v>29.162258064516127</c:v>
                </c:pt>
                <c:pt idx="12">
                  <c:v>21.19161290322581</c:v>
                </c:pt>
                <c:pt idx="13">
                  <c:v>16.409677419354839</c:v>
                </c:pt>
                <c:pt idx="14">
                  <c:v>16.54548387096774</c:v>
                </c:pt>
                <c:pt idx="15">
                  <c:v>28.814193548387102</c:v>
                </c:pt>
                <c:pt idx="16">
                  <c:v>44.33806451612903</c:v>
                </c:pt>
                <c:pt idx="17">
                  <c:v>71.083225806451622</c:v>
                </c:pt>
                <c:pt idx="18">
                  <c:v>96.433548387096778</c:v>
                </c:pt>
                <c:pt idx="19">
                  <c:v>123.60258064516127</c:v>
                </c:pt>
                <c:pt idx="20">
                  <c:v>142.5338709677419</c:v>
                </c:pt>
                <c:pt idx="21">
                  <c:v>121.90129032258065</c:v>
                </c:pt>
                <c:pt idx="22">
                  <c:v>96.743870967741927</c:v>
                </c:pt>
                <c:pt idx="23">
                  <c:v>89.147096774193543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8C-4045-A80D-5FF62EECF4FB}"/>
            </c:ext>
          </c:extLst>
        </c:ser>
        <c:ser>
          <c:idx val="5"/>
          <c:order val="5"/>
          <c:tx>
            <c:strRef>
              <c:f>'Graf 12'!$G$20</c:f>
              <c:strCache>
                <c:ptCount val="1"/>
                <c:pt idx="0">
                  <c:v>Jún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12'!$H$20:$AE$20</c:f>
              <c:numCache>
                <c:formatCode>0.00</c:formatCode>
                <c:ptCount val="24"/>
                <c:pt idx="0">
                  <c:v>93.819000000000003</c:v>
                </c:pt>
                <c:pt idx="1">
                  <c:v>86.600999999999985</c:v>
                </c:pt>
                <c:pt idx="2">
                  <c:v>77.905333333333331</c:v>
                </c:pt>
                <c:pt idx="3">
                  <c:v>75.03633333333336</c:v>
                </c:pt>
                <c:pt idx="4">
                  <c:v>73.234666666666655</c:v>
                </c:pt>
                <c:pt idx="5">
                  <c:v>77.59</c:v>
                </c:pt>
                <c:pt idx="6">
                  <c:v>93.790666666666681</c:v>
                </c:pt>
                <c:pt idx="7">
                  <c:v>99.231999999999999</c:v>
                </c:pt>
                <c:pt idx="8">
                  <c:v>83.513666666666694</c:v>
                </c:pt>
                <c:pt idx="9">
                  <c:v>63.575333333333333</c:v>
                </c:pt>
                <c:pt idx="10">
                  <c:v>50.522333333333322</c:v>
                </c:pt>
                <c:pt idx="11">
                  <c:v>45.275333333333329</c:v>
                </c:pt>
                <c:pt idx="12">
                  <c:v>40.541000000000004</c:v>
                </c:pt>
                <c:pt idx="13">
                  <c:v>34.361333333333341</c:v>
                </c:pt>
                <c:pt idx="14">
                  <c:v>32.616666666666667</c:v>
                </c:pt>
                <c:pt idx="15">
                  <c:v>48.976999999999997</c:v>
                </c:pt>
                <c:pt idx="16">
                  <c:v>62.450999999999993</c:v>
                </c:pt>
                <c:pt idx="17">
                  <c:v>79.96633333333331</c:v>
                </c:pt>
                <c:pt idx="18">
                  <c:v>110.55466666666666</c:v>
                </c:pt>
                <c:pt idx="19">
                  <c:v>156.57599999999999</c:v>
                </c:pt>
                <c:pt idx="20">
                  <c:v>190.38266666666669</c:v>
                </c:pt>
                <c:pt idx="21">
                  <c:v>160.08533333333335</c:v>
                </c:pt>
                <c:pt idx="22">
                  <c:v>125.87199999999999</c:v>
                </c:pt>
                <c:pt idx="23">
                  <c:v>100.61433333333333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B8C-4045-A80D-5FF62EECF4FB}"/>
            </c:ext>
          </c:extLst>
        </c:ser>
        <c:ser>
          <c:idx val="6"/>
          <c:order val="6"/>
          <c:tx>
            <c:strRef>
              <c:f>'Graf 12'!$G$21</c:f>
              <c:strCache>
                <c:ptCount val="1"/>
                <c:pt idx="0">
                  <c:v>Júl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12'!$H$21:$AE$21</c:f>
              <c:numCache>
                <c:formatCode>0.00</c:formatCode>
                <c:ptCount val="24"/>
                <c:pt idx="0">
                  <c:v>94.206774193548384</c:v>
                </c:pt>
                <c:pt idx="1">
                  <c:v>81.836451612903218</c:v>
                </c:pt>
                <c:pt idx="2">
                  <c:v>72.500322580645175</c:v>
                </c:pt>
                <c:pt idx="3">
                  <c:v>70.397741935483879</c:v>
                </c:pt>
                <c:pt idx="4">
                  <c:v>68.183870967741939</c:v>
                </c:pt>
                <c:pt idx="5">
                  <c:v>72.171290322580646</c:v>
                </c:pt>
                <c:pt idx="6">
                  <c:v>96.141290322580645</c:v>
                </c:pt>
                <c:pt idx="7">
                  <c:v>99.838064516129037</c:v>
                </c:pt>
                <c:pt idx="8">
                  <c:v>82.539354838709684</c:v>
                </c:pt>
                <c:pt idx="9">
                  <c:v>62.028387096774203</c:v>
                </c:pt>
                <c:pt idx="10">
                  <c:v>48.618709677419375</c:v>
                </c:pt>
                <c:pt idx="11">
                  <c:v>40.827419354838703</c:v>
                </c:pt>
                <c:pt idx="12">
                  <c:v>40.255161290322583</c:v>
                </c:pt>
                <c:pt idx="13">
                  <c:v>41.379354838709688</c:v>
                </c:pt>
                <c:pt idx="14">
                  <c:v>40.172258064516136</c:v>
                </c:pt>
                <c:pt idx="15">
                  <c:v>47.441935483870985</c:v>
                </c:pt>
                <c:pt idx="16">
                  <c:v>60.400967741935489</c:v>
                </c:pt>
                <c:pt idx="17">
                  <c:v>85.40774193548387</c:v>
                </c:pt>
                <c:pt idx="18">
                  <c:v>145.16967741935485</c:v>
                </c:pt>
                <c:pt idx="19">
                  <c:v>211.44580645161295</c:v>
                </c:pt>
                <c:pt idx="20">
                  <c:v>271.31032258064511</c:v>
                </c:pt>
                <c:pt idx="21">
                  <c:v>221.42032258064518</c:v>
                </c:pt>
                <c:pt idx="22">
                  <c:v>146.69064516129032</c:v>
                </c:pt>
                <c:pt idx="23">
                  <c:v>108.72677419354838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B8C-4045-A80D-5FF62EECF4FB}"/>
            </c:ext>
          </c:extLst>
        </c:ser>
        <c:ser>
          <c:idx val="7"/>
          <c:order val="7"/>
          <c:tx>
            <c:strRef>
              <c:f>'Graf 12'!$G$22</c:f>
              <c:strCache>
                <c:ptCount val="1"/>
                <c:pt idx="0">
                  <c:v>August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12'!$H$22:$AE$22</c:f>
              <c:numCache>
                <c:formatCode>0.00</c:formatCode>
                <c:ptCount val="24"/>
                <c:pt idx="0">
                  <c:v>110.53870967741936</c:v>
                </c:pt>
                <c:pt idx="1">
                  <c:v>101.11548387096772</c:v>
                </c:pt>
                <c:pt idx="2">
                  <c:v>94.489032258064512</c:v>
                </c:pt>
                <c:pt idx="3">
                  <c:v>92.034193548387108</c:v>
                </c:pt>
                <c:pt idx="4">
                  <c:v>93.562580645161304</c:v>
                </c:pt>
                <c:pt idx="5">
                  <c:v>100.32838709677421</c:v>
                </c:pt>
                <c:pt idx="6">
                  <c:v>116.92290322580645</c:v>
                </c:pt>
                <c:pt idx="7">
                  <c:v>116.45645161290325</c:v>
                </c:pt>
                <c:pt idx="8">
                  <c:v>100.14903225806452</c:v>
                </c:pt>
                <c:pt idx="9">
                  <c:v>79.655483870967728</c:v>
                </c:pt>
                <c:pt idx="10">
                  <c:v>63.622903225806446</c:v>
                </c:pt>
                <c:pt idx="11">
                  <c:v>53.555483870967734</c:v>
                </c:pt>
                <c:pt idx="12">
                  <c:v>50.943870967741937</c:v>
                </c:pt>
                <c:pt idx="13">
                  <c:v>50.554838709677412</c:v>
                </c:pt>
                <c:pt idx="14">
                  <c:v>58.780322580645169</c:v>
                </c:pt>
                <c:pt idx="15">
                  <c:v>76.696774193548379</c:v>
                </c:pt>
                <c:pt idx="16">
                  <c:v>99.555161290322616</c:v>
                </c:pt>
                <c:pt idx="17">
                  <c:v>117.95548387096774</c:v>
                </c:pt>
                <c:pt idx="18">
                  <c:v>165.9138709677419</c:v>
                </c:pt>
                <c:pt idx="19">
                  <c:v>216.60838709677421</c:v>
                </c:pt>
                <c:pt idx="20">
                  <c:v>228.00387096774193</c:v>
                </c:pt>
                <c:pt idx="21">
                  <c:v>150.09322580645164</c:v>
                </c:pt>
                <c:pt idx="22">
                  <c:v>126.92032258064515</c:v>
                </c:pt>
                <c:pt idx="23">
                  <c:v>111.76903225806451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B8C-4045-A80D-5FF62EECF4FB}"/>
            </c:ext>
          </c:extLst>
        </c:ser>
        <c:ser>
          <c:idx val="8"/>
          <c:order val="8"/>
          <c:tx>
            <c:strRef>
              <c:f>'Graf 12'!$G$23</c:f>
              <c:strCache>
                <c:ptCount val="1"/>
                <c:pt idx="0">
                  <c:v>September</c:v>
                </c:pt>
              </c:strCache>
            </c:strRef>
          </c:tx>
          <c:spPr>
            <a:ln w="28575" cap="rnd">
              <a:solidFill>
                <a:schemeClr val="tx2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12'!$H$23:$AE$23</c:f>
              <c:numCache>
                <c:formatCode>0.00</c:formatCode>
                <c:ptCount val="24"/>
                <c:pt idx="0">
                  <c:v>77.540333333333351</c:v>
                </c:pt>
                <c:pt idx="1">
                  <c:v>71.300999999999988</c:v>
                </c:pt>
                <c:pt idx="2">
                  <c:v>68.940333333333328</c:v>
                </c:pt>
                <c:pt idx="3">
                  <c:v>67.790000000000006</c:v>
                </c:pt>
                <c:pt idx="4">
                  <c:v>70.072666666666677</c:v>
                </c:pt>
                <c:pt idx="5">
                  <c:v>77.097666666666683</c:v>
                </c:pt>
                <c:pt idx="6">
                  <c:v>102.08000000000003</c:v>
                </c:pt>
                <c:pt idx="7">
                  <c:v>120.86566666666668</c:v>
                </c:pt>
                <c:pt idx="8">
                  <c:v>108.15833333333333</c:v>
                </c:pt>
                <c:pt idx="9">
                  <c:v>84.905333333333346</c:v>
                </c:pt>
                <c:pt idx="10">
                  <c:v>61.987666666666669</c:v>
                </c:pt>
                <c:pt idx="11">
                  <c:v>51.167666666666669</c:v>
                </c:pt>
                <c:pt idx="12">
                  <c:v>42.800333333333334</c:v>
                </c:pt>
                <c:pt idx="13">
                  <c:v>41.774333333333338</c:v>
                </c:pt>
                <c:pt idx="14">
                  <c:v>46.469666666666647</c:v>
                </c:pt>
                <c:pt idx="15">
                  <c:v>60.27033333333334</c:v>
                </c:pt>
                <c:pt idx="16">
                  <c:v>84.089666666666687</c:v>
                </c:pt>
                <c:pt idx="17">
                  <c:v>121.96900000000001</c:v>
                </c:pt>
                <c:pt idx="18">
                  <c:v>168.15633333333332</c:v>
                </c:pt>
                <c:pt idx="19">
                  <c:v>235.51100000000002</c:v>
                </c:pt>
                <c:pt idx="20">
                  <c:v>165.92300000000009</c:v>
                </c:pt>
                <c:pt idx="21">
                  <c:v>111.11600000000001</c:v>
                </c:pt>
                <c:pt idx="22">
                  <c:v>98.936999999999969</c:v>
                </c:pt>
                <c:pt idx="23">
                  <c:v>82.892000000000024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B8C-4045-A80D-5FF62EECF4FB}"/>
            </c:ext>
          </c:extLst>
        </c:ser>
        <c:ser>
          <c:idx val="9"/>
          <c:order val="9"/>
          <c:tx>
            <c:strRef>
              <c:f>'Graf 12'!$G$24</c:f>
              <c:strCache>
                <c:ptCount val="1"/>
                <c:pt idx="0">
                  <c:v>Október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12'!$H$24:$AE$24</c:f>
              <c:numCache>
                <c:formatCode>0.00</c:formatCode>
                <c:ptCount val="24"/>
                <c:pt idx="0">
                  <c:v>71.130645161290317</c:v>
                </c:pt>
                <c:pt idx="1">
                  <c:v>63.85387096774194</c:v>
                </c:pt>
                <c:pt idx="2">
                  <c:v>61.350645161290309</c:v>
                </c:pt>
                <c:pt idx="3">
                  <c:v>60.346129032258069</c:v>
                </c:pt>
                <c:pt idx="4">
                  <c:v>61.066129032258061</c:v>
                </c:pt>
                <c:pt idx="5">
                  <c:v>74.246451612903257</c:v>
                </c:pt>
                <c:pt idx="6">
                  <c:v>103.4451612903226</c:v>
                </c:pt>
                <c:pt idx="7">
                  <c:v>130.12838709677422</c:v>
                </c:pt>
                <c:pt idx="8">
                  <c:v>120.84258064516129</c:v>
                </c:pt>
                <c:pt idx="9">
                  <c:v>93.932258064516148</c:v>
                </c:pt>
                <c:pt idx="10">
                  <c:v>76.112580645161302</c:v>
                </c:pt>
                <c:pt idx="11">
                  <c:v>65.286451612903235</c:v>
                </c:pt>
                <c:pt idx="12">
                  <c:v>56.880645161290339</c:v>
                </c:pt>
                <c:pt idx="13">
                  <c:v>54.600967741935492</c:v>
                </c:pt>
                <c:pt idx="14">
                  <c:v>60.165483870967748</c:v>
                </c:pt>
                <c:pt idx="15">
                  <c:v>76.864516129032268</c:v>
                </c:pt>
                <c:pt idx="16">
                  <c:v>105.46580645161289</c:v>
                </c:pt>
                <c:pt idx="17">
                  <c:v>137.8232258064516</c:v>
                </c:pt>
                <c:pt idx="18">
                  <c:v>168.30612903225804</c:v>
                </c:pt>
                <c:pt idx="19">
                  <c:v>163.3458064516129</c:v>
                </c:pt>
                <c:pt idx="20">
                  <c:v>118.65806451612902</c:v>
                </c:pt>
                <c:pt idx="21">
                  <c:v>97.580645161290306</c:v>
                </c:pt>
                <c:pt idx="22">
                  <c:v>89.623870967741937</c:v>
                </c:pt>
                <c:pt idx="23">
                  <c:v>79.900322580645167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B8C-4045-A80D-5FF62EECF4FB}"/>
            </c:ext>
          </c:extLst>
        </c:ser>
        <c:ser>
          <c:idx val="10"/>
          <c:order val="10"/>
          <c:tx>
            <c:strRef>
              <c:f>'Graf 12'!$G$25</c:f>
              <c:strCache>
                <c:ptCount val="1"/>
                <c:pt idx="0">
                  <c:v>November</c:v>
                </c:pt>
              </c:strCache>
            </c:strRef>
          </c:tx>
          <c:spPr>
            <a:ln w="28575" cap="rnd">
              <a:solidFill>
                <a:srgbClr val="6D6E71"/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12'!$H$25:$AE$25</c:f>
              <c:numCache>
                <c:formatCode>0.00</c:formatCode>
                <c:ptCount val="24"/>
                <c:pt idx="0">
                  <c:v>111.68666666666665</c:v>
                </c:pt>
                <c:pt idx="1">
                  <c:v>104.83500000000001</c:v>
                </c:pt>
                <c:pt idx="2">
                  <c:v>100.50133333333335</c:v>
                </c:pt>
                <c:pt idx="3">
                  <c:v>98.85233333333332</c:v>
                </c:pt>
                <c:pt idx="4">
                  <c:v>102.08766666666671</c:v>
                </c:pt>
                <c:pt idx="5">
                  <c:v>114.77099999999999</c:v>
                </c:pt>
                <c:pt idx="6">
                  <c:v>144.95499999999998</c:v>
                </c:pt>
                <c:pt idx="7">
                  <c:v>166.57066666666665</c:v>
                </c:pt>
                <c:pt idx="8">
                  <c:v>159.11466666666666</c:v>
                </c:pt>
                <c:pt idx="9">
                  <c:v>140.88566666666668</c:v>
                </c:pt>
                <c:pt idx="10">
                  <c:v>128.32733333333334</c:v>
                </c:pt>
                <c:pt idx="11">
                  <c:v>123.081</c:v>
                </c:pt>
                <c:pt idx="12">
                  <c:v>122.15733333333333</c:v>
                </c:pt>
                <c:pt idx="13">
                  <c:v>124.92866666666666</c:v>
                </c:pt>
                <c:pt idx="14">
                  <c:v>139.73433333333335</c:v>
                </c:pt>
                <c:pt idx="15">
                  <c:v>162.56033333333332</c:v>
                </c:pt>
                <c:pt idx="16">
                  <c:v>205.2236666666667</c:v>
                </c:pt>
                <c:pt idx="17">
                  <c:v>226.85133333333326</c:v>
                </c:pt>
                <c:pt idx="18">
                  <c:v>213.17699999999999</c:v>
                </c:pt>
                <c:pt idx="19">
                  <c:v>182.97033333333334</c:v>
                </c:pt>
                <c:pt idx="20">
                  <c:v>160.00233333333335</c:v>
                </c:pt>
                <c:pt idx="21">
                  <c:v>139.03000000000003</c:v>
                </c:pt>
                <c:pt idx="22">
                  <c:v>128.14566666666664</c:v>
                </c:pt>
                <c:pt idx="23">
                  <c:v>114.477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B8C-4045-A80D-5FF62EECF4FB}"/>
            </c:ext>
          </c:extLst>
        </c:ser>
        <c:ser>
          <c:idx val="11"/>
          <c:order val="11"/>
          <c:tx>
            <c:strRef>
              <c:f>'Graf 12'!$G$26</c:f>
              <c:strCache>
                <c:ptCount val="1"/>
                <c:pt idx="0">
                  <c:v>December</c:v>
                </c:pt>
              </c:strCache>
            </c:strRef>
          </c:tx>
          <c:spPr>
            <a:ln w="28575" cap="rnd">
              <a:solidFill>
                <a:srgbClr val="242852"/>
              </a:solidFill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12'!$H$26:$AE$26</c:f>
              <c:numCache>
                <c:formatCode>0.00</c:formatCode>
                <c:ptCount val="24"/>
                <c:pt idx="0">
                  <c:v>105.11200000000004</c:v>
                </c:pt>
                <c:pt idx="1">
                  <c:v>96.161000000000001</c:v>
                </c:pt>
                <c:pt idx="2">
                  <c:v>88.796000000000006</c:v>
                </c:pt>
                <c:pt idx="3">
                  <c:v>85.757999999999981</c:v>
                </c:pt>
                <c:pt idx="4">
                  <c:v>89.790333333333308</c:v>
                </c:pt>
                <c:pt idx="5">
                  <c:v>106.36966666666667</c:v>
                </c:pt>
                <c:pt idx="6">
                  <c:v>133.28599999999997</c:v>
                </c:pt>
                <c:pt idx="7">
                  <c:v>180.6273333333333</c:v>
                </c:pt>
                <c:pt idx="8">
                  <c:v>181.11533333333335</c:v>
                </c:pt>
                <c:pt idx="9">
                  <c:v>162.62766666666664</c:v>
                </c:pt>
                <c:pt idx="10">
                  <c:v>146.86333333333334</c:v>
                </c:pt>
                <c:pt idx="11">
                  <c:v>143.54</c:v>
                </c:pt>
                <c:pt idx="12">
                  <c:v>145.39133333333331</c:v>
                </c:pt>
                <c:pt idx="13">
                  <c:v>147.05400000000003</c:v>
                </c:pt>
                <c:pt idx="14">
                  <c:v>160.12666666666667</c:v>
                </c:pt>
                <c:pt idx="15">
                  <c:v>185.17466666666667</c:v>
                </c:pt>
                <c:pt idx="16">
                  <c:v>208.95333333333329</c:v>
                </c:pt>
                <c:pt idx="17">
                  <c:v>203.95566666666667</c:v>
                </c:pt>
                <c:pt idx="18">
                  <c:v>195.07599999999999</c:v>
                </c:pt>
                <c:pt idx="19">
                  <c:v>186.51599999999999</c:v>
                </c:pt>
                <c:pt idx="20">
                  <c:v>165.48999999999998</c:v>
                </c:pt>
                <c:pt idx="21">
                  <c:v>146.71433333333331</c:v>
                </c:pt>
                <c:pt idx="22">
                  <c:v>130.13533333333334</c:v>
                </c:pt>
                <c:pt idx="23">
                  <c:v>111.55366666666669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B8C-4045-A80D-5FF62EECF4FB}"/>
            </c:ext>
          </c:extLst>
        </c:ser>
        <c:ser>
          <c:idx val="12"/>
          <c:order val="12"/>
          <c:tx>
            <c:strRef>
              <c:f>'Graf 12'!$G$27</c:f>
              <c:strCache>
                <c:ptCount val="1"/>
                <c:pt idx="0">
                  <c:v>Priemer</c:v>
                </c:pt>
              </c:strCache>
            </c:strRef>
          </c:tx>
          <c:spPr>
            <a:ln w="3810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'Graf 12'!$H$14:$AE$14</c:f>
              <c:numCache>
                <c:formatCode>_-* #\ ##0_-;\-* #\ ##0_-;_-* "-"??_-;_-@_-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'Graf 12'!$H$27:$AE$27</c:f>
              <c:numCache>
                <c:formatCode>_-* #\ ##0_-;\-* #\ ##0_-;_-* "-"??_-;_-@_-</c:formatCode>
                <c:ptCount val="24"/>
                <c:pt idx="0">
                  <c:v>82.973276572735145</c:v>
                </c:pt>
                <c:pt idx="1">
                  <c:v>76.306415090841668</c:v>
                </c:pt>
                <c:pt idx="2">
                  <c:v>71.745584754665686</c:v>
                </c:pt>
                <c:pt idx="3">
                  <c:v>69.917871493016932</c:v>
                </c:pt>
                <c:pt idx="4">
                  <c:v>71.263015109380788</c:v>
                </c:pt>
                <c:pt idx="5">
                  <c:v>79.341872018291937</c:v>
                </c:pt>
                <c:pt idx="6">
                  <c:v>98.878127827215437</c:v>
                </c:pt>
                <c:pt idx="7">
                  <c:v>112.42747858731924</c:v>
                </c:pt>
                <c:pt idx="8">
                  <c:v>103.66326625262639</c:v>
                </c:pt>
                <c:pt idx="9">
                  <c:v>85.896322549746628</c:v>
                </c:pt>
                <c:pt idx="10">
                  <c:v>72.055779137313067</c:v>
                </c:pt>
                <c:pt idx="11">
                  <c:v>65.003446947225314</c:v>
                </c:pt>
                <c:pt idx="12">
                  <c:v>60.857740823136815</c:v>
                </c:pt>
                <c:pt idx="13">
                  <c:v>59.665211994809056</c:v>
                </c:pt>
                <c:pt idx="14">
                  <c:v>64.29656399085404</c:v>
                </c:pt>
                <c:pt idx="15">
                  <c:v>78.151566617229022</c:v>
                </c:pt>
                <c:pt idx="16">
                  <c:v>97.263504603880861</c:v>
                </c:pt>
                <c:pt idx="17">
                  <c:v>116.04010641453466</c:v>
                </c:pt>
                <c:pt idx="18">
                  <c:v>137.60860613644789</c:v>
                </c:pt>
                <c:pt idx="19">
                  <c:v>156.97740291682115</c:v>
                </c:pt>
                <c:pt idx="20">
                  <c:v>151.90284896798912</c:v>
                </c:pt>
                <c:pt idx="21">
                  <c:v>122.99374860956618</c:v>
                </c:pt>
                <c:pt idx="22">
                  <c:v>103.63580305277469</c:v>
                </c:pt>
                <c:pt idx="23">
                  <c:v>89.11906757508342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B8C-4045-A80D-5FF62EECF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4361392"/>
        <c:axId val="644354192"/>
      </c:lineChart>
      <c:catAx>
        <c:axId val="644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Hodina dňa</a:t>
                </a:r>
              </a:p>
            </c:rich>
          </c:tx>
          <c:layout>
            <c:manualLayout>
              <c:xMode val="edge"/>
              <c:yMode val="edge"/>
              <c:x val="0.49790486755795421"/>
              <c:y val="0.9328590105495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44354192"/>
        <c:crosses val="autoZero"/>
        <c:auto val="1"/>
        <c:lblAlgn val="ctr"/>
        <c:lblOffset val="100"/>
        <c:noMultiLvlLbl val="0"/>
      </c:catAx>
      <c:valAx>
        <c:axId val="64435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Eur/MWh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44361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478734646029847E-2"/>
          <c:y val="0.15153454525829116"/>
          <c:w val="0.55933072988548405"/>
          <c:h val="0.157502912531373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2C318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2'!$A$14:$A$23</c:f>
              <c:strCache>
                <c:ptCount val="10"/>
                <c:pt idx="0">
                  <c:v>Levice</c:v>
                </c:pt>
                <c:pt idx="1">
                  <c:v>Martin</c:v>
                </c:pt>
                <c:pt idx="2">
                  <c:v>Trenčín</c:v>
                </c:pt>
                <c:pt idx="3">
                  <c:v>Trnava</c:v>
                </c:pt>
                <c:pt idx="4">
                  <c:v>Banská Bystrica</c:v>
                </c:pt>
                <c:pt idx="5">
                  <c:v>Prešov</c:v>
                </c:pt>
                <c:pt idx="6">
                  <c:v>Žilina</c:v>
                </c:pt>
                <c:pt idx="7">
                  <c:v>Nitra</c:v>
                </c:pt>
                <c:pt idx="8">
                  <c:v>Košice*</c:v>
                </c:pt>
                <c:pt idx="9">
                  <c:v>Bratislava*</c:v>
                </c:pt>
              </c:strCache>
            </c:strRef>
          </c:cat>
          <c:val>
            <c:numRef>
              <c:f>'Graf 2'!$B$14:$B$23</c:f>
              <c:numCache>
                <c:formatCode>_(* #,##0.00_);_(* \(#,##0.00\);_(* "-"??_);_(@_)</c:formatCode>
                <c:ptCount val="10"/>
                <c:pt idx="0">
                  <c:v>2.4994198547273503</c:v>
                </c:pt>
                <c:pt idx="1">
                  <c:v>2.6282614527527497</c:v>
                </c:pt>
                <c:pt idx="2">
                  <c:v>2.6544249083925497</c:v>
                </c:pt>
                <c:pt idx="3">
                  <c:v>3.38509721948944</c:v>
                </c:pt>
                <c:pt idx="4">
                  <c:v>3.39001372305087</c:v>
                </c:pt>
                <c:pt idx="5">
                  <c:v>3.7479250615661801</c:v>
                </c:pt>
                <c:pt idx="6">
                  <c:v>3.8134527052448002</c:v>
                </c:pt>
                <c:pt idx="7">
                  <c:v>3.8902365428151802</c:v>
                </c:pt>
                <c:pt idx="8">
                  <c:v>12.429512927885165</c:v>
                </c:pt>
                <c:pt idx="9">
                  <c:v>33.433564800224666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EB-4ED4-9B32-4DEE00F58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axId val="945316831"/>
        <c:axId val="945301471"/>
      </c:barChart>
      <c:catAx>
        <c:axId val="9453168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45301471"/>
        <c:crosses val="autoZero"/>
        <c:auto val="1"/>
        <c:lblAlgn val="ctr"/>
        <c:lblOffset val="100"/>
        <c:noMultiLvlLbl val="0"/>
      </c:catAx>
      <c:valAx>
        <c:axId val="945301471"/>
        <c:scaling>
          <c:orientation val="minMax"/>
          <c:max val="4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45316831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2C318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3'!$A$14:$A$23</c:f>
              <c:strCache>
                <c:ptCount val="10"/>
                <c:pt idx="0">
                  <c:v>MŽP SR</c:v>
                </c:pt>
                <c:pt idx="1">
                  <c:v>MPRV SR</c:v>
                </c:pt>
                <c:pt idx="2">
                  <c:v>MK SR</c:v>
                </c:pt>
                <c:pt idx="3">
                  <c:v>MF SR</c:v>
                </c:pt>
                <c:pt idx="4">
                  <c:v>MPSVaR SR</c:v>
                </c:pt>
                <c:pt idx="5">
                  <c:v>MŠVVaM SR</c:v>
                </c:pt>
                <c:pt idx="6">
                  <c:v>MS SR</c:v>
                </c:pt>
                <c:pt idx="7">
                  <c:v>MO SR</c:v>
                </c:pt>
                <c:pt idx="8">
                  <c:v>MV SR</c:v>
                </c:pt>
                <c:pt idx="9">
                  <c:v>MZ SR</c:v>
                </c:pt>
              </c:strCache>
            </c:strRef>
          </c:cat>
          <c:val>
            <c:numRef>
              <c:f>'Graf 3'!$B$14:$B$23</c:f>
              <c:numCache>
                <c:formatCode>0.00</c:formatCode>
                <c:ptCount val="10"/>
                <c:pt idx="0">
                  <c:v>2.7582815957385263</c:v>
                </c:pt>
                <c:pt idx="1">
                  <c:v>3.149754048377293</c:v>
                </c:pt>
                <c:pt idx="2">
                  <c:v>5.6861987698558014</c:v>
                </c:pt>
                <c:pt idx="3">
                  <c:v>6.2590776600000009</c:v>
                </c:pt>
                <c:pt idx="4">
                  <c:v>7.9235028385080071</c:v>
                </c:pt>
                <c:pt idx="5">
                  <c:v>10.270496794732008</c:v>
                </c:pt>
                <c:pt idx="6">
                  <c:v>12.213214229728976</c:v>
                </c:pt>
                <c:pt idx="7">
                  <c:v>24.546226633144538</c:v>
                </c:pt>
                <c:pt idx="8">
                  <c:v>26.553278578715812</c:v>
                </c:pt>
                <c:pt idx="9">
                  <c:v>35.1728708016608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F6-45B3-91ED-8C4450CAC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6"/>
        <c:axId val="1707148336"/>
        <c:axId val="1707150256"/>
      </c:barChart>
      <c:catAx>
        <c:axId val="1707148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707150256"/>
        <c:crosses val="autoZero"/>
        <c:auto val="1"/>
        <c:lblAlgn val="ctr"/>
        <c:lblOffset val="100"/>
        <c:noMultiLvlLbl val="0"/>
      </c:catAx>
      <c:valAx>
        <c:axId val="1707150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70714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4'!$H$24</c:f>
              <c:strCache>
                <c:ptCount val="1"/>
                <c:pt idx="0">
                  <c:v>Prírastok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'Graf 4'!$G$25:$G$28</c:f>
              <c:strCache>
                <c:ptCount val="4"/>
                <c:pt idx="0">
                  <c:v>Malá 
(&lt;50 tis.)</c:v>
                </c:pt>
                <c:pt idx="1">
                  <c:v>Podlimitná 
(&lt;221 tis.)</c:v>
                </c:pt>
                <c:pt idx="2">
                  <c:v>Nadlimitná 
(&gt;221 tis.)</c:v>
                </c:pt>
                <c:pt idx="3">
                  <c:v>Spolu</c:v>
                </c:pt>
              </c:strCache>
            </c:strRef>
          </c:cat>
          <c:val>
            <c:numRef>
              <c:f>'Graf 4'!$H$25:$H$28</c:f>
              <c:numCache>
                <c:formatCode>_-* ###\ ##0.0\ \ </c:formatCode>
                <c:ptCount val="4"/>
                <c:pt idx="0">
                  <c:v>0</c:v>
                </c:pt>
                <c:pt idx="1">
                  <c:v>67559614.348423436</c:v>
                </c:pt>
                <c:pt idx="2">
                  <c:v>148856445.72133642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70-4C3A-9A8D-8E40A67239CB}"/>
            </c:ext>
          </c:extLst>
        </c:ser>
        <c:ser>
          <c:idx val="1"/>
          <c:order val="1"/>
          <c:tx>
            <c:strRef>
              <c:f>'Graf 4'!$I$24</c:f>
              <c:strCache>
                <c:ptCount val="1"/>
                <c:pt idx="0">
                  <c:v>Výdavky</c:v>
                </c:pt>
              </c:strCache>
            </c:strRef>
          </c:tx>
          <c:spPr>
            <a:solidFill>
              <a:srgbClr val="25AAE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2C318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170-4C3A-9A8D-8E40A67239CB}"/>
              </c:ext>
            </c:extLst>
          </c:dPt>
          <c:dLbls>
            <c:dLbl>
              <c:idx val="0"/>
              <c:layout>
                <c:manualLayout>
                  <c:x val="-2.7825541305373336E-3"/>
                  <c:y val="-0.1039666205378357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70-4C3A-9A8D-8E40A67239CB}"/>
                </c:ext>
              </c:extLst>
            </c:dLbl>
            <c:dLbl>
              <c:idx val="1"/>
              <c:layout>
                <c:manualLayout>
                  <c:x val="-5.5651082610745656E-3"/>
                  <c:y val="-0.113418131495820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70-4C3A-9A8D-8E40A67239CB}"/>
                </c:ext>
              </c:extLst>
            </c:dLbl>
            <c:dLbl>
              <c:idx val="2"/>
              <c:layout>
                <c:manualLayout>
                  <c:x val="-1.1130216522149131E-2"/>
                  <c:y val="-0.1748529527227235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70-4C3A-9A8D-8E40A67239CB}"/>
                </c:ext>
              </c:extLst>
            </c:dLbl>
            <c:dLbl>
              <c:idx val="3"/>
              <c:layout>
                <c:manualLayout>
                  <c:x val="-2.7825541305372828E-3"/>
                  <c:y val="-0.3591574164034321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70-4C3A-9A8D-8E40A67239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4'!$G$25:$G$28</c:f>
              <c:strCache>
                <c:ptCount val="4"/>
                <c:pt idx="0">
                  <c:v>Malá 
(&lt;50 tis.)</c:v>
                </c:pt>
                <c:pt idx="1">
                  <c:v>Podlimitná 
(&lt;221 tis.)</c:v>
                </c:pt>
                <c:pt idx="2">
                  <c:v>Nadlimitná 
(&gt;221 tis.)</c:v>
                </c:pt>
                <c:pt idx="3">
                  <c:v>Spolu</c:v>
                </c:pt>
              </c:strCache>
            </c:strRef>
          </c:cat>
          <c:val>
            <c:numRef>
              <c:f>'Graf 4'!$I$25:$I$28</c:f>
              <c:numCache>
                <c:formatCode>_-* ###\ ##0.0\ \ </c:formatCode>
                <c:ptCount val="4"/>
                <c:pt idx="0">
                  <c:v>67559614.348423436</c:v>
                </c:pt>
                <c:pt idx="1">
                  <c:v>81296831.372912988</c:v>
                </c:pt>
                <c:pt idx="2">
                  <c:v>141493683.0710772</c:v>
                </c:pt>
                <c:pt idx="3" formatCode="0.00">
                  <c:v>290350128.79241359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170-4C3A-9A8D-8E40A67239C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116476464"/>
        <c:axId val="116472624"/>
      </c:barChart>
      <c:lineChart>
        <c:grouping val="standard"/>
        <c:varyColors val="0"/>
        <c:ser>
          <c:idx val="2"/>
          <c:order val="2"/>
          <c:tx>
            <c:strRef>
              <c:f>'Graf 4'!$J$24</c:f>
              <c:strCache>
                <c:ptCount val="1"/>
                <c:pt idx="0">
                  <c:v>Počet obcí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dLbls>
            <c:delete val="1"/>
          </c:dLbls>
          <c:cat>
            <c:strRef>
              <c:f>'Graf 4'!$G$25:$G$28</c:f>
              <c:strCache>
                <c:ptCount val="4"/>
                <c:pt idx="0">
                  <c:v>Malá 
(&lt;50 tis.)</c:v>
                </c:pt>
                <c:pt idx="1">
                  <c:v>Podlimitná 
(&lt;221 tis.)</c:v>
                </c:pt>
                <c:pt idx="2">
                  <c:v>Nadlimitná 
(&gt;221 tis.)</c:v>
                </c:pt>
                <c:pt idx="3">
                  <c:v>Spolu</c:v>
                </c:pt>
              </c:strCache>
            </c:strRef>
          </c:cat>
          <c:val>
            <c:numRef>
              <c:f>'Graf 4'!$J$25:$J$28</c:f>
              <c:numCache>
                <c:formatCode>General</c:formatCode>
                <c:ptCount val="4"/>
                <c:pt idx="0">
                  <c:v>2378</c:v>
                </c:pt>
                <c:pt idx="1">
                  <c:v>449</c:v>
                </c:pt>
                <c:pt idx="2">
                  <c:v>93</c:v>
                </c:pt>
                <c:pt idx="3">
                  <c:v>2920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70-4C3A-9A8D-8E40A67239C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0362864"/>
        <c:axId val="40363824"/>
      </c:lineChart>
      <c:catAx>
        <c:axId val="11647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6472624"/>
        <c:crosses val="autoZero"/>
        <c:auto val="1"/>
        <c:lblAlgn val="ctr"/>
        <c:lblOffset val="100"/>
        <c:noMultiLvlLbl val="0"/>
      </c:catAx>
      <c:valAx>
        <c:axId val="11647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-* ###\ 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6476464"/>
        <c:crosses val="autoZero"/>
        <c:crossBetween val="between"/>
        <c:majorUnit val="50000000"/>
        <c:minorUnit val="10000000"/>
        <c:dispUnits>
          <c:builtInUnit val="millions"/>
          <c:dispUnitsLbl>
            <c:layout>
              <c:manualLayout>
                <c:xMode val="edge"/>
                <c:yMode val="edge"/>
                <c:x val="2.4936711063552032E-2"/>
                <c:y val="0.36646171491896062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r>
                    <a:rPr lang="sk-SK"/>
                    <a:t>V mil.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</c:dispUnitsLbl>
        </c:dispUnits>
      </c:valAx>
      <c:valAx>
        <c:axId val="4036382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Počet obcí</a:t>
                </a:r>
              </a:p>
            </c:rich>
          </c:tx>
          <c:layout>
            <c:manualLayout>
              <c:xMode val="edge"/>
              <c:yMode val="edge"/>
              <c:x val="0.95308846765414024"/>
              <c:y val="0.348370976655533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0362864"/>
        <c:crosses val="max"/>
        <c:crossBetween val="between"/>
      </c:valAx>
      <c:catAx>
        <c:axId val="4036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63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1187872295253662"/>
          <c:y val="0.11021070978838848"/>
          <c:w val="0.18248398907102212"/>
          <c:h val="5.7934913073103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097550306211721E-2"/>
          <c:y val="8.0389153206723046E-2"/>
          <c:w val="0.89534689413823276"/>
          <c:h val="0.83740992099870415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'Graf 5'!$A$24</c:f>
              <c:strCache>
                <c:ptCount val="1"/>
                <c:pt idx="0">
                  <c:v>Komodita</c:v>
                </c:pt>
              </c:strCache>
            </c:strRef>
          </c:tx>
          <c:spPr>
            <a:solidFill>
              <a:srgbClr val="25AAE1"/>
            </a:solidFill>
            <a:ln>
              <a:solidFill>
                <a:srgbClr val="00B0F0"/>
              </a:solidFill>
            </a:ln>
            <a:effectLst/>
          </c:spPr>
          <c:invertIfNegative val="0"/>
          <c:cat>
            <c:strRef>
              <c:f>'Graf 5'!$B$22:$C$22</c:f>
              <c:strCache>
                <c:ptCount val="2"/>
                <c:pt idx="0">
                  <c:v>Elektrina</c:v>
                </c:pt>
                <c:pt idx="1">
                  <c:v>Plyn</c:v>
                </c:pt>
              </c:strCache>
            </c:strRef>
          </c:cat>
          <c:val>
            <c:numRef>
              <c:f>'Graf 5'!$B$24:$C$24</c:f>
              <c:numCache>
                <c:formatCode>_(* #,##0.00_);_(* \(#,##0.00\);_(* "-"??_);_(@_)</c:formatCode>
                <c:ptCount val="2"/>
                <c:pt idx="0">
                  <c:v>145.30916666666664</c:v>
                </c:pt>
                <c:pt idx="1">
                  <c:v>53.400833333333331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E-45EC-8078-ACF8BDF1078C}"/>
            </c:ext>
          </c:extLst>
        </c:ser>
        <c:ser>
          <c:idx val="2"/>
          <c:order val="2"/>
          <c:tx>
            <c:strRef>
              <c:f>'Graf 5'!$A$25</c:f>
              <c:strCache>
                <c:ptCount val="1"/>
                <c:pt idx="0">
                  <c:v>Distribúcia</c:v>
                </c:pt>
              </c:strCache>
            </c:strRef>
          </c:tx>
          <c:spPr>
            <a:solidFill>
              <a:srgbClr val="6D6E71"/>
            </a:solidFill>
            <a:ln>
              <a:solidFill>
                <a:srgbClr val="6D6E71"/>
              </a:solidFill>
            </a:ln>
            <a:effectLst/>
          </c:spPr>
          <c:invertIfNegative val="0"/>
          <c:cat>
            <c:strRef>
              <c:f>'Graf 5'!$B$22:$C$22</c:f>
              <c:strCache>
                <c:ptCount val="2"/>
                <c:pt idx="0">
                  <c:v>Elektrina</c:v>
                </c:pt>
                <c:pt idx="1">
                  <c:v>Plyn</c:v>
                </c:pt>
              </c:strCache>
            </c:strRef>
          </c:cat>
          <c:val>
            <c:numRef>
              <c:f>'Graf 5'!$B$25:$C$25</c:f>
              <c:numCache>
                <c:formatCode>_(* #,##0.00_);_(* \(#,##0.00\);_(* "-"??_);_(@_)</c:formatCode>
                <c:ptCount val="2"/>
                <c:pt idx="0">
                  <c:v>47.288562944887978</c:v>
                </c:pt>
                <c:pt idx="1">
                  <c:v>9.0978620359649067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E-45EC-8078-ACF8BDF1078C}"/>
            </c:ext>
          </c:extLst>
        </c:ser>
        <c:ser>
          <c:idx val="3"/>
          <c:order val="3"/>
          <c:tx>
            <c:strRef>
              <c:f>'Graf 5'!$A$26</c:f>
              <c:strCache>
                <c:ptCount val="1"/>
                <c:pt idx="0">
                  <c:v>Dane a poplatky</c:v>
                </c:pt>
              </c:strCache>
            </c:strRef>
          </c:tx>
          <c:spPr>
            <a:solidFill>
              <a:srgbClr val="2C3182"/>
            </a:solidFill>
            <a:ln>
              <a:solidFill>
                <a:srgbClr val="2C3182"/>
              </a:solidFill>
            </a:ln>
            <a:effectLst/>
          </c:spPr>
          <c:invertIfNegative val="0"/>
          <c:cat>
            <c:strRef>
              <c:f>'Graf 5'!$B$22:$C$22</c:f>
              <c:strCache>
                <c:ptCount val="2"/>
                <c:pt idx="0">
                  <c:v>Elektrina</c:v>
                </c:pt>
                <c:pt idx="1">
                  <c:v>Plyn</c:v>
                </c:pt>
              </c:strCache>
            </c:strRef>
          </c:cat>
          <c:val>
            <c:numRef>
              <c:f>'Graf 5'!$B$26:$C$26</c:f>
              <c:numCache>
                <c:formatCode>_(* #,##0.00_);_(* \(#,##0.00\);_(* "-"??_);_(@_)</c:formatCode>
                <c:ptCount val="2"/>
                <c:pt idx="0">
                  <c:v>26.787600000000001</c:v>
                </c:pt>
                <c:pt idx="1">
                  <c:v>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6E-45EC-8078-ACF8BDF1078C}"/>
            </c:ext>
          </c:extLst>
        </c:ser>
        <c:ser>
          <c:idx val="7"/>
          <c:order val="7"/>
          <c:tx>
            <c:strRef>
              <c:f>'Graf 5'!$A$30</c:f>
              <c:strCache>
                <c:ptCount val="1"/>
                <c:pt idx="0">
                  <c:v>Spolu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5'!$B$22:$C$22</c:f>
              <c:strCache>
                <c:ptCount val="2"/>
                <c:pt idx="0">
                  <c:v>Elektrina</c:v>
                </c:pt>
                <c:pt idx="1">
                  <c:v>Plyn</c:v>
                </c:pt>
              </c:strCache>
            </c:strRef>
          </c:cat>
          <c:val>
            <c:numRef>
              <c:f>'Graf 5'!$B$30:$C$30</c:f>
              <c:numCache>
                <c:formatCode>_(* #,##0.00_);_(* \(#,##0.00\);_(* "-"??_);_(@_)</c:formatCode>
                <c:ptCount val="2"/>
                <c:pt idx="0">
                  <c:v>219.38532961155462</c:v>
                </c:pt>
                <c:pt idx="1">
                  <c:v>63.81869536929824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6E-45EC-8078-ACF8BDF10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2387343"/>
        <c:axId val="1252388303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'Graf 5'!$A$23</c15:sqref>
                        </c15:formulaRef>
                      </c:ext>
                    </c:extLst>
                    <c:strCache>
                      <c:ptCount val="1"/>
                      <c:pt idx="0">
                        <c:v>Spolu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'Graf 5'!$B$22:$C$22</c15:sqref>
                        </c15:formulaRef>
                      </c:ext>
                    </c:extLst>
                    <c:strCache>
                      <c:ptCount val="2"/>
                      <c:pt idx="0">
                        <c:v>Elektrina</c:v>
                      </c:pt>
                      <c:pt idx="1">
                        <c:v>Plyn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'Graf 5'!$B$23:$C$23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"/>
                      <c:pt idx="0">
                        <c:v>278.61703377887119</c:v>
                      </c:pt>
                      <c:pt idx="1">
                        <c:v>104.74324578153055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A96E-45EC-8078-ACF8BDF1078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5'!$A$27</c15:sqref>
                        </c15:formulaRef>
                      </c:ext>
                    </c:extLst>
                    <c:strCache>
                      <c:ptCount val="1"/>
                      <c:pt idx="0">
                        <c:v>Prirážka obchodníka</c:v>
                      </c:pt>
                    </c:strCache>
                  </c:strRef>
                </c:tx>
                <c:spPr>
                  <a:solidFill>
                    <a:schemeClr val="bg1">
                      <a:lumMod val="50000"/>
                    </a:schemeClr>
                  </a:solidFill>
                  <a:ln>
                    <a:solidFill>
                      <a:schemeClr val="bg1">
                        <a:lumMod val="50000"/>
                      </a:schemeClr>
                    </a:solidFill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5'!$B$22:$C$22</c15:sqref>
                        </c15:formulaRef>
                      </c:ext>
                    </c:extLst>
                    <c:strCache>
                      <c:ptCount val="2"/>
                      <c:pt idx="0">
                        <c:v>Elektrina</c:v>
                      </c:pt>
                      <c:pt idx="1">
                        <c:v>Plyn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5'!$B$27:$C$27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"/>
                      <c:pt idx="0">
                        <c:v>5</c:v>
                      </c:pt>
                      <c:pt idx="1">
                        <c:v>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96E-45EC-8078-ACF8BDF1078C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5'!$A$28</c15:sqref>
                        </c15:formulaRef>
                      </c:ext>
                    </c:extLst>
                    <c:strCache>
                      <c:ptCount val="1"/>
                      <c:pt idx="0">
                        <c:v>DPH a spotrebná daň</c:v>
                      </c:pt>
                    </c:strCache>
                  </c:strRef>
                </c:tx>
                <c:spPr>
                  <a:solidFill>
                    <a:schemeClr val="bg1">
                      <a:lumMod val="85000"/>
                    </a:schemeClr>
                  </a:solidFill>
                  <a:ln>
                    <a:solidFill>
                      <a:schemeClr val="bg1">
                        <a:lumMod val="85000"/>
                      </a:schemeClr>
                    </a:solidFill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5'!$B$22:$C$22</c15:sqref>
                        </c15:formulaRef>
                      </c:ext>
                    </c:extLst>
                    <c:strCache>
                      <c:ptCount val="2"/>
                      <c:pt idx="0">
                        <c:v>Elektrina</c:v>
                      </c:pt>
                      <c:pt idx="1">
                        <c:v>Plyn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5'!$B$28:$C$28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"/>
                      <c:pt idx="0">
                        <c:v>45.461065922310929</c:v>
                      </c:pt>
                      <c:pt idx="1">
                        <c:v>14.347739073859648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96E-45EC-8078-ACF8BDF1078C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5'!$A$29</c15:sqref>
                        </c15:formulaRef>
                      </c:ext>
                    </c:extLst>
                    <c:strCache>
                      <c:ptCount val="1"/>
                      <c:pt idx="0">
                        <c:v>Rezerva (scope revízie)</c:v>
                      </c:pt>
                    </c:strCache>
                  </c:strRef>
                </c:tx>
                <c:spPr>
                  <a:noFill/>
                  <a:ln>
                    <a:solidFill>
                      <a:srgbClr val="0070C0"/>
                    </a:solidFill>
                  </a:ln>
                  <a:effectLst/>
                </c:spPr>
                <c:invertIfNegative val="0"/>
                <c:dLbls>
                  <c:dLbl>
                    <c:idx val="0"/>
                    <c:layout>
                      <c:manualLayout>
                        <c:x val="-0.13333333333333336"/>
                        <c:y val="0"/>
                      </c:manualLayout>
                    </c:layout>
                    <c:dLblPos val="ct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7-A96E-45EC-8078-ACF8BDF1078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Arial Narrow" panose="020B0606020202030204" pitchFamily="34" charset="0"/>
                          <a:ea typeface="+mn-ea"/>
                          <a:cs typeface="+mn-cs"/>
                        </a:defRPr>
                      </a:pPr>
                      <a:endParaRPr lang="sk-SK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5'!$B$22:$C$22</c15:sqref>
                        </c15:formulaRef>
                      </c:ext>
                    </c:extLst>
                    <c:strCache>
                      <c:ptCount val="2"/>
                      <c:pt idx="0">
                        <c:v>Elektrina</c:v>
                      </c:pt>
                      <c:pt idx="1">
                        <c:v>Plyn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 5'!$B$29:$C$29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"/>
                      <c:pt idx="0">
                        <c:v>8.770638245005614</c:v>
                      </c:pt>
                      <c:pt idx="1">
                        <c:v>21.576811338372664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96E-45EC-8078-ACF8BDF1078C}"/>
                  </c:ext>
                </c:extLst>
              </c15:ser>
            </c15:filteredBarSeries>
          </c:ext>
        </c:extLst>
      </c:barChart>
      <c:catAx>
        <c:axId val="125238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252388303"/>
        <c:crosses val="autoZero"/>
        <c:auto val="1"/>
        <c:lblAlgn val="ctr"/>
        <c:lblOffset val="100"/>
        <c:noMultiLvlLbl val="0"/>
      </c:catAx>
      <c:valAx>
        <c:axId val="1252388303"/>
        <c:scaling>
          <c:orientation val="minMax"/>
          <c:max val="2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252387343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0.69233894737595048"/>
          <c:y val="0.12012340092270492"/>
          <c:w val="0.1518887468847949"/>
          <c:h val="0.25163280660043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26372085915097E-2"/>
          <c:y val="5.1486359984373502E-2"/>
          <c:w val="0.86511531000684971"/>
          <c:h val="0.81642772376480643"/>
        </c:manualLayout>
      </c:layout>
      <c:scatterChart>
        <c:scatterStyle val="lineMarker"/>
        <c:varyColors val="0"/>
        <c:ser>
          <c:idx val="1"/>
          <c:order val="1"/>
          <c:tx>
            <c:strRef>
              <c:f>'Graf 6'!$F$13</c:f>
              <c:strCache>
                <c:ptCount val="1"/>
                <c:pt idx="0">
                  <c:v>Zákazky v DNS MV SR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C3182"/>
              </a:solidFill>
              <a:ln w="9525">
                <a:noFill/>
              </a:ln>
              <a:effectLst/>
            </c:spPr>
          </c:marker>
          <c:xVal>
            <c:numRef>
              <c:f>'Graf 6'!$D$14:$D$42</c:f>
              <c:numCache>
                <c:formatCode>_-* #\ ##0_-;\-* #\ ##0_-;_-* "-"??_-;_-@_-</c:formatCode>
                <c:ptCount val="29"/>
                <c:pt idx="0">
                  <c:v>297.60000000000002</c:v>
                </c:pt>
                <c:pt idx="1">
                  <c:v>515</c:v>
                </c:pt>
                <c:pt idx="2">
                  <c:v>565.70000000000005</c:v>
                </c:pt>
                <c:pt idx="3">
                  <c:v>606</c:v>
                </c:pt>
                <c:pt idx="4">
                  <c:v>647</c:v>
                </c:pt>
                <c:pt idx="5">
                  <c:v>792.8</c:v>
                </c:pt>
                <c:pt idx="6">
                  <c:v>1021</c:v>
                </c:pt>
                <c:pt idx="7">
                  <c:v>1160</c:v>
                </c:pt>
                <c:pt idx="8">
                  <c:v>1203</c:v>
                </c:pt>
                <c:pt idx="9">
                  <c:v>1419</c:v>
                </c:pt>
                <c:pt idx="10">
                  <c:v>1440</c:v>
                </c:pt>
                <c:pt idx="11">
                  <c:v>1762</c:v>
                </c:pt>
                <c:pt idx="12">
                  <c:v>2266</c:v>
                </c:pt>
                <c:pt idx="13">
                  <c:v>2280</c:v>
                </c:pt>
                <c:pt idx="14">
                  <c:v>2292</c:v>
                </c:pt>
                <c:pt idx="15">
                  <c:v>2733</c:v>
                </c:pt>
                <c:pt idx="16">
                  <c:v>2819</c:v>
                </c:pt>
                <c:pt idx="17">
                  <c:v>3008</c:v>
                </c:pt>
                <c:pt idx="18">
                  <c:v>3648</c:v>
                </c:pt>
                <c:pt idx="19">
                  <c:v>6780</c:v>
                </c:pt>
                <c:pt idx="20">
                  <c:v>7350</c:v>
                </c:pt>
                <c:pt idx="21">
                  <c:v>7489</c:v>
                </c:pt>
                <c:pt idx="22">
                  <c:v>10200</c:v>
                </c:pt>
                <c:pt idx="23">
                  <c:v>28534</c:v>
                </c:pt>
                <c:pt idx="24">
                  <c:v>33924</c:v>
                </c:pt>
                <c:pt idx="25">
                  <c:v>48548</c:v>
                </c:pt>
                <c:pt idx="26">
                  <c:v>51623</c:v>
                </c:pt>
                <c:pt idx="27">
                  <c:v>64381</c:v>
                </c:pt>
                <c:pt idx="28">
                  <c:v>112651</c:v>
                </c:pt>
              </c:numCache>
            </c:numRef>
          </c:xVal>
          <c:yVal>
            <c:numRef>
              <c:f>'Graf 6'!$F$14:$F$42</c:f>
              <c:numCache>
                <c:formatCode>General</c:formatCode>
                <c:ptCount val="29"/>
                <c:pt idx="1">
                  <c:v>51.98</c:v>
                </c:pt>
                <c:pt idx="3">
                  <c:v>0</c:v>
                </c:pt>
                <c:pt idx="4">
                  <c:v>0</c:v>
                </c:pt>
                <c:pt idx="7">
                  <c:v>57.24</c:v>
                </c:pt>
                <c:pt idx="8">
                  <c:v>50.29</c:v>
                </c:pt>
                <c:pt idx="9">
                  <c:v>0</c:v>
                </c:pt>
                <c:pt idx="10">
                  <c:v>0</c:v>
                </c:pt>
                <c:pt idx="11">
                  <c:v>48.9</c:v>
                </c:pt>
                <c:pt idx="12">
                  <c:v>42.99</c:v>
                </c:pt>
                <c:pt idx="13">
                  <c:v>40.85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40.9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40.9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40.75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BCE0-4203-BAB4-8BD30BEF0D68}"/>
            </c:ext>
          </c:extLst>
        </c:ser>
        <c:ser>
          <c:idx val="2"/>
          <c:order val="2"/>
          <c:tx>
            <c:strRef>
              <c:f>'Graf 6'!$G$13</c:f>
              <c:strCache>
                <c:ptCount val="1"/>
                <c:pt idx="0">
                  <c:v>Iné obstarávania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5AAE1"/>
              </a:solidFill>
              <a:ln w="9525">
                <a:noFill/>
              </a:ln>
              <a:effectLst/>
            </c:spPr>
          </c:marker>
          <c:xVal>
            <c:numRef>
              <c:f>'Graf 6'!$D$14:$D$42</c:f>
              <c:numCache>
                <c:formatCode>_-* #\ ##0_-;\-* #\ ##0_-;_-* "-"??_-;_-@_-</c:formatCode>
                <c:ptCount val="29"/>
                <c:pt idx="0">
                  <c:v>297.60000000000002</c:v>
                </c:pt>
                <c:pt idx="1">
                  <c:v>515</c:v>
                </c:pt>
                <c:pt idx="2">
                  <c:v>565.70000000000005</c:v>
                </c:pt>
                <c:pt idx="3">
                  <c:v>606</c:v>
                </c:pt>
                <c:pt idx="4">
                  <c:v>647</c:v>
                </c:pt>
                <c:pt idx="5">
                  <c:v>792.8</c:v>
                </c:pt>
                <c:pt idx="6">
                  <c:v>1021</c:v>
                </c:pt>
                <c:pt idx="7">
                  <c:v>1160</c:v>
                </c:pt>
                <c:pt idx="8">
                  <c:v>1203</c:v>
                </c:pt>
                <c:pt idx="9">
                  <c:v>1419</c:v>
                </c:pt>
                <c:pt idx="10">
                  <c:v>1440</c:v>
                </c:pt>
                <c:pt idx="11">
                  <c:v>1762</c:v>
                </c:pt>
                <c:pt idx="12">
                  <c:v>2266</c:v>
                </c:pt>
                <c:pt idx="13">
                  <c:v>2280</c:v>
                </c:pt>
                <c:pt idx="14">
                  <c:v>2292</c:v>
                </c:pt>
                <c:pt idx="15">
                  <c:v>2733</c:v>
                </c:pt>
                <c:pt idx="16">
                  <c:v>2819</c:v>
                </c:pt>
                <c:pt idx="17">
                  <c:v>3008</c:v>
                </c:pt>
                <c:pt idx="18">
                  <c:v>3648</c:v>
                </c:pt>
                <c:pt idx="19">
                  <c:v>6780</c:v>
                </c:pt>
                <c:pt idx="20">
                  <c:v>7350</c:v>
                </c:pt>
                <c:pt idx="21">
                  <c:v>7489</c:v>
                </c:pt>
                <c:pt idx="22">
                  <c:v>10200</c:v>
                </c:pt>
                <c:pt idx="23">
                  <c:v>28534</c:v>
                </c:pt>
                <c:pt idx="24">
                  <c:v>33924</c:v>
                </c:pt>
                <c:pt idx="25">
                  <c:v>48548</c:v>
                </c:pt>
                <c:pt idx="26">
                  <c:v>51623</c:v>
                </c:pt>
                <c:pt idx="27">
                  <c:v>64381</c:v>
                </c:pt>
                <c:pt idx="28">
                  <c:v>112651</c:v>
                </c:pt>
              </c:numCache>
            </c:numRef>
          </c:xVal>
          <c:yVal>
            <c:numRef>
              <c:f>'Graf 6'!$G$14:$G$42</c:f>
              <c:numCache>
                <c:formatCode>General</c:formatCode>
                <c:ptCount val="29"/>
                <c:pt idx="0">
                  <c:v>47.48</c:v>
                </c:pt>
                <c:pt idx="1">
                  <c:v>0</c:v>
                </c:pt>
                <c:pt idx="2">
                  <c:v>48.45</c:v>
                </c:pt>
                <c:pt idx="3">
                  <c:v>48.21</c:v>
                </c:pt>
                <c:pt idx="4">
                  <c:v>54</c:v>
                </c:pt>
                <c:pt idx="5">
                  <c:v>43.05</c:v>
                </c:pt>
                <c:pt idx="6">
                  <c:v>42.37</c:v>
                </c:pt>
                <c:pt idx="7">
                  <c:v>0</c:v>
                </c:pt>
                <c:pt idx="8">
                  <c:v>0</c:v>
                </c:pt>
                <c:pt idx="9">
                  <c:v>51.8</c:v>
                </c:pt>
                <c:pt idx="10">
                  <c:v>63.52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42.17</c:v>
                </c:pt>
                <c:pt idx="15">
                  <c:v>44.2</c:v>
                </c:pt>
                <c:pt idx="16">
                  <c:v>41.79</c:v>
                </c:pt>
                <c:pt idx="17">
                  <c:v>46.66</c:v>
                </c:pt>
                <c:pt idx="18">
                  <c:v>0</c:v>
                </c:pt>
                <c:pt idx="19">
                  <c:v>41.62</c:v>
                </c:pt>
                <c:pt idx="20">
                  <c:v>48.73</c:v>
                </c:pt>
                <c:pt idx="21">
                  <c:v>48</c:v>
                </c:pt>
                <c:pt idx="22">
                  <c:v>0</c:v>
                </c:pt>
                <c:pt idx="23">
                  <c:v>44.2</c:v>
                </c:pt>
                <c:pt idx="24">
                  <c:v>36.9</c:v>
                </c:pt>
                <c:pt idx="25">
                  <c:v>42.95</c:v>
                </c:pt>
                <c:pt idx="26">
                  <c:v>40.56</c:v>
                </c:pt>
                <c:pt idx="27">
                  <c:v>41</c:v>
                </c:pt>
                <c:pt idx="2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CE0-4203-BAB4-8BD30BEF0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4350592"/>
        <c:axId val="117435299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'Graf 6'!$E$13</c15:sqref>
                        </c15:formulaRef>
                      </c:ext>
                    </c:extLst>
                    <c:strCache>
                      <c:ptCount val="1"/>
                      <c:pt idx="0">
                        <c:v>€/MWh</c:v>
                      </c:pt>
                    </c:strCache>
                  </c:strRef>
                </c:tx>
                <c:spPr>
                  <a:ln w="381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'Graf 6'!$D$14:$D$42</c15:sqref>
                        </c15:formulaRef>
                      </c:ext>
                    </c:extLst>
                    <c:numCache>
                      <c:formatCode>_-* #\ ##0_-;\-* #\ ##0_-;_-* "-"??_-;_-@_-</c:formatCode>
                      <c:ptCount val="29"/>
                      <c:pt idx="0">
                        <c:v>297.60000000000002</c:v>
                      </c:pt>
                      <c:pt idx="1">
                        <c:v>515</c:v>
                      </c:pt>
                      <c:pt idx="2">
                        <c:v>565.70000000000005</c:v>
                      </c:pt>
                      <c:pt idx="3">
                        <c:v>606</c:v>
                      </c:pt>
                      <c:pt idx="4">
                        <c:v>647</c:v>
                      </c:pt>
                      <c:pt idx="5">
                        <c:v>792.8</c:v>
                      </c:pt>
                      <c:pt idx="6">
                        <c:v>1021</c:v>
                      </c:pt>
                      <c:pt idx="7">
                        <c:v>1160</c:v>
                      </c:pt>
                      <c:pt idx="8">
                        <c:v>1203</c:v>
                      </c:pt>
                      <c:pt idx="9">
                        <c:v>1419</c:v>
                      </c:pt>
                      <c:pt idx="10">
                        <c:v>1440</c:v>
                      </c:pt>
                      <c:pt idx="11">
                        <c:v>1762</c:v>
                      </c:pt>
                      <c:pt idx="12">
                        <c:v>2266</c:v>
                      </c:pt>
                      <c:pt idx="13">
                        <c:v>2280</c:v>
                      </c:pt>
                      <c:pt idx="14">
                        <c:v>2292</c:v>
                      </c:pt>
                      <c:pt idx="15">
                        <c:v>2733</c:v>
                      </c:pt>
                      <c:pt idx="16">
                        <c:v>2819</c:v>
                      </c:pt>
                      <c:pt idx="17">
                        <c:v>3008</c:v>
                      </c:pt>
                      <c:pt idx="18">
                        <c:v>3648</c:v>
                      </c:pt>
                      <c:pt idx="19">
                        <c:v>6780</c:v>
                      </c:pt>
                      <c:pt idx="20">
                        <c:v>7350</c:v>
                      </c:pt>
                      <c:pt idx="21">
                        <c:v>7489</c:v>
                      </c:pt>
                      <c:pt idx="22">
                        <c:v>10200</c:v>
                      </c:pt>
                      <c:pt idx="23">
                        <c:v>28534</c:v>
                      </c:pt>
                      <c:pt idx="24">
                        <c:v>33924</c:v>
                      </c:pt>
                      <c:pt idx="25">
                        <c:v>48548</c:v>
                      </c:pt>
                      <c:pt idx="26">
                        <c:v>51623</c:v>
                      </c:pt>
                      <c:pt idx="27">
                        <c:v>64381</c:v>
                      </c:pt>
                      <c:pt idx="28">
                        <c:v>112651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'Graf 6'!$E$14:$E$42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9"/>
                      <c:pt idx="0">
                        <c:v>47.48</c:v>
                      </c:pt>
                      <c:pt idx="1">
                        <c:v>51.98</c:v>
                      </c:pt>
                      <c:pt idx="2">
                        <c:v>48.45</c:v>
                      </c:pt>
                      <c:pt idx="3">
                        <c:v>48.21</c:v>
                      </c:pt>
                      <c:pt idx="4">
                        <c:v>54</c:v>
                      </c:pt>
                      <c:pt idx="5">
                        <c:v>43.05</c:v>
                      </c:pt>
                      <c:pt idx="6">
                        <c:v>42.37</c:v>
                      </c:pt>
                      <c:pt idx="7">
                        <c:v>57.24</c:v>
                      </c:pt>
                      <c:pt idx="8">
                        <c:v>50.29</c:v>
                      </c:pt>
                      <c:pt idx="9">
                        <c:v>51.8</c:v>
                      </c:pt>
                      <c:pt idx="10">
                        <c:v>63.52</c:v>
                      </c:pt>
                      <c:pt idx="11">
                        <c:v>48.9</c:v>
                      </c:pt>
                      <c:pt idx="12">
                        <c:v>42.99</c:v>
                      </c:pt>
                      <c:pt idx="13">
                        <c:v>40.85</c:v>
                      </c:pt>
                      <c:pt idx="14">
                        <c:v>42.17</c:v>
                      </c:pt>
                      <c:pt idx="15">
                        <c:v>44.2</c:v>
                      </c:pt>
                      <c:pt idx="16">
                        <c:v>41.79</c:v>
                      </c:pt>
                      <c:pt idx="17">
                        <c:v>46.66</c:v>
                      </c:pt>
                      <c:pt idx="18">
                        <c:v>40.9</c:v>
                      </c:pt>
                      <c:pt idx="19">
                        <c:v>41.62</c:v>
                      </c:pt>
                      <c:pt idx="20" formatCode="General">
                        <c:v>48.73</c:v>
                      </c:pt>
                      <c:pt idx="21">
                        <c:v>48</c:v>
                      </c:pt>
                      <c:pt idx="22">
                        <c:v>40.9</c:v>
                      </c:pt>
                      <c:pt idx="23">
                        <c:v>44.2</c:v>
                      </c:pt>
                      <c:pt idx="24">
                        <c:v>36.9</c:v>
                      </c:pt>
                      <c:pt idx="25">
                        <c:v>42.95</c:v>
                      </c:pt>
                      <c:pt idx="26">
                        <c:v>40.56</c:v>
                      </c:pt>
                      <c:pt idx="27">
                        <c:v>41</c:v>
                      </c:pt>
                      <c:pt idx="28">
                        <c:v>40.75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BCE0-4203-BAB4-8BD30BEF0D68}"/>
                  </c:ext>
                </c:extLst>
              </c15:ser>
            </c15:filteredScatterSeries>
          </c:ext>
        </c:extLst>
      </c:scatterChart>
      <c:valAx>
        <c:axId val="1174350592"/>
        <c:scaling>
          <c:logBase val="10"/>
          <c:orientation val="minMax"/>
          <c:max val="200000"/>
          <c:min val="2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Obstaraný objem (MWh)*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74352992"/>
        <c:crosses val="autoZero"/>
        <c:crossBetween val="midCat"/>
      </c:valAx>
      <c:valAx>
        <c:axId val="1174352992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Cena (eur/MWh)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74350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5341862001809718"/>
          <c:y val="6.897440055429839E-2"/>
          <c:w val="0.43328394294365502"/>
          <c:h val="0.142399404424067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'Graf 7'!$F$11</c:f>
              <c:strCache>
                <c:ptCount val="1"/>
                <c:pt idx="0">
                  <c:v>Obstarávania pod DNS MV SR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C3182"/>
              </a:solidFill>
              <a:ln w="9525">
                <a:noFill/>
              </a:ln>
              <a:effectLst/>
            </c:spPr>
          </c:marker>
          <c:xVal>
            <c:numRef>
              <c:f>'Graf 7'!$D$12:$D$35</c:f>
              <c:numCache>
                <c:formatCode>_-* #\ ##0_-;\-* #\ ##0_-;_-* "-"??_-;_-@_-</c:formatCode>
                <c:ptCount val="24"/>
                <c:pt idx="0">
                  <c:v>100</c:v>
                </c:pt>
                <c:pt idx="1">
                  <c:v>150</c:v>
                </c:pt>
                <c:pt idx="2">
                  <c:v>268.7</c:v>
                </c:pt>
                <c:pt idx="3">
                  <c:v>276.2</c:v>
                </c:pt>
                <c:pt idx="4">
                  <c:v>276.428</c:v>
                </c:pt>
                <c:pt idx="5">
                  <c:v>321.97000000000003</c:v>
                </c:pt>
                <c:pt idx="6">
                  <c:v>340</c:v>
                </c:pt>
                <c:pt idx="7">
                  <c:v>484.4</c:v>
                </c:pt>
                <c:pt idx="8">
                  <c:v>739.7</c:v>
                </c:pt>
                <c:pt idx="9">
                  <c:v>800</c:v>
                </c:pt>
                <c:pt idx="10">
                  <c:v>826.27499999999998</c:v>
                </c:pt>
                <c:pt idx="11">
                  <c:v>1429.4</c:v>
                </c:pt>
                <c:pt idx="12">
                  <c:v>1485.85</c:v>
                </c:pt>
                <c:pt idx="13">
                  <c:v>1800</c:v>
                </c:pt>
                <c:pt idx="14">
                  <c:v>2266.9</c:v>
                </c:pt>
                <c:pt idx="15">
                  <c:v>2651</c:v>
                </c:pt>
                <c:pt idx="16">
                  <c:v>3222</c:v>
                </c:pt>
                <c:pt idx="17">
                  <c:v>4380</c:v>
                </c:pt>
                <c:pt idx="18">
                  <c:v>5038.808</c:v>
                </c:pt>
                <c:pt idx="19">
                  <c:v>6556.53</c:v>
                </c:pt>
                <c:pt idx="20">
                  <c:v>6800</c:v>
                </c:pt>
                <c:pt idx="21">
                  <c:v>7380.3149999999996</c:v>
                </c:pt>
                <c:pt idx="22">
                  <c:v>9689</c:v>
                </c:pt>
                <c:pt idx="23">
                  <c:v>10479.116</c:v>
                </c:pt>
              </c:numCache>
            </c:numRef>
          </c:xVal>
          <c:yVal>
            <c:numRef>
              <c:f>'Graf 7'!$F$12:$F$35</c:f>
              <c:numCache>
                <c:formatCode>General</c:formatCode>
                <c:ptCount val="24"/>
                <c:pt idx="1">
                  <c:v>110.4</c:v>
                </c:pt>
                <c:pt idx="4">
                  <c:v>113.85</c:v>
                </c:pt>
                <c:pt idx="12">
                  <c:v>104.94</c:v>
                </c:pt>
                <c:pt idx="17">
                  <c:v>101</c:v>
                </c:pt>
                <c:pt idx="21">
                  <c:v>110.75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67-4B47-9750-F30A10C5DFEC}"/>
            </c:ext>
          </c:extLst>
        </c:ser>
        <c:ser>
          <c:idx val="2"/>
          <c:order val="2"/>
          <c:tx>
            <c:strRef>
              <c:f>'Graf 7'!$G$11</c:f>
              <c:strCache>
                <c:ptCount val="1"/>
                <c:pt idx="0">
                  <c:v>Samostatné a centralizované obstatávania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5AAE1"/>
              </a:solidFill>
              <a:ln w="9525">
                <a:noFill/>
              </a:ln>
              <a:effectLst/>
            </c:spPr>
          </c:marker>
          <c:xVal>
            <c:numRef>
              <c:f>'Graf 7'!$D$12:$D$35</c:f>
              <c:numCache>
                <c:formatCode>_-* #\ ##0_-;\-* #\ ##0_-;_-* "-"??_-;_-@_-</c:formatCode>
                <c:ptCount val="24"/>
                <c:pt idx="0">
                  <c:v>100</c:v>
                </c:pt>
                <c:pt idx="1">
                  <c:v>150</c:v>
                </c:pt>
                <c:pt idx="2">
                  <c:v>268.7</c:v>
                </c:pt>
                <c:pt idx="3">
                  <c:v>276.2</c:v>
                </c:pt>
                <c:pt idx="4">
                  <c:v>276.428</c:v>
                </c:pt>
                <c:pt idx="5">
                  <c:v>321.97000000000003</c:v>
                </c:pt>
                <c:pt idx="6">
                  <c:v>340</c:v>
                </c:pt>
                <c:pt idx="7">
                  <c:v>484.4</c:v>
                </c:pt>
                <c:pt idx="8">
                  <c:v>739.7</c:v>
                </c:pt>
                <c:pt idx="9">
                  <c:v>800</c:v>
                </c:pt>
                <c:pt idx="10">
                  <c:v>826.27499999999998</c:v>
                </c:pt>
                <c:pt idx="11">
                  <c:v>1429.4</c:v>
                </c:pt>
                <c:pt idx="12">
                  <c:v>1485.85</c:v>
                </c:pt>
                <c:pt idx="13">
                  <c:v>1800</c:v>
                </c:pt>
                <c:pt idx="14">
                  <c:v>2266.9</c:v>
                </c:pt>
                <c:pt idx="15">
                  <c:v>2651</c:v>
                </c:pt>
                <c:pt idx="16">
                  <c:v>3222</c:v>
                </c:pt>
                <c:pt idx="17">
                  <c:v>4380</c:v>
                </c:pt>
                <c:pt idx="18">
                  <c:v>5038.808</c:v>
                </c:pt>
                <c:pt idx="19">
                  <c:v>6556.53</c:v>
                </c:pt>
                <c:pt idx="20">
                  <c:v>6800</c:v>
                </c:pt>
                <c:pt idx="21">
                  <c:v>7380.3149999999996</c:v>
                </c:pt>
                <c:pt idx="22">
                  <c:v>9689</c:v>
                </c:pt>
                <c:pt idx="23">
                  <c:v>10479.116</c:v>
                </c:pt>
              </c:numCache>
            </c:numRef>
          </c:xVal>
          <c:yVal>
            <c:numRef>
              <c:f>'Graf 7'!$G$12:$G$35</c:f>
              <c:numCache>
                <c:formatCode>General</c:formatCode>
                <c:ptCount val="24"/>
                <c:pt idx="0">
                  <c:v>130.68</c:v>
                </c:pt>
                <c:pt idx="2">
                  <c:v>107.5</c:v>
                </c:pt>
                <c:pt idx="3">
                  <c:v>126.25</c:v>
                </c:pt>
                <c:pt idx="5">
                  <c:v>106</c:v>
                </c:pt>
                <c:pt idx="6">
                  <c:v>116.4</c:v>
                </c:pt>
                <c:pt idx="7">
                  <c:v>115.55</c:v>
                </c:pt>
                <c:pt idx="8">
                  <c:v>130.46</c:v>
                </c:pt>
                <c:pt idx="9">
                  <c:v>122.86</c:v>
                </c:pt>
                <c:pt idx="10">
                  <c:v>110</c:v>
                </c:pt>
                <c:pt idx="11">
                  <c:v>131.4</c:v>
                </c:pt>
                <c:pt idx="13">
                  <c:v>101.5</c:v>
                </c:pt>
                <c:pt idx="14">
                  <c:v>113.84</c:v>
                </c:pt>
                <c:pt idx="15">
                  <c:v>114.97</c:v>
                </c:pt>
                <c:pt idx="16">
                  <c:v>108</c:v>
                </c:pt>
                <c:pt idx="18">
                  <c:v>116.38</c:v>
                </c:pt>
                <c:pt idx="19">
                  <c:v>117.26</c:v>
                </c:pt>
                <c:pt idx="20">
                  <c:v>99</c:v>
                </c:pt>
                <c:pt idx="23">
                  <c:v>109.9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67-4B47-9750-F30A10C5DF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6510128"/>
        <c:axId val="1526502928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'Graf 7'!$E$11</c15:sqref>
                        </c15:formulaRef>
                      </c:ext>
                    </c:extLst>
                    <c:strCache>
                      <c:ptCount val="1"/>
                      <c:pt idx="0">
                        <c:v>€/MWh</c:v>
                      </c:pt>
                    </c:strCache>
                  </c:strRef>
                </c:tx>
                <c:spPr>
                  <a:ln w="381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'Graf 7'!$D$12:$D$35</c15:sqref>
                        </c15:formulaRef>
                      </c:ext>
                    </c:extLst>
                    <c:numCache>
                      <c:formatCode>_-* #\ ##0_-;\-* #\ ##0_-;_-* "-"??_-;_-@_-</c:formatCode>
                      <c:ptCount val="24"/>
                      <c:pt idx="0">
                        <c:v>100</c:v>
                      </c:pt>
                      <c:pt idx="1">
                        <c:v>150</c:v>
                      </c:pt>
                      <c:pt idx="2">
                        <c:v>268.7</c:v>
                      </c:pt>
                      <c:pt idx="3">
                        <c:v>276.2</c:v>
                      </c:pt>
                      <c:pt idx="4">
                        <c:v>276.428</c:v>
                      </c:pt>
                      <c:pt idx="5">
                        <c:v>321.97000000000003</c:v>
                      </c:pt>
                      <c:pt idx="6">
                        <c:v>340</c:v>
                      </c:pt>
                      <c:pt idx="7">
                        <c:v>484.4</c:v>
                      </c:pt>
                      <c:pt idx="8">
                        <c:v>739.7</c:v>
                      </c:pt>
                      <c:pt idx="9">
                        <c:v>800</c:v>
                      </c:pt>
                      <c:pt idx="10">
                        <c:v>826.27499999999998</c:v>
                      </c:pt>
                      <c:pt idx="11">
                        <c:v>1429.4</c:v>
                      </c:pt>
                      <c:pt idx="12">
                        <c:v>1485.85</c:v>
                      </c:pt>
                      <c:pt idx="13">
                        <c:v>1800</c:v>
                      </c:pt>
                      <c:pt idx="14">
                        <c:v>2266.9</c:v>
                      </c:pt>
                      <c:pt idx="15">
                        <c:v>2651</c:v>
                      </c:pt>
                      <c:pt idx="16">
                        <c:v>3222</c:v>
                      </c:pt>
                      <c:pt idx="17">
                        <c:v>4380</c:v>
                      </c:pt>
                      <c:pt idx="18">
                        <c:v>5038.808</c:v>
                      </c:pt>
                      <c:pt idx="19">
                        <c:v>6556.53</c:v>
                      </c:pt>
                      <c:pt idx="20">
                        <c:v>6800</c:v>
                      </c:pt>
                      <c:pt idx="21">
                        <c:v>7380.3149999999996</c:v>
                      </c:pt>
                      <c:pt idx="22">
                        <c:v>9689</c:v>
                      </c:pt>
                      <c:pt idx="23">
                        <c:v>10479.116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'Graf 7'!$E$12:$E$35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4"/>
                      <c:pt idx="0">
                        <c:v>130.68</c:v>
                      </c:pt>
                      <c:pt idx="1">
                        <c:v>110.4</c:v>
                      </c:pt>
                      <c:pt idx="2">
                        <c:v>107.5</c:v>
                      </c:pt>
                      <c:pt idx="3">
                        <c:v>126.25</c:v>
                      </c:pt>
                      <c:pt idx="4">
                        <c:v>113.85</c:v>
                      </c:pt>
                      <c:pt idx="5">
                        <c:v>106</c:v>
                      </c:pt>
                      <c:pt idx="6">
                        <c:v>116.4</c:v>
                      </c:pt>
                      <c:pt idx="7">
                        <c:v>115.55</c:v>
                      </c:pt>
                      <c:pt idx="8">
                        <c:v>130.46</c:v>
                      </c:pt>
                      <c:pt idx="9">
                        <c:v>122.86</c:v>
                      </c:pt>
                      <c:pt idx="10">
                        <c:v>110</c:v>
                      </c:pt>
                      <c:pt idx="11">
                        <c:v>131.4</c:v>
                      </c:pt>
                      <c:pt idx="12">
                        <c:v>104.94</c:v>
                      </c:pt>
                      <c:pt idx="13">
                        <c:v>101.5</c:v>
                      </c:pt>
                      <c:pt idx="14">
                        <c:v>113.84</c:v>
                      </c:pt>
                      <c:pt idx="15">
                        <c:v>114.97</c:v>
                      </c:pt>
                      <c:pt idx="16">
                        <c:v>108</c:v>
                      </c:pt>
                      <c:pt idx="17">
                        <c:v>101</c:v>
                      </c:pt>
                      <c:pt idx="18">
                        <c:v>116.38</c:v>
                      </c:pt>
                      <c:pt idx="19">
                        <c:v>117.26</c:v>
                      </c:pt>
                      <c:pt idx="20">
                        <c:v>99</c:v>
                      </c:pt>
                      <c:pt idx="21">
                        <c:v>110.75</c:v>
                      </c:pt>
                      <c:pt idx="22">
                        <c:v>110</c:v>
                      </c:pt>
                      <c:pt idx="23">
                        <c:v>109.9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0067-4B47-9750-F30A10C5DFEC}"/>
                  </c:ext>
                </c:extLst>
              </c15:ser>
            </c15:filteredScatterSeries>
          </c:ext>
        </c:extLst>
      </c:scatterChart>
      <c:valAx>
        <c:axId val="1526510128"/>
        <c:scaling>
          <c:logBase val="10"/>
          <c:orientation val="minMax"/>
          <c:max val="60000"/>
          <c:min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Obstaraný objem (MWh)*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26502928"/>
        <c:crosses val="autoZero"/>
        <c:crossBetween val="midCat"/>
      </c:valAx>
      <c:valAx>
        <c:axId val="1526502928"/>
        <c:scaling>
          <c:orientation val="minMax"/>
          <c:max val="135"/>
          <c:min val="9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Cena (eur/MWh)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26510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0505048568077"/>
          <c:y val="4.7526463599049468E-2"/>
          <c:w val="0.7204852205578498"/>
          <c:h val="0.676631405009219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 8'!$B$13</c:f>
              <c:strCache>
                <c:ptCount val="1"/>
                <c:pt idx="0">
                  <c:v>Rámcová zmluva</c:v>
                </c:pt>
              </c:strCache>
            </c:strRef>
          </c:tx>
          <c:spPr>
            <a:solidFill>
              <a:srgbClr val="6D6E7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501-4FE7-AECE-0401B18E229C}"/>
              </c:ext>
            </c:extLst>
          </c:dPt>
          <c:dPt>
            <c:idx val="4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DB6-4807-A08C-57ED917D2800}"/>
              </c:ext>
            </c:extLst>
          </c:dPt>
          <c:dPt>
            <c:idx val="5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DB6-4807-A08C-57ED917D2800}"/>
              </c:ext>
            </c:extLst>
          </c:dPt>
          <c:dPt>
            <c:idx val="6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2F8-4D77-88B6-F1A0CE3DD3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8'!$A$14:$A$20</c:f>
              <c:strCache>
                <c:ptCount val="7"/>
                <c:pt idx="0">
                  <c:v>Trnava VÚC</c:v>
                </c:pt>
                <c:pt idx="1">
                  <c:v>Nitra VÚC</c:v>
                </c:pt>
                <c:pt idx="2">
                  <c:v>Priemer 
malých obcí*</c:v>
                </c:pt>
                <c:pt idx="3">
                  <c:v>VSE</c:v>
                </c:pt>
                <c:pt idx="4">
                  <c:v>ZSE</c:v>
                </c:pt>
                <c:pt idx="5">
                  <c:v>SPP</c:v>
                </c:pt>
                <c:pt idx="6">
                  <c:v>SSE</c:v>
                </c:pt>
              </c:strCache>
            </c:strRef>
          </c:cat>
          <c:val>
            <c:numRef>
              <c:f>'Graf 8'!$B$14:$B$20</c:f>
              <c:numCache>
                <c:formatCode>0.0</c:formatCode>
                <c:ptCount val="7"/>
                <c:pt idx="0">
                  <c:v>35.950000000000003</c:v>
                </c:pt>
                <c:pt idx="1">
                  <c:v>42.95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32-475C-AE88-61190A60B420}"/>
            </c:ext>
          </c:extLst>
        </c:ser>
        <c:ser>
          <c:idx val="1"/>
          <c:order val="1"/>
          <c:tx>
            <c:strRef>
              <c:f>'Graf 8'!$C$13</c:f>
              <c:strCache>
                <c:ptCount val="1"/>
                <c:pt idx="0">
                  <c:v>Individuálna dohoda</c:v>
                </c:pt>
              </c:strCache>
            </c:strRef>
          </c:tx>
          <c:spPr>
            <a:solidFill>
              <a:srgbClr val="25AAE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25AAE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DB6-4807-A08C-57ED917D28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8'!$A$14:$A$20</c:f>
              <c:strCache>
                <c:ptCount val="7"/>
                <c:pt idx="0">
                  <c:v>Trnava VÚC</c:v>
                </c:pt>
                <c:pt idx="1">
                  <c:v>Nitra VÚC</c:v>
                </c:pt>
                <c:pt idx="2">
                  <c:v>Priemer 
malých obcí*</c:v>
                </c:pt>
                <c:pt idx="3">
                  <c:v>VSE</c:v>
                </c:pt>
                <c:pt idx="4">
                  <c:v>ZSE</c:v>
                </c:pt>
                <c:pt idx="5">
                  <c:v>SPP</c:v>
                </c:pt>
                <c:pt idx="6">
                  <c:v>SSE</c:v>
                </c:pt>
              </c:strCache>
            </c:strRef>
          </c:cat>
          <c:val>
            <c:numRef>
              <c:f>'Graf 8'!$C$14:$C$20</c:f>
              <c:numCache>
                <c:formatCode>General</c:formatCode>
                <c:ptCount val="7"/>
                <c:pt idx="2" formatCode="0.0">
                  <c:v>51.690000000000019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50-4948-8EB1-CEA1991892B3}"/>
            </c:ext>
          </c:extLst>
        </c:ser>
        <c:ser>
          <c:idx val="2"/>
          <c:order val="2"/>
          <c:tx>
            <c:strRef>
              <c:f>'Graf 8'!$D$13</c:f>
              <c:strCache>
                <c:ptCount val="1"/>
                <c:pt idx="0">
                  <c:v>Cenník</c:v>
                </c:pt>
              </c:strCache>
            </c:strRef>
          </c:tx>
          <c:spPr>
            <a:solidFill>
              <a:srgbClr val="2C31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8'!$A$14:$A$20</c:f>
              <c:strCache>
                <c:ptCount val="7"/>
                <c:pt idx="0">
                  <c:v>Trnava VÚC</c:v>
                </c:pt>
                <c:pt idx="1">
                  <c:v>Nitra VÚC</c:v>
                </c:pt>
                <c:pt idx="2">
                  <c:v>Priemer 
malých obcí*</c:v>
                </c:pt>
                <c:pt idx="3">
                  <c:v>VSE</c:v>
                </c:pt>
                <c:pt idx="4">
                  <c:v>ZSE</c:v>
                </c:pt>
                <c:pt idx="5">
                  <c:v>SPP</c:v>
                </c:pt>
                <c:pt idx="6">
                  <c:v>SSE</c:v>
                </c:pt>
              </c:strCache>
            </c:strRef>
          </c:cat>
          <c:val>
            <c:numRef>
              <c:f>'Graf 8'!$D$14:$D$20</c:f>
              <c:numCache>
                <c:formatCode>General</c:formatCode>
                <c:ptCount val="7"/>
                <c:pt idx="3" formatCode="0.0">
                  <c:v>62</c:v>
                </c:pt>
                <c:pt idx="4" formatCode="0.0">
                  <c:v>71.524999999999991</c:v>
                </c:pt>
                <c:pt idx="5" formatCode="0.0">
                  <c:v>73.95</c:v>
                </c:pt>
                <c:pt idx="6" formatCode="0.0">
                  <c:v>79.349999999999994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F50-4948-8EB1-CEA1991892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7"/>
        <c:overlap val="89"/>
        <c:axId val="1710328608"/>
        <c:axId val="1710325728"/>
      </c:barChart>
      <c:catAx>
        <c:axId val="1710328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710325728"/>
        <c:crosses val="autoZero"/>
        <c:auto val="1"/>
        <c:lblAlgn val="ctr"/>
        <c:lblOffset val="100"/>
        <c:noMultiLvlLbl val="0"/>
      </c:catAx>
      <c:valAx>
        <c:axId val="171032572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71032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948038374977634"/>
          <c:y val="0.86641031090954934"/>
          <c:w val="0.63058704443210645"/>
          <c:h val="6.12516784187204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551655294064252"/>
          <c:y val="5.6573856708819863E-2"/>
          <c:w val="0.71552841250272392"/>
          <c:h val="0.7159750582624031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 9'!$C$10</c:f>
              <c:strCache>
                <c:ptCount val="1"/>
                <c:pt idx="0">
                  <c:v> Rámcová zmluva </c:v>
                </c:pt>
              </c:strCache>
            </c:strRef>
          </c:tx>
          <c:spPr>
            <a:solidFill>
              <a:srgbClr val="6D6E7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0DC6-40CA-BF76-12058238A4CF}"/>
              </c:ext>
            </c:extLst>
          </c:dPt>
          <c:dPt>
            <c:idx val="1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DC6-40CA-BF76-12058238A4CF}"/>
              </c:ext>
            </c:extLst>
          </c:dPt>
          <c:dPt>
            <c:idx val="2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DD-4C70-8A42-1A0992D608AE}"/>
              </c:ext>
            </c:extLst>
          </c:dPt>
          <c:dPt>
            <c:idx val="3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D42-411D-80E8-3ED630F702D1}"/>
              </c:ext>
            </c:extLst>
          </c:dPt>
          <c:dPt>
            <c:idx val="4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4DD-4C70-8A42-1A0992D608AE}"/>
              </c:ext>
            </c:extLst>
          </c:dPt>
          <c:dPt>
            <c:idx val="5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145-43CA-A377-81A4AEDDB080}"/>
              </c:ext>
            </c:extLst>
          </c:dPt>
          <c:dPt>
            <c:idx val="6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DC6-40CA-BF76-12058238A4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9'!$B$11:$B$17</c:f>
              <c:strCache>
                <c:ptCount val="7"/>
                <c:pt idx="0">
                  <c:v>Trnava VÚC</c:v>
                </c:pt>
                <c:pt idx="1">
                  <c:v>Nitra VÚC</c:v>
                </c:pt>
                <c:pt idx="2">
                  <c:v>Priemer 
malých obcí*</c:v>
                </c:pt>
                <c:pt idx="3">
                  <c:v>ZSE</c:v>
                </c:pt>
                <c:pt idx="4">
                  <c:v>SSE</c:v>
                </c:pt>
                <c:pt idx="5">
                  <c:v>SPP</c:v>
                </c:pt>
                <c:pt idx="6">
                  <c:v>VSE</c:v>
                </c:pt>
              </c:strCache>
            </c:strRef>
          </c:cat>
          <c:val>
            <c:numRef>
              <c:f>'Graf 9'!$C$11:$C$17</c:f>
              <c:numCache>
                <c:formatCode>_-* #\ ##0.0_-;\-* #\ ##0.0_-;_-* "-"??_-;_-@_-</c:formatCode>
                <c:ptCount val="7"/>
                <c:pt idx="0">
                  <c:v>99.35</c:v>
                </c:pt>
                <c:pt idx="1">
                  <c:v>109.9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6-40CA-BF76-12058238A4CF}"/>
            </c:ext>
          </c:extLst>
        </c:ser>
        <c:ser>
          <c:idx val="1"/>
          <c:order val="1"/>
          <c:tx>
            <c:strRef>
              <c:f>'Graf 9'!$D$10</c:f>
              <c:strCache>
                <c:ptCount val="1"/>
                <c:pt idx="0">
                  <c:v>Individuálna dohoda</c:v>
                </c:pt>
              </c:strCache>
            </c:strRef>
          </c:tx>
          <c:spPr>
            <a:solidFill>
              <a:srgbClr val="25AAE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9'!$B$11:$B$17</c:f>
              <c:strCache>
                <c:ptCount val="7"/>
                <c:pt idx="0">
                  <c:v>Trnava VÚC</c:v>
                </c:pt>
                <c:pt idx="1">
                  <c:v>Nitra VÚC</c:v>
                </c:pt>
                <c:pt idx="2">
                  <c:v>Priemer 
malých obcí*</c:v>
                </c:pt>
                <c:pt idx="3">
                  <c:v>ZSE</c:v>
                </c:pt>
                <c:pt idx="4">
                  <c:v>SSE</c:v>
                </c:pt>
                <c:pt idx="5">
                  <c:v>SPP</c:v>
                </c:pt>
                <c:pt idx="6">
                  <c:v>VSE</c:v>
                </c:pt>
              </c:strCache>
            </c:strRef>
          </c:cat>
          <c:val>
            <c:numRef>
              <c:f>'Graf 9'!$D$11:$D$17</c:f>
              <c:numCache>
                <c:formatCode>General</c:formatCode>
                <c:ptCount val="7"/>
                <c:pt idx="2" formatCode="0.0">
                  <c:v>120.61545454545499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B170-42D2-BFCA-C0A5815DA677}"/>
            </c:ext>
          </c:extLst>
        </c:ser>
        <c:ser>
          <c:idx val="2"/>
          <c:order val="2"/>
          <c:tx>
            <c:strRef>
              <c:f>'Graf 9'!$E$10</c:f>
              <c:strCache>
                <c:ptCount val="1"/>
                <c:pt idx="0">
                  <c:v>Cenník</c:v>
                </c:pt>
              </c:strCache>
            </c:strRef>
          </c:tx>
          <c:spPr>
            <a:solidFill>
              <a:srgbClr val="2C31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9'!$B$11:$B$17</c:f>
              <c:strCache>
                <c:ptCount val="7"/>
                <c:pt idx="0">
                  <c:v>Trnava VÚC</c:v>
                </c:pt>
                <c:pt idx="1">
                  <c:v>Nitra VÚC</c:v>
                </c:pt>
                <c:pt idx="2">
                  <c:v>Priemer 
malých obcí*</c:v>
                </c:pt>
                <c:pt idx="3">
                  <c:v>ZSE</c:v>
                </c:pt>
                <c:pt idx="4">
                  <c:v>SSE</c:v>
                </c:pt>
                <c:pt idx="5">
                  <c:v>SPP</c:v>
                </c:pt>
                <c:pt idx="6">
                  <c:v>VSE</c:v>
                </c:pt>
              </c:strCache>
            </c:strRef>
          </c:cat>
          <c:val>
            <c:numRef>
              <c:f>'Graf 9'!$E$11:$E$17</c:f>
              <c:numCache>
                <c:formatCode>General</c:formatCode>
                <c:ptCount val="7"/>
                <c:pt idx="3" formatCode="_-* #\ ##0.0_-;\-* #\ ##0.0_-;_-* &quot;-&quot;??_-;_-@_-">
                  <c:v>158.93</c:v>
                </c:pt>
                <c:pt idx="4" formatCode="_-* #\ ##0.0_-;\-* #\ ##0.0_-;_-* &quot;-&quot;??_-;_-@_-">
                  <c:v>161.5</c:v>
                </c:pt>
                <c:pt idx="5" formatCode="_-* #\ ##0.0_-;\-* #\ ##0.0_-;_-* &quot;-&quot;??_-;_-@_-">
                  <c:v>179.7</c:v>
                </c:pt>
                <c:pt idx="6" formatCode="_-* #\ ##0.0_-;\-* #\ ##0.0_-;_-* &quot;-&quot;??_-;_-@_-">
                  <c:v>182.7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B170-42D2-BFCA-C0A5815DA67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7"/>
        <c:overlap val="100"/>
        <c:axId val="375285424"/>
        <c:axId val="375290224"/>
      </c:barChart>
      <c:catAx>
        <c:axId val="375285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75290224"/>
        <c:crosses val="autoZero"/>
        <c:auto val="1"/>
        <c:lblAlgn val="ctr"/>
        <c:lblOffset val="100"/>
        <c:noMultiLvlLbl val="0"/>
      </c:catAx>
      <c:valAx>
        <c:axId val="37529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75285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278287887306406"/>
          <c:y val="0.90395525809389954"/>
          <c:w val="0.59250120864765365"/>
          <c:h val="5.6727171091392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361301</xdr:colOff>
      <xdr:row>18</xdr:row>
      <xdr:rowOff>68579</xdr:rowOff>
    </xdr:from>
    <xdr:to>
      <xdr:col>15</xdr:col>
      <xdr:colOff>50664</xdr:colOff>
      <xdr:row>43</xdr:row>
      <xdr:rowOff>85580</xdr:rowOff>
    </xdr:to>
    <xdr:graphicFrame macro="">
      <xdr:nvGraphicFramePr>
        <xdr:cNvPr id="5" name="Graf 1">
          <a:extLst>
            <a:ext uri="{FF2B5EF4-FFF2-40B4-BE49-F238E27FC236}">
              <a16:creationId xmlns:a16="http://schemas.microsoft.com/office/drawing/2014/main" id="{86ED3449-0CF3-4646-B6A3-6D6FD443ED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465143</xdr:colOff>
      <xdr:row>13</xdr:row>
      <xdr:rowOff>120278</xdr:rowOff>
    </xdr:from>
    <xdr:to>
      <xdr:col>32</xdr:col>
      <xdr:colOff>52508</xdr:colOff>
      <xdr:row>35</xdr:row>
      <xdr:rowOff>127521</xdr:rowOff>
    </xdr:to>
    <xdr:graphicFrame macro="">
      <xdr:nvGraphicFramePr>
        <xdr:cNvPr id="4" name="Graf 1">
          <a:extLst>
            <a:ext uri="{FF2B5EF4-FFF2-40B4-BE49-F238E27FC236}">
              <a16:creationId xmlns:a16="http://schemas.microsoft.com/office/drawing/2014/main" id="{DD4ADA47-B796-4A5B-89F8-18DB2300C7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60127</xdr:colOff>
      <xdr:row>13</xdr:row>
      <xdr:rowOff>0</xdr:rowOff>
    </xdr:from>
    <xdr:to>
      <xdr:col>29</xdr:col>
      <xdr:colOff>428624</xdr:colOff>
      <xdr:row>39</xdr:row>
      <xdr:rowOff>97634</xdr:rowOff>
    </xdr:to>
    <xdr:graphicFrame macro="">
      <xdr:nvGraphicFramePr>
        <xdr:cNvPr id="8" name="Graf 5">
          <a:extLst>
            <a:ext uri="{FF2B5EF4-FFF2-40B4-BE49-F238E27FC236}">
              <a16:creationId xmlns:a16="http://schemas.microsoft.com/office/drawing/2014/main" id="{1F5BD238-3DA4-491F-8C68-A096D14F99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144313</xdr:colOff>
      <xdr:row>30</xdr:row>
      <xdr:rowOff>35223</xdr:rowOff>
    </xdr:from>
    <xdr:to>
      <xdr:col>23</xdr:col>
      <xdr:colOff>88744</xdr:colOff>
      <xdr:row>54</xdr:row>
      <xdr:rowOff>106644</xdr:rowOff>
    </xdr:to>
    <xdr:graphicFrame macro="">
      <xdr:nvGraphicFramePr>
        <xdr:cNvPr id="3" name="Graf 1">
          <a:extLst>
            <a:ext uri="{FF2B5EF4-FFF2-40B4-BE49-F238E27FC236}">
              <a16:creationId xmlns:a16="http://schemas.microsoft.com/office/drawing/2014/main" id="{9AF291F9-9E54-413D-8480-8916815279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347980</xdr:colOff>
      <xdr:row>14</xdr:row>
      <xdr:rowOff>22542</xdr:rowOff>
    </xdr:from>
    <xdr:to>
      <xdr:col>11</xdr:col>
      <xdr:colOff>424180</xdr:colOff>
      <xdr:row>29</xdr:row>
      <xdr:rowOff>47307</xdr:rowOff>
    </xdr:to>
    <xdr:graphicFrame macro="">
      <xdr:nvGraphicFramePr>
        <xdr:cNvPr id="4" name="Graf 1">
          <a:extLst>
            <a:ext uri="{FF2B5EF4-FFF2-40B4-BE49-F238E27FC236}">
              <a16:creationId xmlns:a16="http://schemas.microsoft.com/office/drawing/2014/main" id="{9BE04663-7653-495A-9ECA-A248C746FD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418147</xdr:colOff>
      <xdr:row>19</xdr:row>
      <xdr:rowOff>69532</xdr:rowOff>
    </xdr:from>
    <xdr:to>
      <xdr:col>14</xdr:col>
      <xdr:colOff>434340</xdr:colOff>
      <xdr:row>34</xdr:row>
      <xdr:rowOff>103822</xdr:rowOff>
    </xdr:to>
    <xdr:graphicFrame macro="">
      <xdr:nvGraphicFramePr>
        <xdr:cNvPr id="4" name="Graf 2">
          <a:extLst>
            <a:ext uri="{FF2B5EF4-FFF2-40B4-BE49-F238E27FC236}">
              <a16:creationId xmlns:a16="http://schemas.microsoft.com/office/drawing/2014/main" id="{E2C2B8BB-F4DD-AA0B-C1E3-6A32C2287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486769</xdr:colOff>
      <xdr:row>30</xdr:row>
      <xdr:rowOff>142212</xdr:rowOff>
    </xdr:from>
    <xdr:to>
      <xdr:col>12</xdr:col>
      <xdr:colOff>714375</xdr:colOff>
      <xdr:row>50</xdr:row>
      <xdr:rowOff>163711</xdr:rowOff>
    </xdr:to>
    <xdr:graphicFrame macro="">
      <xdr:nvGraphicFramePr>
        <xdr:cNvPr id="5" name="Graf 1">
          <a:extLst>
            <a:ext uri="{FF2B5EF4-FFF2-40B4-BE49-F238E27FC236}">
              <a16:creationId xmlns:a16="http://schemas.microsoft.com/office/drawing/2014/main" id="{BCB93F06-134B-4F36-B3F5-140D71A89E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445770</xdr:colOff>
      <xdr:row>19</xdr:row>
      <xdr:rowOff>152400</xdr:rowOff>
    </xdr:from>
    <xdr:to>
      <xdr:col>12</xdr:col>
      <xdr:colOff>140934</xdr:colOff>
      <xdr:row>44</xdr:row>
      <xdr:rowOff>56575</xdr:rowOff>
    </xdr:to>
    <xdr:graphicFrame macro="">
      <xdr:nvGraphicFramePr>
        <xdr:cNvPr id="2" name="Graf 2">
          <a:extLst>
            <a:ext uri="{FF2B5EF4-FFF2-40B4-BE49-F238E27FC236}">
              <a16:creationId xmlns:a16="http://schemas.microsoft.com/office/drawing/2014/main" id="{3CBD96B1-9942-4136-BD04-AAF0A8BA37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211504</xdr:colOff>
      <xdr:row>14</xdr:row>
      <xdr:rowOff>35976</xdr:rowOff>
    </xdr:from>
    <xdr:to>
      <xdr:col>17</xdr:col>
      <xdr:colOff>161073</xdr:colOff>
      <xdr:row>31</xdr:row>
      <xdr:rowOff>62721</xdr:rowOff>
    </xdr:to>
    <xdr:graphicFrame macro="">
      <xdr:nvGraphicFramePr>
        <xdr:cNvPr id="2" name="Graf 3">
          <a:extLst>
            <a:ext uri="{FF2B5EF4-FFF2-40B4-BE49-F238E27FC236}">
              <a16:creationId xmlns:a16="http://schemas.microsoft.com/office/drawing/2014/main" id="{C59BDD93-9DF0-7AE5-81C3-ACCDDE89F5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415804</xdr:colOff>
      <xdr:row>20</xdr:row>
      <xdr:rowOff>9525</xdr:rowOff>
    </xdr:from>
    <xdr:to>
      <xdr:col>18</xdr:col>
      <xdr:colOff>514350</xdr:colOff>
      <xdr:row>40</xdr:row>
      <xdr:rowOff>69536</xdr:rowOff>
    </xdr:to>
    <xdr:graphicFrame macro="">
      <xdr:nvGraphicFramePr>
        <xdr:cNvPr id="2" name="Graf 3">
          <a:extLst>
            <a:ext uri="{FF2B5EF4-FFF2-40B4-BE49-F238E27FC236}">
              <a16:creationId xmlns:a16="http://schemas.microsoft.com/office/drawing/2014/main" id="{31C52C13-2A65-5675-C297-72BCDBDEDB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380121</xdr:colOff>
      <xdr:row>15</xdr:row>
      <xdr:rowOff>92392</xdr:rowOff>
    </xdr:from>
    <xdr:to>
      <xdr:col>14</xdr:col>
      <xdr:colOff>466725</xdr:colOff>
      <xdr:row>34</xdr:row>
      <xdr:rowOff>104775</xdr:rowOff>
    </xdr:to>
    <xdr:graphicFrame macro="">
      <xdr:nvGraphicFramePr>
        <xdr:cNvPr id="3" name="Graf 3">
          <a:extLst>
            <a:ext uri="{FF2B5EF4-FFF2-40B4-BE49-F238E27FC236}">
              <a16:creationId xmlns:a16="http://schemas.microsoft.com/office/drawing/2014/main" id="{86EEED4D-D765-2053-8F91-A815AD35CD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12</xdr:row>
      <xdr:rowOff>342900</xdr:rowOff>
    </xdr:from>
    <xdr:to>
      <xdr:col>16</xdr:col>
      <xdr:colOff>359031</xdr:colOff>
      <xdr:row>33</xdr:row>
      <xdr:rowOff>56736</xdr:rowOff>
    </xdr:to>
    <xdr:graphicFrame macro="">
      <xdr:nvGraphicFramePr>
        <xdr:cNvPr id="2" name="Graf 2">
          <a:extLst>
            <a:ext uri="{FF2B5EF4-FFF2-40B4-BE49-F238E27FC236}">
              <a16:creationId xmlns:a16="http://schemas.microsoft.com/office/drawing/2014/main" id="{8F5B0372-8D53-9A35-EC97-AB5002DDE1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srsk.sharepoint.com/sites/msteams_649315/Shared%20Documents/11_Energetika/03_Rev&#237;zie%20v&#253;davkov/Rev&#237;zia%20obstar&#225;vania%20energi&#237;/Tabu&#318;ky/In&#233;/V&#253;davky%20breakdown%202024.xlsx" TargetMode="External"/><Relationship Id="rId1" Type="http://schemas.openxmlformats.org/officeDocument/2006/relationships/externalLinkPath" Target="https://mfsrsk.sharepoint.com/sites/msteams_649315/Shared%20Documents/11_Energetika/03_Rev&#237;zie%20v&#253;davkov/Rev&#237;zia%20obstar&#225;vania%20energi&#237;/Tabu&#318;ky/In&#233;/V&#253;davky%20breakdown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srsk.sharepoint.com/sites/msteams_649315/Shared%20Documents/11_Energetika/03_Rev&#237;zie%20v&#253;davkov/Rev&#237;zia%20obstar&#225;vania%20energi&#237;/Tabu&#318;ky/In&#233;/Burzove%20ceny%20pocas%20roka%20urso.xlsx" TargetMode="External"/><Relationship Id="rId1" Type="http://schemas.openxmlformats.org/officeDocument/2006/relationships/externalLinkPath" Target="https://mfsrsk.sharepoint.com/sites/msteams_649315/Shared%20Documents/11_Energetika/03_Rev&#237;zie%20v&#253;davkov/Rev&#237;zia%20obstar&#225;vania%20energi&#237;/Tabu&#318;ky/In&#233;/Burzove%20ceny%20pocas%20roka%20urs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árok1 - data"/>
      <sheetName val="Energie spolu"/>
      <sheetName val="EE a plyn"/>
      <sheetName val="Hárok2"/>
      <sheetName val="RÚZ konso"/>
    </sheetNames>
    <sheetDataSet>
      <sheetData sheetId="0"/>
      <sheetData sheetId="1"/>
      <sheetData sheetId="2">
        <row r="6">
          <cell r="B6">
            <v>156.87436620423259</v>
          </cell>
          <cell r="C6">
            <v>56.888195820695628</v>
          </cell>
          <cell r="D6">
            <v>290.35012879241401</v>
          </cell>
          <cell r="E6">
            <v>62.149879122248755</v>
          </cell>
          <cell r="F6">
            <v>43.67515659804419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yn 2021-2025"/>
      <sheetName val="Ceny elektriny cal + 1"/>
      <sheetName val="Graf elektrina"/>
      <sheetName val="Hárok1"/>
      <sheetName val="Ceny plynu cal +1"/>
      <sheetName val="Graf plyn"/>
      <sheetName val="El-SK -CAL(t+1)(2008-2014)"/>
      <sheetName val="EL-SK - Cal (t+1)(2018-2020)"/>
      <sheetName val="El-SK - (2021 - súčasnosť)"/>
      <sheetName val="PLYN Cal(t+1)(2018-2020)"/>
      <sheetName val="Plyn-THE (2021-súčasnosť)"/>
    </sheetNames>
    <sheetDataSet>
      <sheetData sheetId="0"/>
      <sheetData sheetId="1">
        <row r="2">
          <cell r="D2" t="e">
            <v>#N/A</v>
          </cell>
          <cell r="E2" t="e">
            <v>#N/A</v>
          </cell>
          <cell r="F2" t="e">
            <v>#N/A</v>
          </cell>
          <cell r="G2" t="e">
            <v>#N/A</v>
          </cell>
          <cell r="H2" t="e">
            <v>#N/A</v>
          </cell>
          <cell r="I2" t="e">
            <v>#N/A</v>
          </cell>
          <cell r="J2" t="e">
            <v>#N/A</v>
          </cell>
        </row>
        <row r="3">
          <cell r="D3">
            <v>41.58</v>
          </cell>
          <cell r="E3">
            <v>53.74</v>
          </cell>
          <cell r="F3">
            <v>48.5</v>
          </cell>
          <cell r="G3" t="e">
            <v>#N/A</v>
          </cell>
          <cell r="H3" t="e">
            <v>#N/A</v>
          </cell>
          <cell r="I3">
            <v>220.27</v>
          </cell>
          <cell r="J3">
            <v>96.75</v>
          </cell>
        </row>
        <row r="4">
          <cell r="D4">
            <v>41.5</v>
          </cell>
          <cell r="E4">
            <v>51.82</v>
          </cell>
          <cell r="F4">
            <v>49.5</v>
          </cell>
          <cell r="G4" t="e">
            <v>#N/A</v>
          </cell>
          <cell r="H4">
            <v>125.38</v>
          </cell>
          <cell r="I4">
            <v>220.03</v>
          </cell>
          <cell r="J4">
            <v>99.3</v>
          </cell>
        </row>
        <row r="5">
          <cell r="D5">
            <v>40.97</v>
          </cell>
          <cell r="E5">
            <v>52.14</v>
          </cell>
          <cell r="F5" t="e">
            <v>#N/A</v>
          </cell>
          <cell r="G5">
            <v>55.54</v>
          </cell>
          <cell r="H5">
            <v>143.88</v>
          </cell>
          <cell r="I5">
            <v>198.17</v>
          </cell>
          <cell r="J5">
            <v>98.55</v>
          </cell>
        </row>
        <row r="6">
          <cell r="D6">
            <v>40.880000000000003</v>
          </cell>
          <cell r="E6" t="e">
            <v>#N/A</v>
          </cell>
          <cell r="F6" t="e">
            <v>#N/A</v>
          </cell>
          <cell r="G6">
            <v>54.15</v>
          </cell>
          <cell r="H6">
            <v>138.69999999999999</v>
          </cell>
          <cell r="I6">
            <v>203</v>
          </cell>
          <cell r="J6">
            <v>100.13</v>
          </cell>
        </row>
        <row r="7">
          <cell r="D7" t="e">
            <v>#N/A</v>
          </cell>
          <cell r="E7" t="e">
            <v>#N/A</v>
          </cell>
          <cell r="F7">
            <v>49.2</v>
          </cell>
          <cell r="G7">
            <v>54.17</v>
          </cell>
          <cell r="H7">
            <v>137</v>
          </cell>
          <cell r="I7">
            <v>200</v>
          </cell>
          <cell r="J7" t="e">
            <v>#N/A</v>
          </cell>
        </row>
        <row r="8">
          <cell r="D8" t="e">
            <v>#N/A</v>
          </cell>
          <cell r="E8">
            <v>50.5</v>
          </cell>
          <cell r="F8">
            <v>49.11</v>
          </cell>
          <cell r="G8">
            <v>55.1</v>
          </cell>
          <cell r="H8">
            <v>130.97999999999999</v>
          </cell>
          <cell r="I8" t="e">
            <v>#N/A</v>
          </cell>
          <cell r="J8" t="e">
            <v>#N/A</v>
          </cell>
        </row>
        <row r="9">
          <cell r="D9">
            <v>40.26</v>
          </cell>
          <cell r="E9">
            <v>51.43</v>
          </cell>
          <cell r="F9">
            <v>49.28</v>
          </cell>
          <cell r="G9">
            <v>55.43</v>
          </cell>
          <cell r="H9" t="e">
            <v>#N/A</v>
          </cell>
          <cell r="I9" t="e">
            <v>#N/A</v>
          </cell>
          <cell r="J9">
            <v>94.59</v>
          </cell>
        </row>
        <row r="10">
          <cell r="D10">
            <v>40.35</v>
          </cell>
          <cell r="E10">
            <v>50.82</v>
          </cell>
          <cell r="F10">
            <v>49.98</v>
          </cell>
          <cell r="G10" t="e">
            <v>#N/A</v>
          </cell>
          <cell r="H10" t="e">
            <v>#N/A</v>
          </cell>
          <cell r="I10">
            <v>202.9</v>
          </cell>
          <cell r="J10">
            <v>93.55</v>
          </cell>
        </row>
        <row r="11">
          <cell r="D11">
            <v>39.97</v>
          </cell>
          <cell r="E11">
            <v>50.83</v>
          </cell>
          <cell r="F11">
            <v>50</v>
          </cell>
          <cell r="G11" t="e">
            <v>#N/A</v>
          </cell>
          <cell r="H11">
            <v>127.25</v>
          </cell>
          <cell r="I11">
            <v>201.46</v>
          </cell>
          <cell r="J11">
            <v>93.25</v>
          </cell>
        </row>
        <row r="12">
          <cell r="D12">
            <v>39.450000000000003</v>
          </cell>
          <cell r="E12">
            <v>51.54</v>
          </cell>
          <cell r="F12" t="e">
            <v>#N/A</v>
          </cell>
          <cell r="G12">
            <v>54.9</v>
          </cell>
          <cell r="H12">
            <v>125.29</v>
          </cell>
          <cell r="I12">
            <v>188</v>
          </cell>
          <cell r="J12">
            <v>92.47</v>
          </cell>
        </row>
        <row r="13">
          <cell r="D13">
            <v>39.21</v>
          </cell>
          <cell r="E13" t="e">
            <v>#N/A</v>
          </cell>
          <cell r="F13" t="e">
            <v>#N/A</v>
          </cell>
          <cell r="G13">
            <v>56.06</v>
          </cell>
          <cell r="H13">
            <v>120.35</v>
          </cell>
          <cell r="I13">
            <v>185.95</v>
          </cell>
          <cell r="J13">
            <v>93.56</v>
          </cell>
        </row>
        <row r="14">
          <cell r="D14" t="e">
            <v>#N/A</v>
          </cell>
          <cell r="E14" t="e">
            <v>#N/A</v>
          </cell>
          <cell r="F14">
            <v>50.24</v>
          </cell>
          <cell r="G14">
            <v>54.88</v>
          </cell>
          <cell r="H14">
            <v>117.59</v>
          </cell>
          <cell r="I14">
            <v>179.3</v>
          </cell>
          <cell r="J14" t="e">
            <v>#N/A</v>
          </cell>
        </row>
        <row r="15">
          <cell r="D15" t="e">
            <v>#N/A</v>
          </cell>
          <cell r="E15">
            <v>50.85</v>
          </cell>
          <cell r="F15">
            <v>49.35</v>
          </cell>
          <cell r="G15">
            <v>54.85</v>
          </cell>
          <cell r="H15">
            <v>121.33</v>
          </cell>
          <cell r="I15" t="e">
            <v>#N/A</v>
          </cell>
          <cell r="J15" t="e">
            <v>#N/A</v>
          </cell>
        </row>
        <row r="16">
          <cell r="D16">
            <v>38.68</v>
          </cell>
          <cell r="E16">
            <v>51.03</v>
          </cell>
          <cell r="F16">
            <v>49.45</v>
          </cell>
          <cell r="G16">
            <v>53.28</v>
          </cell>
          <cell r="H16" t="e">
            <v>#N/A</v>
          </cell>
          <cell r="I16" t="e">
            <v>#N/A</v>
          </cell>
          <cell r="J16">
            <v>90.46</v>
          </cell>
        </row>
        <row r="17">
          <cell r="D17">
            <v>38.729999999999997</v>
          </cell>
          <cell r="E17">
            <v>51.94</v>
          </cell>
          <cell r="F17">
            <v>49.4</v>
          </cell>
          <cell r="G17" t="e">
            <v>#N/A</v>
          </cell>
          <cell r="H17" t="e">
            <v>#N/A</v>
          </cell>
          <cell r="I17">
            <v>160.54</v>
          </cell>
          <cell r="J17">
            <v>89</v>
          </cell>
        </row>
        <row r="18">
          <cell r="D18">
            <v>38.57</v>
          </cell>
          <cell r="E18">
            <v>54.13</v>
          </cell>
          <cell r="F18">
            <v>49.31</v>
          </cell>
          <cell r="G18" t="e">
            <v>#N/A</v>
          </cell>
          <cell r="H18">
            <v>117.77</v>
          </cell>
          <cell r="I18">
            <v>173.71</v>
          </cell>
          <cell r="J18">
            <v>86.2</v>
          </cell>
        </row>
        <row r="19">
          <cell r="D19">
            <v>38.630000000000003</v>
          </cell>
          <cell r="E19">
            <v>54.57</v>
          </cell>
          <cell r="F19" t="e">
            <v>#N/A</v>
          </cell>
          <cell r="G19">
            <v>53.02</v>
          </cell>
          <cell r="H19">
            <v>120.13</v>
          </cell>
          <cell r="I19">
            <v>182.43</v>
          </cell>
          <cell r="J19">
            <v>86.21</v>
          </cell>
        </row>
        <row r="20">
          <cell r="D20">
            <v>38.78</v>
          </cell>
          <cell r="E20" t="e">
            <v>#N/A</v>
          </cell>
          <cell r="F20" t="e">
            <v>#N/A</v>
          </cell>
          <cell r="G20">
            <v>53.93</v>
          </cell>
          <cell r="H20">
            <v>120.33</v>
          </cell>
          <cell r="I20">
            <v>186.02</v>
          </cell>
          <cell r="J20">
            <v>87.27</v>
          </cell>
        </row>
        <row r="21">
          <cell r="D21" t="e">
            <v>#N/A</v>
          </cell>
          <cell r="E21" t="e">
            <v>#N/A</v>
          </cell>
          <cell r="F21">
            <v>48.86</v>
          </cell>
          <cell r="G21">
            <v>54.19</v>
          </cell>
          <cell r="H21">
            <v>122.06</v>
          </cell>
          <cell r="I21">
            <v>196.09</v>
          </cell>
          <cell r="J21" t="e">
            <v>#N/A</v>
          </cell>
        </row>
        <row r="22">
          <cell r="D22" t="e">
            <v>#N/A</v>
          </cell>
          <cell r="E22">
            <v>53.47</v>
          </cell>
          <cell r="F22">
            <v>49.28</v>
          </cell>
          <cell r="G22">
            <v>54.55</v>
          </cell>
          <cell r="H22">
            <v>126.38</v>
          </cell>
          <cell r="I22" t="e">
            <v>#N/A</v>
          </cell>
          <cell r="J22" t="e">
            <v>#N/A</v>
          </cell>
        </row>
        <row r="23">
          <cell r="D23">
            <v>38.83</v>
          </cell>
          <cell r="E23">
            <v>54.69</v>
          </cell>
          <cell r="F23">
            <v>49.54</v>
          </cell>
          <cell r="G23">
            <v>54.78</v>
          </cell>
          <cell r="H23" t="e">
            <v>#N/A</v>
          </cell>
          <cell r="I23" t="e">
            <v>#N/A</v>
          </cell>
          <cell r="J23">
            <v>84.66</v>
          </cell>
        </row>
        <row r="24">
          <cell r="D24">
            <v>38.78</v>
          </cell>
          <cell r="E24">
            <v>54.79</v>
          </cell>
          <cell r="F24">
            <v>48.59</v>
          </cell>
          <cell r="G24" t="e">
            <v>#N/A</v>
          </cell>
          <cell r="H24" t="e">
            <v>#N/A</v>
          </cell>
          <cell r="I24">
            <v>192.68</v>
          </cell>
          <cell r="J24">
            <v>85.73</v>
          </cell>
        </row>
        <row r="25">
          <cell r="D25">
            <v>38.64</v>
          </cell>
          <cell r="E25">
            <v>54</v>
          </cell>
          <cell r="F25">
            <v>48.56</v>
          </cell>
          <cell r="G25" t="e">
            <v>#N/A</v>
          </cell>
          <cell r="H25">
            <v>131.53</v>
          </cell>
          <cell r="I25">
            <v>172.07</v>
          </cell>
          <cell r="J25">
            <v>88.74</v>
          </cell>
        </row>
        <row r="26">
          <cell r="D26">
            <v>38.67</v>
          </cell>
          <cell r="E26">
            <v>53.42</v>
          </cell>
          <cell r="F26" t="e">
            <v>#N/A</v>
          </cell>
          <cell r="G26">
            <v>54.15</v>
          </cell>
          <cell r="H26">
            <v>136.66999999999999</v>
          </cell>
          <cell r="I26">
            <v>171.79</v>
          </cell>
          <cell r="J26">
            <v>85.7</v>
          </cell>
        </row>
        <row r="27">
          <cell r="D27">
            <v>38.36</v>
          </cell>
          <cell r="E27" t="e">
            <v>#N/A</v>
          </cell>
          <cell r="F27" t="e">
            <v>#N/A</v>
          </cell>
          <cell r="G27">
            <v>53.09</v>
          </cell>
          <cell r="H27">
            <v>138.4</v>
          </cell>
          <cell r="I27">
            <v>171.03</v>
          </cell>
          <cell r="J27">
            <v>85.97</v>
          </cell>
        </row>
        <row r="28">
          <cell r="D28" t="e">
            <v>#N/A</v>
          </cell>
          <cell r="E28" t="e">
            <v>#N/A</v>
          </cell>
          <cell r="F28">
            <v>48.62</v>
          </cell>
          <cell r="G28">
            <v>52.81</v>
          </cell>
          <cell r="H28">
            <v>145.21</v>
          </cell>
          <cell r="I28">
            <v>172.29</v>
          </cell>
          <cell r="J28" t="e">
            <v>#N/A</v>
          </cell>
        </row>
        <row r="29">
          <cell r="D29" t="e">
            <v>#N/A</v>
          </cell>
          <cell r="E29">
            <v>52.6</v>
          </cell>
          <cell r="F29">
            <v>48.96</v>
          </cell>
          <cell r="G29">
            <v>53.87</v>
          </cell>
          <cell r="H29">
            <v>148.4</v>
          </cell>
          <cell r="I29" t="e">
            <v>#N/A</v>
          </cell>
          <cell r="J29" t="e">
            <v>#N/A</v>
          </cell>
        </row>
        <row r="30">
          <cell r="D30">
            <v>38.270000000000003</v>
          </cell>
          <cell r="E30">
            <v>52.45</v>
          </cell>
          <cell r="F30">
            <v>48.66</v>
          </cell>
          <cell r="G30">
            <v>53.69</v>
          </cell>
          <cell r="H30" t="e">
            <v>#N/A</v>
          </cell>
          <cell r="I30" t="e">
            <v>#N/A</v>
          </cell>
          <cell r="J30">
            <v>85.14</v>
          </cell>
        </row>
        <row r="31">
          <cell r="D31">
            <v>37.53</v>
          </cell>
          <cell r="E31">
            <v>52.2</v>
          </cell>
          <cell r="F31">
            <v>48.13</v>
          </cell>
          <cell r="G31" t="e">
            <v>#N/A</v>
          </cell>
          <cell r="H31" t="e">
            <v>#N/A</v>
          </cell>
          <cell r="I31">
            <v>177.28</v>
          </cell>
          <cell r="J31">
            <v>86.98</v>
          </cell>
        </row>
        <row r="32">
          <cell r="D32">
            <v>37</v>
          </cell>
          <cell r="E32">
            <v>51.33</v>
          </cell>
          <cell r="F32">
            <v>47.9</v>
          </cell>
          <cell r="G32" t="e">
            <v>#N/A</v>
          </cell>
          <cell r="H32">
            <v>145.9</v>
          </cell>
          <cell r="I32">
            <v>183.5</v>
          </cell>
          <cell r="J32">
            <v>88.34</v>
          </cell>
        </row>
        <row r="33">
          <cell r="D33">
            <v>36.85</v>
          </cell>
          <cell r="E33">
            <v>51.58</v>
          </cell>
          <cell r="F33" t="e">
            <v>#N/A</v>
          </cell>
          <cell r="G33">
            <v>53.03</v>
          </cell>
          <cell r="H33">
            <v>134.5</v>
          </cell>
          <cell r="I33">
            <v>192.52</v>
          </cell>
          <cell r="J33">
            <v>87.01</v>
          </cell>
        </row>
        <row r="34">
          <cell r="D34">
            <v>36.520000000000003</v>
          </cell>
          <cell r="E34" t="e">
            <v>#N/A</v>
          </cell>
          <cell r="F34" t="e">
            <v>#N/A</v>
          </cell>
          <cell r="G34">
            <v>54.05</v>
          </cell>
          <cell r="H34">
            <v>141.38</v>
          </cell>
          <cell r="I34">
            <v>185.99</v>
          </cell>
          <cell r="J34">
            <v>88.02</v>
          </cell>
        </row>
        <row r="35">
          <cell r="D35" t="e">
            <v>#N/A</v>
          </cell>
          <cell r="E35" t="e">
            <v>#N/A</v>
          </cell>
          <cell r="F35">
            <v>47.14</v>
          </cell>
          <cell r="G35">
            <v>55.22</v>
          </cell>
          <cell r="H35">
            <v>139.61000000000001</v>
          </cell>
          <cell r="I35">
            <v>185.83</v>
          </cell>
          <cell r="J35" t="e">
            <v>#N/A</v>
          </cell>
        </row>
        <row r="36">
          <cell r="D36" t="e">
            <v>#N/A</v>
          </cell>
          <cell r="E36">
            <v>50.71</v>
          </cell>
          <cell r="F36">
            <v>47.34</v>
          </cell>
          <cell r="G36">
            <v>55.31</v>
          </cell>
          <cell r="H36">
            <v>145.87</v>
          </cell>
          <cell r="I36" t="e">
            <v>#N/A</v>
          </cell>
          <cell r="J36" t="e">
            <v>#N/A</v>
          </cell>
        </row>
        <row r="37">
          <cell r="D37">
            <v>36.25</v>
          </cell>
          <cell r="E37">
            <v>51.13</v>
          </cell>
          <cell r="F37">
            <v>48.25</v>
          </cell>
          <cell r="G37">
            <v>56.12</v>
          </cell>
          <cell r="H37" t="e">
            <v>#N/A</v>
          </cell>
          <cell r="I37" t="e">
            <v>#N/A</v>
          </cell>
          <cell r="J37">
            <v>85.9</v>
          </cell>
        </row>
        <row r="38">
          <cell r="D38">
            <v>35.880000000000003</v>
          </cell>
          <cell r="E38">
            <v>51.8</v>
          </cell>
          <cell r="F38">
            <v>47.53</v>
          </cell>
          <cell r="G38" t="e">
            <v>#N/A</v>
          </cell>
          <cell r="H38" t="e">
            <v>#N/A</v>
          </cell>
          <cell r="I38">
            <v>180.63</v>
          </cell>
          <cell r="J38">
            <v>85.92</v>
          </cell>
        </row>
        <row r="39">
          <cell r="D39">
            <v>36.06</v>
          </cell>
          <cell r="E39">
            <v>51.7</v>
          </cell>
          <cell r="F39">
            <v>47.75</v>
          </cell>
          <cell r="G39" t="e">
            <v>#N/A</v>
          </cell>
          <cell r="H39">
            <v>143.9</v>
          </cell>
          <cell r="I39">
            <v>173.04</v>
          </cell>
          <cell r="J39">
            <v>84.55</v>
          </cell>
        </row>
        <row r="40">
          <cell r="D40">
            <v>35.5</v>
          </cell>
          <cell r="E40">
            <v>50.5</v>
          </cell>
          <cell r="F40" t="e">
            <v>#N/A</v>
          </cell>
          <cell r="G40">
            <v>56.45</v>
          </cell>
          <cell r="H40">
            <v>146.75</v>
          </cell>
          <cell r="I40">
            <v>169.32</v>
          </cell>
          <cell r="J40">
            <v>83.13</v>
          </cell>
        </row>
        <row r="41">
          <cell r="D41">
            <v>35.24</v>
          </cell>
          <cell r="E41" t="e">
            <v>#N/A</v>
          </cell>
          <cell r="F41" t="e">
            <v>#N/A</v>
          </cell>
          <cell r="G41">
            <v>56.15</v>
          </cell>
          <cell r="H41">
            <v>143.21</v>
          </cell>
          <cell r="I41">
            <v>169.58</v>
          </cell>
          <cell r="J41">
            <v>81.11</v>
          </cell>
        </row>
        <row r="42">
          <cell r="D42" t="e">
            <v>#N/A</v>
          </cell>
          <cell r="E42" t="e">
            <v>#N/A</v>
          </cell>
          <cell r="F42">
            <v>47.13</v>
          </cell>
          <cell r="G42">
            <v>56.32</v>
          </cell>
          <cell r="H42">
            <v>139.5</v>
          </cell>
          <cell r="I42">
            <v>171.41</v>
          </cell>
          <cell r="J42" t="e">
            <v>#N/A</v>
          </cell>
        </row>
        <row r="43">
          <cell r="D43" t="e">
            <v>#N/A</v>
          </cell>
          <cell r="E43">
            <v>49.81</v>
          </cell>
          <cell r="F43">
            <v>47.88</v>
          </cell>
          <cell r="G43">
            <v>55.84</v>
          </cell>
          <cell r="H43">
            <v>144.16</v>
          </cell>
          <cell r="I43" t="e">
            <v>#N/A</v>
          </cell>
          <cell r="J43" t="e">
            <v>#N/A</v>
          </cell>
        </row>
        <row r="44">
          <cell r="D44">
            <v>35.15</v>
          </cell>
          <cell r="E44">
            <v>49.41</v>
          </cell>
          <cell r="F44">
            <v>48.8</v>
          </cell>
          <cell r="G44">
            <v>55.33</v>
          </cell>
          <cell r="H44" t="e">
            <v>#N/A</v>
          </cell>
          <cell r="I44" t="e">
            <v>#N/A</v>
          </cell>
          <cell r="J44">
            <v>79.849999999999994</v>
          </cell>
        </row>
        <row r="45">
          <cell r="D45">
            <v>36.03</v>
          </cell>
          <cell r="E45">
            <v>48.49</v>
          </cell>
          <cell r="F45">
            <v>49.18</v>
          </cell>
          <cell r="G45" t="e">
            <v>#N/A</v>
          </cell>
          <cell r="H45" t="e">
            <v>#N/A</v>
          </cell>
          <cell r="I45">
            <v>165.01</v>
          </cell>
          <cell r="J45">
            <v>79.349999999999994</v>
          </cell>
        </row>
        <row r="46">
          <cell r="D46">
            <v>36.22</v>
          </cell>
          <cell r="E46">
            <v>48.67</v>
          </cell>
          <cell r="F46">
            <v>49.39</v>
          </cell>
          <cell r="G46" t="e">
            <v>#N/A</v>
          </cell>
          <cell r="H46">
            <v>148.66999999999999</v>
          </cell>
          <cell r="I46">
            <v>165.92</v>
          </cell>
          <cell r="J46">
            <v>78.319999999999993</v>
          </cell>
        </row>
        <row r="47">
          <cell r="D47">
            <v>35.97</v>
          </cell>
          <cell r="E47">
            <v>49.3</v>
          </cell>
          <cell r="F47" t="e">
            <v>#N/A</v>
          </cell>
          <cell r="G47">
            <v>55.47</v>
          </cell>
          <cell r="H47">
            <v>142.74</v>
          </cell>
          <cell r="I47">
            <v>168.79</v>
          </cell>
          <cell r="J47">
            <v>78.97</v>
          </cell>
        </row>
        <row r="48">
          <cell r="D48">
            <v>35.93</v>
          </cell>
          <cell r="E48" t="e">
            <v>#N/A</v>
          </cell>
          <cell r="F48" t="e">
            <v>#N/A</v>
          </cell>
          <cell r="G48">
            <v>55.47</v>
          </cell>
          <cell r="H48">
            <v>139.44999999999999</v>
          </cell>
          <cell r="I48">
            <v>168.18</v>
          </cell>
          <cell r="J48">
            <v>78.53</v>
          </cell>
        </row>
        <row r="49">
          <cell r="D49" t="e">
            <v>#N/A</v>
          </cell>
          <cell r="E49" t="e">
            <v>#N/A</v>
          </cell>
          <cell r="F49">
            <v>50.04</v>
          </cell>
          <cell r="G49">
            <v>55.1</v>
          </cell>
          <cell r="H49">
            <v>139.08000000000001</v>
          </cell>
          <cell r="I49">
            <v>165.95</v>
          </cell>
          <cell r="J49" t="e">
            <v>#N/A</v>
          </cell>
        </row>
        <row r="50">
          <cell r="D50" t="e">
            <v>#N/A</v>
          </cell>
          <cell r="E50">
            <v>48.95</v>
          </cell>
          <cell r="F50">
            <v>49.7</v>
          </cell>
          <cell r="G50">
            <v>55.35</v>
          </cell>
          <cell r="H50">
            <v>140.88999999999999</v>
          </cell>
          <cell r="I50" t="e">
            <v>#N/A</v>
          </cell>
          <cell r="J50" t="e">
            <v>#N/A</v>
          </cell>
        </row>
        <row r="51">
          <cell r="D51">
            <v>36.700000000000003</v>
          </cell>
          <cell r="E51">
            <v>49.23</v>
          </cell>
          <cell r="F51">
            <v>49.67</v>
          </cell>
          <cell r="G51">
            <v>55.3</v>
          </cell>
          <cell r="H51" t="e">
            <v>#N/A</v>
          </cell>
          <cell r="I51" t="e">
            <v>#N/A</v>
          </cell>
          <cell r="J51">
            <v>75.59</v>
          </cell>
        </row>
        <row r="52">
          <cell r="D52">
            <v>36.950000000000003</v>
          </cell>
          <cell r="E52">
            <v>49.9</v>
          </cell>
          <cell r="F52">
            <v>49.5</v>
          </cell>
          <cell r="G52" t="e">
            <v>#N/A</v>
          </cell>
          <cell r="H52" t="e">
            <v>#N/A</v>
          </cell>
          <cell r="I52">
            <v>164.91</v>
          </cell>
          <cell r="J52">
            <v>76.45</v>
          </cell>
        </row>
        <row r="53">
          <cell r="D53">
            <v>36.47</v>
          </cell>
          <cell r="E53">
            <v>49.37</v>
          </cell>
          <cell r="F53">
            <v>49.18</v>
          </cell>
          <cell r="G53" t="e">
            <v>#N/A</v>
          </cell>
          <cell r="H53">
            <v>141.76</v>
          </cell>
          <cell r="I53">
            <v>159.80000000000001</v>
          </cell>
          <cell r="J53">
            <v>76.05</v>
          </cell>
        </row>
        <row r="54">
          <cell r="D54">
            <v>36.5</v>
          </cell>
          <cell r="E54">
            <v>49.27</v>
          </cell>
          <cell r="F54" t="e">
            <v>#N/A</v>
          </cell>
          <cell r="G54">
            <v>54.55</v>
          </cell>
          <cell r="H54">
            <v>150.93</v>
          </cell>
          <cell r="I54">
            <v>160.02000000000001</v>
          </cell>
          <cell r="J54">
            <v>74.95</v>
          </cell>
        </row>
        <row r="55">
          <cell r="D55">
            <v>36.799999999999997</v>
          </cell>
          <cell r="E55" t="e">
            <v>#N/A</v>
          </cell>
          <cell r="F55" t="e">
            <v>#N/A</v>
          </cell>
          <cell r="G55">
            <v>54.68</v>
          </cell>
          <cell r="H55">
            <v>159.38</v>
          </cell>
          <cell r="I55">
            <v>159.57</v>
          </cell>
          <cell r="J55">
            <v>74.599999999999994</v>
          </cell>
        </row>
        <row r="56">
          <cell r="D56" t="e">
            <v>#N/A</v>
          </cell>
          <cell r="E56" t="e">
            <v>#N/A</v>
          </cell>
          <cell r="F56">
            <v>48.4</v>
          </cell>
          <cell r="G56">
            <v>55.52</v>
          </cell>
          <cell r="H56">
            <v>184.61</v>
          </cell>
          <cell r="I56">
            <v>160.35</v>
          </cell>
          <cell r="J56" t="e">
            <v>#N/A</v>
          </cell>
        </row>
        <row r="57">
          <cell r="D57" t="e">
            <v>#N/A</v>
          </cell>
          <cell r="E57">
            <v>49.02</v>
          </cell>
          <cell r="F57">
            <v>48.27</v>
          </cell>
          <cell r="G57">
            <v>55.84</v>
          </cell>
          <cell r="H57">
            <v>148.81</v>
          </cell>
          <cell r="I57" t="e">
            <v>#N/A</v>
          </cell>
          <cell r="J57" t="e">
            <v>#N/A</v>
          </cell>
        </row>
        <row r="58">
          <cell r="D58">
            <v>36.07</v>
          </cell>
          <cell r="E58">
            <v>49.27</v>
          </cell>
          <cell r="F58">
            <v>48.15</v>
          </cell>
          <cell r="G58">
            <v>55.16</v>
          </cell>
          <cell r="H58" t="e">
            <v>#N/A</v>
          </cell>
          <cell r="I58" t="e">
            <v>#N/A</v>
          </cell>
          <cell r="J58">
            <v>76.48</v>
          </cell>
        </row>
        <row r="59">
          <cell r="D59">
            <v>36.1</v>
          </cell>
          <cell r="E59">
            <v>50.35</v>
          </cell>
          <cell r="F59">
            <v>47.99</v>
          </cell>
          <cell r="G59" t="e">
            <v>#N/A</v>
          </cell>
          <cell r="H59" t="e">
            <v>#N/A</v>
          </cell>
          <cell r="I59">
            <v>158.15</v>
          </cell>
          <cell r="J59">
            <v>78.34</v>
          </cell>
        </row>
        <row r="60">
          <cell r="D60">
            <v>36.119999999999997</v>
          </cell>
          <cell r="E60">
            <v>51.31</v>
          </cell>
          <cell r="F60">
            <v>47.64</v>
          </cell>
          <cell r="G60" t="e">
            <v>#N/A</v>
          </cell>
          <cell r="H60">
            <v>154.07</v>
          </cell>
          <cell r="I60">
            <v>155.06</v>
          </cell>
          <cell r="J60">
            <v>81.489999999999995</v>
          </cell>
        </row>
        <row r="61">
          <cell r="D61">
            <v>35.82</v>
          </cell>
          <cell r="E61">
            <v>52.19</v>
          </cell>
          <cell r="F61" t="e">
            <v>#N/A</v>
          </cell>
          <cell r="G61">
            <v>55.35</v>
          </cell>
          <cell r="H61">
            <v>158.87</v>
          </cell>
          <cell r="I61">
            <v>153.57</v>
          </cell>
          <cell r="J61">
            <v>81.2</v>
          </cell>
        </row>
        <row r="62">
          <cell r="D62">
            <v>35.76</v>
          </cell>
          <cell r="E62" t="e">
            <v>#N/A</v>
          </cell>
          <cell r="F62">
            <v>47.87</v>
          </cell>
          <cell r="G62">
            <v>55.34</v>
          </cell>
          <cell r="H62">
            <v>165.7</v>
          </cell>
          <cell r="I62">
            <v>148.71</v>
          </cell>
          <cell r="J62" t="e">
            <v>#N/A</v>
          </cell>
        </row>
        <row r="63">
          <cell r="D63" t="e">
            <v>#N/A</v>
          </cell>
          <cell r="E63" t="e">
            <v>#N/A</v>
          </cell>
          <cell r="F63">
            <v>48.63</v>
          </cell>
          <cell r="G63">
            <v>54.85</v>
          </cell>
          <cell r="H63">
            <v>166.01</v>
          </cell>
          <cell r="I63">
            <v>144.84</v>
          </cell>
          <cell r="J63" t="e">
            <v>#N/A</v>
          </cell>
        </row>
        <row r="64">
          <cell r="D64" t="e">
            <v>#N/A</v>
          </cell>
          <cell r="E64">
            <v>52.81</v>
          </cell>
          <cell r="F64">
            <v>48.74</v>
          </cell>
          <cell r="G64">
            <v>55.16</v>
          </cell>
          <cell r="H64">
            <v>171.77</v>
          </cell>
          <cell r="I64" t="e">
            <v>#N/A</v>
          </cell>
          <cell r="J64">
            <v>82.66</v>
          </cell>
        </row>
        <row r="65">
          <cell r="D65">
            <v>35.93</v>
          </cell>
          <cell r="E65">
            <v>52.06</v>
          </cell>
          <cell r="F65">
            <v>48.56</v>
          </cell>
          <cell r="G65">
            <v>55.96</v>
          </cell>
          <cell r="H65" t="e">
            <v>#N/A</v>
          </cell>
          <cell r="I65" t="e">
            <v>#N/A</v>
          </cell>
          <cell r="J65">
            <v>85.73</v>
          </cell>
        </row>
        <row r="66">
          <cell r="D66">
            <v>36.33</v>
          </cell>
          <cell r="E66">
            <v>51.49</v>
          </cell>
          <cell r="F66">
            <v>48.41</v>
          </cell>
          <cell r="G66" t="e">
            <v>#N/A</v>
          </cell>
          <cell r="H66" t="e">
            <v>#N/A</v>
          </cell>
          <cell r="I66">
            <v>139.35</v>
          </cell>
          <cell r="J66">
            <v>84.79</v>
          </cell>
        </row>
        <row r="67">
          <cell r="D67">
            <v>36.44</v>
          </cell>
          <cell r="E67">
            <v>51.41</v>
          </cell>
          <cell r="F67" t="e">
            <v>#N/A</v>
          </cell>
          <cell r="G67" t="e">
            <v>#N/A</v>
          </cell>
          <cell r="H67">
            <v>179.13</v>
          </cell>
          <cell r="I67">
            <v>143.38</v>
          </cell>
          <cell r="J67">
            <v>83.94</v>
          </cell>
        </row>
        <row r="68">
          <cell r="D68">
            <v>36.700000000000003</v>
          </cell>
          <cell r="E68">
            <v>51.52</v>
          </cell>
          <cell r="F68" t="e">
            <v>#N/A</v>
          </cell>
          <cell r="G68">
            <v>55.98</v>
          </cell>
          <cell r="H68">
            <v>190.34</v>
          </cell>
          <cell r="I68">
            <v>146.65</v>
          </cell>
          <cell r="J68">
            <v>83.51</v>
          </cell>
        </row>
        <row r="69">
          <cell r="D69">
            <v>36.97</v>
          </cell>
          <cell r="E69" t="e">
            <v>#N/A</v>
          </cell>
          <cell r="F69">
            <v>47.55</v>
          </cell>
          <cell r="G69">
            <v>56.63</v>
          </cell>
          <cell r="H69">
            <v>176.61</v>
          </cell>
          <cell r="I69">
            <v>151.08000000000001</v>
          </cell>
          <cell r="J69" t="e">
            <v>#N/A</v>
          </cell>
        </row>
        <row r="70">
          <cell r="D70" t="e">
            <v>#N/A</v>
          </cell>
          <cell r="E70" t="e">
            <v>#N/A</v>
          </cell>
          <cell r="F70">
            <v>48.34</v>
          </cell>
          <cell r="G70">
            <v>57.84</v>
          </cell>
          <cell r="H70">
            <v>170.4</v>
          </cell>
          <cell r="I70">
            <v>167.82</v>
          </cell>
          <cell r="J70" t="e">
            <v>#N/A</v>
          </cell>
        </row>
        <row r="71">
          <cell r="D71" t="e">
            <v>#N/A</v>
          </cell>
          <cell r="E71">
            <v>51.29</v>
          </cell>
          <cell r="F71">
            <v>48.46</v>
          </cell>
          <cell r="G71">
            <v>57.84</v>
          </cell>
          <cell r="H71">
            <v>172.1</v>
          </cell>
          <cell r="I71" t="e">
            <v>#N/A</v>
          </cell>
          <cell r="J71">
            <v>80.34</v>
          </cell>
        </row>
        <row r="72">
          <cell r="D72">
            <v>37.04</v>
          </cell>
          <cell r="E72">
            <v>51.8</v>
          </cell>
          <cell r="F72">
            <v>47.64</v>
          </cell>
          <cell r="G72">
            <v>58.37</v>
          </cell>
          <cell r="H72" t="e">
            <v>#N/A</v>
          </cell>
          <cell r="I72" t="e">
            <v>#N/A</v>
          </cell>
          <cell r="J72">
            <v>79.489999999999995</v>
          </cell>
        </row>
        <row r="73">
          <cell r="D73">
            <v>37.03</v>
          </cell>
          <cell r="E73">
            <v>50.2</v>
          </cell>
          <cell r="F73">
            <v>47.38</v>
          </cell>
          <cell r="G73" t="e">
            <v>#N/A</v>
          </cell>
          <cell r="H73" t="e">
            <v>#N/A</v>
          </cell>
          <cell r="I73">
            <v>159.63</v>
          </cell>
          <cell r="J73">
            <v>79.61</v>
          </cell>
        </row>
        <row r="74">
          <cell r="D74">
            <v>36.64</v>
          </cell>
          <cell r="E74">
            <v>50.73</v>
          </cell>
          <cell r="F74" t="e">
            <v>#N/A</v>
          </cell>
          <cell r="G74" t="e">
            <v>#N/A</v>
          </cell>
          <cell r="H74">
            <v>163.13999999999999</v>
          </cell>
          <cell r="I74">
            <v>146.11000000000001</v>
          </cell>
          <cell r="J74">
            <v>83.12</v>
          </cell>
        </row>
        <row r="75">
          <cell r="D75">
            <v>36.799999999999997</v>
          </cell>
          <cell r="E75">
            <v>50.07</v>
          </cell>
          <cell r="F75" t="e">
            <v>#N/A</v>
          </cell>
          <cell r="G75">
            <v>58.44</v>
          </cell>
          <cell r="H75">
            <v>164.78</v>
          </cell>
          <cell r="I75">
            <v>141.86000000000001</v>
          </cell>
          <cell r="J75">
            <v>84.92</v>
          </cell>
        </row>
        <row r="76">
          <cell r="D76">
            <v>36.619999999999997</v>
          </cell>
          <cell r="E76" t="e">
            <v>#N/A</v>
          </cell>
          <cell r="F76">
            <v>45.69</v>
          </cell>
          <cell r="G76">
            <v>57.48</v>
          </cell>
          <cell r="H76">
            <v>158.21</v>
          </cell>
          <cell r="I76">
            <v>143.13</v>
          </cell>
          <cell r="J76" t="e">
            <v>#N/A</v>
          </cell>
        </row>
        <row r="77">
          <cell r="D77" t="e">
            <v>#N/A</v>
          </cell>
          <cell r="E77" t="e">
            <v>#N/A</v>
          </cell>
          <cell r="F77">
            <v>44.47</v>
          </cell>
          <cell r="G77">
            <v>57.84</v>
          </cell>
          <cell r="H77">
            <v>162.1</v>
          </cell>
          <cell r="I77">
            <v>143.81</v>
          </cell>
          <cell r="J77" t="e">
            <v>#N/A</v>
          </cell>
        </row>
        <row r="78">
          <cell r="D78" t="e">
            <v>#N/A</v>
          </cell>
          <cell r="E78">
            <v>49.38</v>
          </cell>
          <cell r="F78">
            <v>42.12</v>
          </cell>
          <cell r="G78">
            <v>58.5</v>
          </cell>
          <cell r="H78">
            <v>161.65</v>
          </cell>
          <cell r="I78" t="e">
            <v>#N/A</v>
          </cell>
          <cell r="J78">
            <v>88.15</v>
          </cell>
        </row>
        <row r="79">
          <cell r="D79">
            <v>36.24</v>
          </cell>
          <cell r="E79">
            <v>49.57</v>
          </cell>
          <cell r="F79">
            <v>42.1</v>
          </cell>
          <cell r="G79">
            <v>57.9</v>
          </cell>
          <cell r="H79" t="e">
            <v>#N/A</v>
          </cell>
          <cell r="I79" t="e">
            <v>#N/A</v>
          </cell>
          <cell r="J79">
            <v>87.41</v>
          </cell>
        </row>
        <row r="80">
          <cell r="D80">
            <v>36.92</v>
          </cell>
          <cell r="E80">
            <v>49.44</v>
          </cell>
          <cell r="F80">
            <v>42.25</v>
          </cell>
          <cell r="G80" t="e">
            <v>#N/A</v>
          </cell>
          <cell r="H80" t="e">
            <v>#N/A</v>
          </cell>
          <cell r="I80">
            <v>137.75</v>
          </cell>
          <cell r="J80">
            <v>86.38</v>
          </cell>
        </row>
        <row r="81">
          <cell r="D81">
            <v>37.83</v>
          </cell>
          <cell r="E81">
            <v>49.39</v>
          </cell>
          <cell r="F81" t="e">
            <v>#N/A</v>
          </cell>
          <cell r="G81" t="e">
            <v>#N/A</v>
          </cell>
          <cell r="H81">
            <v>161.9</v>
          </cell>
          <cell r="I81">
            <v>145.81</v>
          </cell>
          <cell r="J81">
            <v>83.71</v>
          </cell>
        </row>
        <row r="82">
          <cell r="D82">
            <v>37.76</v>
          </cell>
          <cell r="E82">
            <v>49.07</v>
          </cell>
          <cell r="F82" t="e">
            <v>#N/A</v>
          </cell>
          <cell r="G82">
            <v>58.99</v>
          </cell>
          <cell r="H82">
            <v>165.53</v>
          </cell>
          <cell r="I82">
            <v>142.52000000000001</v>
          </cell>
          <cell r="J82">
            <v>86.41</v>
          </cell>
        </row>
        <row r="83">
          <cell r="D83">
            <v>37.86</v>
          </cell>
          <cell r="E83" t="e">
            <v>#N/A</v>
          </cell>
          <cell r="F83">
            <v>41.15</v>
          </cell>
          <cell r="G83">
            <v>58.71</v>
          </cell>
          <cell r="H83">
            <v>176.34</v>
          </cell>
          <cell r="I83">
            <v>150.88</v>
          </cell>
          <cell r="J83" t="e">
            <v>#N/A</v>
          </cell>
        </row>
        <row r="84">
          <cell r="D84" t="e">
            <v>#N/A</v>
          </cell>
          <cell r="E84" t="e">
            <v>#N/A</v>
          </cell>
          <cell r="F84">
            <v>42.5</v>
          </cell>
          <cell r="G84">
            <v>58.49</v>
          </cell>
          <cell r="H84">
            <v>178.34</v>
          </cell>
          <cell r="I84">
            <v>142.1</v>
          </cell>
          <cell r="J84" t="e">
            <v>#N/A</v>
          </cell>
        </row>
        <row r="85">
          <cell r="D85" t="e">
            <v>#N/A</v>
          </cell>
          <cell r="E85">
            <v>48.82</v>
          </cell>
          <cell r="F85">
            <v>42.5</v>
          </cell>
          <cell r="G85">
            <v>58.03</v>
          </cell>
          <cell r="H85">
            <v>173.17</v>
          </cell>
          <cell r="I85" t="e">
            <v>#N/A</v>
          </cell>
          <cell r="J85">
            <v>89.94</v>
          </cell>
        </row>
        <row r="86">
          <cell r="D86">
            <v>37.71</v>
          </cell>
          <cell r="E86">
            <v>49.87</v>
          </cell>
          <cell r="F86">
            <v>42.47</v>
          </cell>
          <cell r="G86">
            <v>58.87</v>
          </cell>
          <cell r="H86" t="e">
            <v>#N/A</v>
          </cell>
          <cell r="I86" t="e">
            <v>#N/A</v>
          </cell>
          <cell r="J86">
            <v>87.34</v>
          </cell>
        </row>
        <row r="87">
          <cell r="D87">
            <v>38.15</v>
          </cell>
          <cell r="E87">
            <v>50.94</v>
          </cell>
          <cell r="F87">
            <v>42.2</v>
          </cell>
          <cell r="G87" t="e">
            <v>#N/A</v>
          </cell>
          <cell r="H87" t="e">
            <v>#N/A</v>
          </cell>
          <cell r="I87">
            <v>142.06</v>
          </cell>
          <cell r="J87">
            <v>88.23</v>
          </cell>
        </row>
        <row r="88">
          <cell r="D88">
            <v>38.39</v>
          </cell>
          <cell r="E88">
            <v>51.01</v>
          </cell>
          <cell r="F88" t="e">
            <v>#N/A</v>
          </cell>
          <cell r="G88" t="e">
            <v>#N/A</v>
          </cell>
          <cell r="H88">
            <v>172.88</v>
          </cell>
          <cell r="I88">
            <v>145.47999999999999</v>
          </cell>
          <cell r="J88">
            <v>87.48</v>
          </cell>
        </row>
        <row r="89">
          <cell r="D89">
            <v>38.54</v>
          </cell>
          <cell r="E89">
            <v>49.93</v>
          </cell>
          <cell r="F89" t="e">
            <v>#N/A</v>
          </cell>
          <cell r="G89">
            <v>58.73</v>
          </cell>
          <cell r="H89">
            <v>179.17</v>
          </cell>
          <cell r="I89">
            <v>147.01</v>
          </cell>
          <cell r="J89" t="e">
            <v>#N/A</v>
          </cell>
        </row>
        <row r="90">
          <cell r="D90" t="e">
            <v>#N/A</v>
          </cell>
          <cell r="E90" t="e">
            <v>#N/A</v>
          </cell>
          <cell r="F90">
            <v>42.37</v>
          </cell>
          <cell r="G90">
            <v>59.06</v>
          </cell>
          <cell r="H90">
            <v>185</v>
          </cell>
          <cell r="I90">
            <v>151.63</v>
          </cell>
          <cell r="J90" t="e">
            <v>#N/A</v>
          </cell>
        </row>
        <row r="91">
          <cell r="D91" t="e">
            <v>#N/A</v>
          </cell>
          <cell r="E91" t="e">
            <v>#N/A</v>
          </cell>
          <cell r="F91">
            <v>42.95</v>
          </cell>
          <cell r="G91">
            <v>59.34</v>
          </cell>
          <cell r="H91">
            <v>187.98</v>
          </cell>
          <cell r="I91">
            <v>161.09</v>
          </cell>
          <cell r="J91" t="e">
            <v>#N/A</v>
          </cell>
        </row>
        <row r="92">
          <cell r="D92" t="e">
            <v>#N/A</v>
          </cell>
          <cell r="E92">
            <v>49.55</v>
          </cell>
          <cell r="F92">
            <v>42.35</v>
          </cell>
          <cell r="G92">
            <v>59.59</v>
          </cell>
          <cell r="H92">
            <v>190.23</v>
          </cell>
          <cell r="I92" t="e">
            <v>#N/A</v>
          </cell>
          <cell r="J92" t="e">
            <v>#N/A</v>
          </cell>
        </row>
        <row r="93">
          <cell r="D93" t="e">
            <v>#N/A</v>
          </cell>
          <cell r="E93">
            <v>49.3</v>
          </cell>
          <cell r="F93">
            <v>42.7</v>
          </cell>
          <cell r="G93" t="e">
            <v>#N/A</v>
          </cell>
          <cell r="H93" t="e">
            <v>#N/A</v>
          </cell>
          <cell r="I93" t="e">
            <v>#N/A</v>
          </cell>
          <cell r="J93">
            <v>84.84</v>
          </cell>
        </row>
        <row r="94">
          <cell r="D94">
            <v>38.619999999999997</v>
          </cell>
          <cell r="E94">
            <v>50.4</v>
          </cell>
          <cell r="F94">
            <v>43.24</v>
          </cell>
          <cell r="G94" t="e">
            <v>#N/A</v>
          </cell>
          <cell r="H94" t="e">
            <v>#N/A</v>
          </cell>
          <cell r="I94">
            <v>170.92</v>
          </cell>
          <cell r="J94">
            <v>83.5</v>
          </cell>
        </row>
        <row r="95">
          <cell r="D95">
            <v>38.43</v>
          </cell>
          <cell r="E95">
            <v>52.11</v>
          </cell>
          <cell r="F95" t="e">
            <v>#N/A</v>
          </cell>
          <cell r="G95" t="e">
            <v>#N/A</v>
          </cell>
          <cell r="H95">
            <v>185.54</v>
          </cell>
          <cell r="I95">
            <v>160.15</v>
          </cell>
          <cell r="J95">
            <v>83.97</v>
          </cell>
        </row>
        <row r="96">
          <cell r="D96">
            <v>38.64</v>
          </cell>
          <cell r="E96">
            <v>52.77</v>
          </cell>
          <cell r="F96" t="e">
            <v>#N/A</v>
          </cell>
          <cell r="G96" t="e">
            <v>#N/A</v>
          </cell>
          <cell r="H96">
            <v>188.69</v>
          </cell>
          <cell r="I96">
            <v>155.37</v>
          </cell>
          <cell r="J96">
            <v>85.32</v>
          </cell>
        </row>
        <row r="97">
          <cell r="D97">
            <v>38.79</v>
          </cell>
          <cell r="E97" t="e">
            <v>#N/A</v>
          </cell>
          <cell r="F97">
            <v>45.3</v>
          </cell>
          <cell r="G97">
            <v>60.55</v>
          </cell>
          <cell r="H97">
            <v>192.2</v>
          </cell>
          <cell r="I97">
            <v>153.91999999999999</v>
          </cell>
          <cell r="J97" t="e">
            <v>#N/A</v>
          </cell>
        </row>
        <row r="98">
          <cell r="D98" t="e">
            <v>#N/A</v>
          </cell>
          <cell r="E98" t="e">
            <v>#N/A</v>
          </cell>
          <cell r="F98">
            <v>46.53</v>
          </cell>
          <cell r="G98">
            <v>60.5</v>
          </cell>
          <cell r="H98">
            <v>195.11</v>
          </cell>
          <cell r="I98" t="e">
            <v>#N/A</v>
          </cell>
          <cell r="J98" t="e">
            <v>#N/A</v>
          </cell>
        </row>
        <row r="99">
          <cell r="D99" t="e">
            <v>#N/A</v>
          </cell>
          <cell r="E99">
            <v>52.84</v>
          </cell>
          <cell r="F99">
            <v>45.69</v>
          </cell>
          <cell r="G99">
            <v>59.87</v>
          </cell>
          <cell r="H99">
            <v>197.68</v>
          </cell>
          <cell r="I99" t="e">
            <v>#N/A</v>
          </cell>
          <cell r="J99">
            <v>89.19</v>
          </cell>
        </row>
        <row r="100">
          <cell r="D100">
            <v>39.450000000000003</v>
          </cell>
          <cell r="E100">
            <v>53.03</v>
          </cell>
          <cell r="F100">
            <v>45.85</v>
          </cell>
          <cell r="G100">
            <v>59.7</v>
          </cell>
          <cell r="H100" t="e">
            <v>#N/A</v>
          </cell>
          <cell r="I100" t="e">
            <v>#N/A</v>
          </cell>
          <cell r="J100">
            <v>89.26</v>
          </cell>
        </row>
        <row r="101">
          <cell r="D101">
            <v>39.700000000000003</v>
          </cell>
          <cell r="E101">
            <v>54.96</v>
          </cell>
          <cell r="F101" t="e">
            <v>#N/A</v>
          </cell>
          <cell r="G101" t="e">
            <v>#N/A</v>
          </cell>
          <cell r="H101" t="e">
            <v>#N/A</v>
          </cell>
          <cell r="I101" t="e">
            <v>#N/A</v>
          </cell>
          <cell r="J101">
            <v>88.29</v>
          </cell>
        </row>
        <row r="102">
          <cell r="D102">
            <v>39.94</v>
          </cell>
          <cell r="E102">
            <v>54.15</v>
          </cell>
          <cell r="F102" t="e">
            <v>#N/A</v>
          </cell>
          <cell r="G102" t="e">
            <v>#N/A</v>
          </cell>
          <cell r="H102">
            <v>196</v>
          </cell>
          <cell r="I102">
            <v>157.97</v>
          </cell>
          <cell r="J102">
            <v>93.96</v>
          </cell>
        </row>
        <row r="103">
          <cell r="D103">
            <v>40.159999999999997</v>
          </cell>
          <cell r="E103">
            <v>54.42</v>
          </cell>
          <cell r="F103" t="e">
            <v>#N/A</v>
          </cell>
          <cell r="G103">
            <v>60.26</v>
          </cell>
          <cell r="H103">
            <v>201.09</v>
          </cell>
          <cell r="I103">
            <v>162.16</v>
          </cell>
          <cell r="J103">
            <v>96.83</v>
          </cell>
        </row>
        <row r="104">
          <cell r="D104">
            <v>40.75</v>
          </cell>
          <cell r="E104" t="e">
            <v>#N/A</v>
          </cell>
          <cell r="F104" t="e">
            <v>#N/A</v>
          </cell>
          <cell r="G104">
            <v>60.3</v>
          </cell>
          <cell r="H104">
            <v>205.65</v>
          </cell>
          <cell r="I104">
            <v>159.57</v>
          </cell>
          <cell r="J104" t="e">
            <v>#N/A</v>
          </cell>
        </row>
        <row r="105">
          <cell r="D105" t="e">
            <v>#N/A</v>
          </cell>
          <cell r="E105" t="e">
            <v>#N/A</v>
          </cell>
          <cell r="F105">
            <v>44.89</v>
          </cell>
          <cell r="G105">
            <v>59.33</v>
          </cell>
          <cell r="H105">
            <v>203.42</v>
          </cell>
          <cell r="I105">
            <v>154.09</v>
          </cell>
          <cell r="J105" t="e">
            <v>#N/A</v>
          </cell>
        </row>
        <row r="106">
          <cell r="D106" t="e">
            <v>#N/A</v>
          </cell>
          <cell r="E106">
            <v>54.48</v>
          </cell>
          <cell r="F106">
            <v>44.04</v>
          </cell>
          <cell r="G106">
            <v>60.31</v>
          </cell>
          <cell r="H106" t="e">
            <v>#N/A</v>
          </cell>
          <cell r="I106" t="e">
            <v>#N/A</v>
          </cell>
          <cell r="J106">
            <v>96.32</v>
          </cell>
        </row>
        <row r="107">
          <cell r="D107">
            <v>41.06</v>
          </cell>
          <cell r="E107">
            <v>53.82</v>
          </cell>
          <cell r="F107">
            <v>45.84</v>
          </cell>
          <cell r="G107">
            <v>60.8</v>
          </cell>
          <cell r="H107" t="e">
            <v>#N/A</v>
          </cell>
          <cell r="I107" t="e">
            <v>#N/A</v>
          </cell>
          <cell r="J107">
            <v>99.52</v>
          </cell>
        </row>
        <row r="108">
          <cell r="D108">
            <v>40.32</v>
          </cell>
          <cell r="E108">
            <v>54.72</v>
          </cell>
          <cell r="F108">
            <v>46.85</v>
          </cell>
          <cell r="G108" t="e">
            <v>#N/A</v>
          </cell>
          <cell r="H108" t="e">
            <v>#N/A</v>
          </cell>
          <cell r="I108">
            <v>154.21</v>
          </cell>
          <cell r="J108">
            <v>95.94</v>
          </cell>
        </row>
        <row r="109">
          <cell r="D109">
            <v>40.33</v>
          </cell>
          <cell r="E109">
            <v>54.42</v>
          </cell>
          <cell r="F109" t="e">
            <v>#N/A</v>
          </cell>
          <cell r="G109" t="e">
            <v>#N/A</v>
          </cell>
          <cell r="H109" t="e">
            <v>#N/A</v>
          </cell>
          <cell r="I109">
            <v>157.84</v>
          </cell>
          <cell r="J109">
            <v>97.92</v>
          </cell>
        </row>
        <row r="110">
          <cell r="D110">
            <v>41.01</v>
          </cell>
          <cell r="E110" t="e">
            <v>#N/A</v>
          </cell>
          <cell r="F110" t="e">
            <v>#N/A</v>
          </cell>
          <cell r="G110">
            <v>61.1</v>
          </cell>
          <cell r="H110">
            <v>199.18</v>
          </cell>
          <cell r="I110">
            <v>155.29</v>
          </cell>
          <cell r="J110">
            <v>93.13</v>
          </cell>
        </row>
        <row r="111">
          <cell r="D111">
            <v>40.26</v>
          </cell>
          <cell r="E111" t="e">
            <v>#N/A</v>
          </cell>
          <cell r="F111">
            <v>45.93</v>
          </cell>
          <cell r="G111">
            <v>60.78</v>
          </cell>
          <cell r="H111">
            <v>206.72</v>
          </cell>
          <cell r="I111">
            <v>155.66</v>
          </cell>
          <cell r="J111" t="e">
            <v>#N/A</v>
          </cell>
        </row>
        <row r="112">
          <cell r="D112" t="e">
            <v>#N/A</v>
          </cell>
          <cell r="E112" t="e">
            <v>#N/A</v>
          </cell>
          <cell r="F112">
            <v>44.68</v>
          </cell>
          <cell r="G112">
            <v>61.35</v>
          </cell>
          <cell r="H112">
            <v>209.84</v>
          </cell>
          <cell r="I112">
            <v>151.76</v>
          </cell>
          <cell r="J112" t="e">
            <v>#N/A</v>
          </cell>
        </row>
        <row r="113">
          <cell r="D113" t="e">
            <v>#N/A</v>
          </cell>
          <cell r="E113" t="e">
            <v>#N/A</v>
          </cell>
          <cell r="F113">
            <v>45.59</v>
          </cell>
          <cell r="G113">
            <v>62.59</v>
          </cell>
          <cell r="H113">
            <v>209.55</v>
          </cell>
          <cell r="I113" t="e">
            <v>#N/A</v>
          </cell>
          <cell r="J113">
            <v>90.64</v>
          </cell>
        </row>
        <row r="114">
          <cell r="D114">
            <v>40.299999999999997</v>
          </cell>
          <cell r="E114">
            <v>54.82</v>
          </cell>
          <cell r="F114">
            <v>44.96</v>
          </cell>
          <cell r="G114">
            <v>61.7</v>
          </cell>
          <cell r="H114" t="e">
            <v>#N/A</v>
          </cell>
          <cell r="I114" t="e">
            <v>#N/A</v>
          </cell>
          <cell r="J114">
            <v>89.9</v>
          </cell>
        </row>
        <row r="115">
          <cell r="D115">
            <v>40.43</v>
          </cell>
          <cell r="E115">
            <v>54.14</v>
          </cell>
          <cell r="F115">
            <v>44.65</v>
          </cell>
          <cell r="G115" t="e">
            <v>#N/A</v>
          </cell>
          <cell r="H115" t="e">
            <v>#N/A</v>
          </cell>
          <cell r="I115">
            <v>151.69</v>
          </cell>
          <cell r="J115">
            <v>91.41</v>
          </cell>
        </row>
        <row r="116">
          <cell r="D116">
            <v>40.479999999999997</v>
          </cell>
          <cell r="E116">
            <v>54.27</v>
          </cell>
          <cell r="F116" t="e">
            <v>#N/A</v>
          </cell>
          <cell r="G116" t="e">
            <v>#N/A</v>
          </cell>
          <cell r="H116">
            <v>210.22</v>
          </cell>
          <cell r="I116">
            <v>152.32</v>
          </cell>
          <cell r="J116">
            <v>93.35</v>
          </cell>
        </row>
        <row r="117">
          <cell r="D117">
            <v>41.13</v>
          </cell>
          <cell r="E117">
            <v>53.5</v>
          </cell>
          <cell r="F117" t="e">
            <v>#N/A</v>
          </cell>
          <cell r="G117">
            <v>61.71</v>
          </cell>
          <cell r="H117">
            <v>201.05</v>
          </cell>
          <cell r="I117">
            <v>149.80000000000001</v>
          </cell>
          <cell r="J117">
            <v>91</v>
          </cell>
        </row>
        <row r="118">
          <cell r="D118">
            <v>41.17</v>
          </cell>
          <cell r="E118" t="e">
            <v>#N/A</v>
          </cell>
          <cell r="F118">
            <v>43.8</v>
          </cell>
          <cell r="G118">
            <v>62.1</v>
          </cell>
          <cell r="H118">
            <v>206.11</v>
          </cell>
          <cell r="I118">
            <v>154.78</v>
          </cell>
          <cell r="J118" t="e">
            <v>#N/A</v>
          </cell>
        </row>
        <row r="119">
          <cell r="D119" t="e">
            <v>#N/A</v>
          </cell>
          <cell r="E119" t="e">
            <v>#N/A</v>
          </cell>
          <cell r="F119">
            <v>44.29</v>
          </cell>
          <cell r="G119">
            <v>62.14</v>
          </cell>
          <cell r="H119">
            <v>204.63</v>
          </cell>
          <cell r="I119">
            <v>155.55000000000001</v>
          </cell>
          <cell r="J119" t="e">
            <v>#N/A</v>
          </cell>
        </row>
        <row r="120">
          <cell r="D120" t="e">
            <v>#N/A</v>
          </cell>
          <cell r="E120">
            <v>53.56</v>
          </cell>
          <cell r="F120">
            <v>44.1</v>
          </cell>
          <cell r="G120">
            <v>62.96</v>
          </cell>
          <cell r="H120">
            <v>206</v>
          </cell>
          <cell r="I120" t="e">
            <v>#N/A</v>
          </cell>
          <cell r="J120">
            <v>89.19</v>
          </cell>
        </row>
        <row r="121">
          <cell r="D121">
            <v>41.67</v>
          </cell>
          <cell r="E121">
            <v>53.54</v>
          </cell>
          <cell r="F121">
            <v>43.64</v>
          </cell>
          <cell r="G121">
            <v>63.4</v>
          </cell>
          <cell r="H121" t="e">
            <v>#N/A</v>
          </cell>
          <cell r="I121" t="e">
            <v>#N/A</v>
          </cell>
          <cell r="J121">
            <v>92.45</v>
          </cell>
        </row>
        <row r="122">
          <cell r="D122" t="e">
            <v>#N/A</v>
          </cell>
          <cell r="E122" t="e">
            <v>#N/A</v>
          </cell>
          <cell r="F122" t="e">
            <v>#N/A</v>
          </cell>
          <cell r="G122" t="e">
            <v>#N/A</v>
          </cell>
          <cell r="H122" t="e">
            <v>#N/A</v>
          </cell>
          <cell r="I122" t="e">
            <v>#N/A</v>
          </cell>
          <cell r="J122" t="e">
            <v>#N/A</v>
          </cell>
        </row>
        <row r="123">
          <cell r="D123">
            <v>41.14</v>
          </cell>
          <cell r="E123">
            <v>52.46</v>
          </cell>
          <cell r="F123" t="e">
            <v>#N/A</v>
          </cell>
          <cell r="G123" t="e">
            <v>#N/A</v>
          </cell>
          <cell r="H123">
            <v>205.02</v>
          </cell>
          <cell r="I123">
            <v>155.22999999999999</v>
          </cell>
          <cell r="J123">
            <v>96.93</v>
          </cell>
        </row>
        <row r="124">
          <cell r="D124">
            <v>41</v>
          </cell>
          <cell r="E124">
            <v>52.56</v>
          </cell>
          <cell r="F124" t="e">
            <v>#N/A</v>
          </cell>
          <cell r="G124">
            <v>64.36</v>
          </cell>
          <cell r="H124">
            <v>209.5</v>
          </cell>
          <cell r="I124">
            <v>152.47999999999999</v>
          </cell>
          <cell r="J124">
            <v>96.21</v>
          </cell>
        </row>
        <row r="125">
          <cell r="D125">
            <v>41.25</v>
          </cell>
          <cell r="E125" t="e">
            <v>#N/A</v>
          </cell>
          <cell r="F125">
            <v>43.13</v>
          </cell>
          <cell r="G125">
            <v>63.88</v>
          </cell>
          <cell r="H125">
            <v>219.95</v>
          </cell>
          <cell r="I125">
            <v>151.16</v>
          </cell>
          <cell r="J125" t="e">
            <v>#N/A</v>
          </cell>
        </row>
        <row r="126">
          <cell r="D126" t="e">
            <v>#N/A</v>
          </cell>
          <cell r="E126" t="e">
            <v>#N/A</v>
          </cell>
          <cell r="F126">
            <v>43.44</v>
          </cell>
          <cell r="G126">
            <v>64.290000000000006</v>
          </cell>
          <cell r="H126">
            <v>228.62</v>
          </cell>
          <cell r="I126">
            <v>153.15</v>
          </cell>
          <cell r="J126" t="e">
            <v>#N/A</v>
          </cell>
        </row>
        <row r="127">
          <cell r="D127" t="e">
            <v>#N/A</v>
          </cell>
          <cell r="E127">
            <v>52.9</v>
          </cell>
          <cell r="F127">
            <v>43.21</v>
          </cell>
          <cell r="G127">
            <v>65.83</v>
          </cell>
          <cell r="H127">
            <v>229.15</v>
          </cell>
          <cell r="I127" t="e">
            <v>#N/A</v>
          </cell>
          <cell r="J127">
            <v>98.47</v>
          </cell>
        </row>
        <row r="128">
          <cell r="D128">
            <v>41.89</v>
          </cell>
          <cell r="E128">
            <v>53.59</v>
          </cell>
          <cell r="F128">
            <v>43.66</v>
          </cell>
          <cell r="G128">
            <v>65.930000000000007</v>
          </cell>
          <cell r="H128" t="e">
            <v>#N/A</v>
          </cell>
          <cell r="I128" t="e">
            <v>#N/A</v>
          </cell>
          <cell r="J128">
            <v>96.79</v>
          </cell>
        </row>
        <row r="129">
          <cell r="D129">
            <v>41.99</v>
          </cell>
          <cell r="E129">
            <v>54.03</v>
          </cell>
          <cell r="F129">
            <v>44.32</v>
          </cell>
          <cell r="G129" t="e">
            <v>#N/A</v>
          </cell>
          <cell r="H129" t="e">
            <v>#N/A</v>
          </cell>
          <cell r="I129">
            <v>154.94999999999999</v>
          </cell>
          <cell r="J129">
            <v>96.85</v>
          </cell>
        </row>
        <row r="130">
          <cell r="D130">
            <v>42.44</v>
          </cell>
          <cell r="E130">
            <v>54.04</v>
          </cell>
          <cell r="F130" t="e">
            <v>#N/A</v>
          </cell>
          <cell r="G130" t="e">
            <v>#N/A</v>
          </cell>
          <cell r="H130">
            <v>222.52</v>
          </cell>
          <cell r="I130">
            <v>156.94</v>
          </cell>
          <cell r="J130">
            <v>98.09</v>
          </cell>
        </row>
        <row r="131">
          <cell r="D131">
            <v>42.71</v>
          </cell>
          <cell r="E131">
            <v>53.33</v>
          </cell>
          <cell r="F131" t="e">
            <v>#N/A</v>
          </cell>
          <cell r="G131">
            <v>68.08</v>
          </cell>
          <cell r="H131">
            <v>218.75</v>
          </cell>
          <cell r="I131">
            <v>157.88</v>
          </cell>
          <cell r="J131">
            <v>96.75</v>
          </cell>
        </row>
        <row r="132">
          <cell r="D132">
            <v>43.13</v>
          </cell>
          <cell r="E132" t="e">
            <v>#N/A</v>
          </cell>
          <cell r="F132">
            <v>43.6</v>
          </cell>
          <cell r="G132">
            <v>68.97</v>
          </cell>
          <cell r="H132">
            <v>227</v>
          </cell>
          <cell r="I132">
            <v>158.16999999999999</v>
          </cell>
          <cell r="J132" t="e">
            <v>#N/A</v>
          </cell>
        </row>
        <row r="133">
          <cell r="D133" t="e">
            <v>#N/A</v>
          </cell>
          <cell r="E133" t="e">
            <v>#N/A</v>
          </cell>
          <cell r="F133">
            <v>42.78</v>
          </cell>
          <cell r="G133">
            <v>70.69</v>
          </cell>
          <cell r="H133">
            <v>232.6</v>
          </cell>
          <cell r="I133">
            <v>153.97</v>
          </cell>
          <cell r="J133" t="e">
            <v>#N/A</v>
          </cell>
        </row>
        <row r="134">
          <cell r="D134" t="e">
            <v>#N/A</v>
          </cell>
          <cell r="E134">
            <v>53.25</v>
          </cell>
          <cell r="F134">
            <v>42.42</v>
          </cell>
          <cell r="G134">
            <v>70.099999999999994</v>
          </cell>
          <cell r="H134">
            <v>234.5</v>
          </cell>
          <cell r="I134" t="e">
            <v>#N/A</v>
          </cell>
          <cell r="J134">
            <v>94.9</v>
          </cell>
        </row>
        <row r="135">
          <cell r="D135">
            <v>43.56</v>
          </cell>
          <cell r="E135">
            <v>52.75</v>
          </cell>
          <cell r="F135">
            <v>42.57</v>
          </cell>
          <cell r="G135">
            <v>71.84</v>
          </cell>
          <cell r="H135" t="e">
            <v>#N/A</v>
          </cell>
          <cell r="I135" t="e">
            <v>#N/A</v>
          </cell>
          <cell r="J135">
            <v>95.7</v>
          </cell>
        </row>
        <row r="136">
          <cell r="D136">
            <v>43.93</v>
          </cell>
          <cell r="E136">
            <v>53.25</v>
          </cell>
          <cell r="F136">
            <v>43.21</v>
          </cell>
          <cell r="G136" t="e">
            <v>#N/A</v>
          </cell>
          <cell r="H136" t="e">
            <v>#N/A</v>
          </cell>
          <cell r="I136">
            <v>147.38999999999999</v>
          </cell>
          <cell r="J136">
            <v>95.41</v>
          </cell>
        </row>
        <row r="137">
          <cell r="D137">
            <v>44.15</v>
          </cell>
          <cell r="E137">
            <v>53.59</v>
          </cell>
          <cell r="F137" t="e">
            <v>#N/A</v>
          </cell>
          <cell r="G137" t="e">
            <v>#N/A</v>
          </cell>
          <cell r="H137">
            <v>231.7</v>
          </cell>
          <cell r="I137">
            <v>145.47</v>
          </cell>
          <cell r="J137">
            <v>96.57</v>
          </cell>
        </row>
        <row r="138">
          <cell r="D138">
            <v>44.93</v>
          </cell>
          <cell r="E138">
            <v>52.59</v>
          </cell>
          <cell r="F138" t="e">
            <v>#N/A</v>
          </cell>
          <cell r="G138">
            <v>71.72</v>
          </cell>
          <cell r="H138">
            <v>237.68</v>
          </cell>
          <cell r="I138">
            <v>149.69999999999999</v>
          </cell>
          <cell r="J138">
            <v>96.99</v>
          </cell>
        </row>
        <row r="139">
          <cell r="D139">
            <v>44.77</v>
          </cell>
          <cell r="E139" t="e">
            <v>#N/A</v>
          </cell>
          <cell r="F139">
            <v>43.59</v>
          </cell>
          <cell r="G139">
            <v>69.64</v>
          </cell>
          <cell r="H139">
            <v>234.73</v>
          </cell>
          <cell r="I139">
            <v>145.44999999999999</v>
          </cell>
          <cell r="J139" t="e">
            <v>#N/A</v>
          </cell>
        </row>
        <row r="140">
          <cell r="D140" t="e">
            <v>#N/A</v>
          </cell>
          <cell r="E140" t="e">
            <v>#N/A</v>
          </cell>
          <cell r="F140">
            <v>43.74</v>
          </cell>
          <cell r="G140">
            <v>64.069999999999993</v>
          </cell>
          <cell r="H140">
            <v>231.95</v>
          </cell>
          <cell r="I140">
            <v>146.25</v>
          </cell>
          <cell r="J140" t="e">
            <v>#N/A</v>
          </cell>
        </row>
        <row r="141">
          <cell r="D141" t="e">
            <v>#N/A</v>
          </cell>
          <cell r="E141">
            <v>52.4</v>
          </cell>
          <cell r="F141">
            <v>44.25</v>
          </cell>
          <cell r="G141">
            <v>67.25</v>
          </cell>
          <cell r="H141">
            <v>232.93</v>
          </cell>
          <cell r="I141" t="e">
            <v>#N/A</v>
          </cell>
          <cell r="J141">
            <v>99.7</v>
          </cell>
        </row>
        <row r="142">
          <cell r="D142">
            <v>44.97</v>
          </cell>
          <cell r="E142">
            <v>52.11</v>
          </cell>
          <cell r="F142">
            <v>44.03</v>
          </cell>
          <cell r="G142">
            <v>67.89</v>
          </cell>
          <cell r="H142" t="e">
            <v>#N/A</v>
          </cell>
          <cell r="I142" t="e">
            <v>#N/A</v>
          </cell>
          <cell r="J142">
            <v>102.55</v>
          </cell>
        </row>
        <row r="143">
          <cell r="D143">
            <v>46.1</v>
          </cell>
          <cell r="E143">
            <v>53.16</v>
          </cell>
          <cell r="F143">
            <v>43.58</v>
          </cell>
          <cell r="G143" t="e">
            <v>#N/A</v>
          </cell>
          <cell r="H143" t="e">
            <v>#N/A</v>
          </cell>
          <cell r="I143">
            <v>144.75</v>
          </cell>
          <cell r="J143">
            <v>103.55</v>
          </cell>
        </row>
        <row r="144">
          <cell r="D144">
            <v>46.37</v>
          </cell>
          <cell r="E144">
            <v>52.63</v>
          </cell>
          <cell r="F144" t="e">
            <v>#N/A</v>
          </cell>
          <cell r="G144" t="e">
            <v>#N/A</v>
          </cell>
          <cell r="H144">
            <v>226.24</v>
          </cell>
          <cell r="I144">
            <v>142.96</v>
          </cell>
          <cell r="J144">
            <v>104.04</v>
          </cell>
        </row>
        <row r="145">
          <cell r="D145">
            <v>46.2</v>
          </cell>
          <cell r="E145">
            <v>52.52</v>
          </cell>
          <cell r="F145" t="e">
            <v>#N/A</v>
          </cell>
          <cell r="G145">
            <v>67.7</v>
          </cell>
          <cell r="H145">
            <v>228.64</v>
          </cell>
          <cell r="I145">
            <v>141.5</v>
          </cell>
          <cell r="J145">
            <v>102.6</v>
          </cell>
        </row>
        <row r="146">
          <cell r="D146">
            <v>45.47</v>
          </cell>
          <cell r="E146" t="e">
            <v>#N/A</v>
          </cell>
          <cell r="F146">
            <v>44.37</v>
          </cell>
          <cell r="G146">
            <v>68.62</v>
          </cell>
          <cell r="H146">
            <v>231.8</v>
          </cell>
          <cell r="I146">
            <v>136.35</v>
          </cell>
          <cell r="J146" t="e">
            <v>#N/A</v>
          </cell>
        </row>
        <row r="147">
          <cell r="D147" t="e">
            <v>#N/A</v>
          </cell>
          <cell r="E147" t="e">
            <v>#N/A</v>
          </cell>
          <cell r="F147">
            <v>44.65</v>
          </cell>
          <cell r="G147">
            <v>69.81</v>
          </cell>
          <cell r="H147">
            <v>235.9</v>
          </cell>
          <cell r="I147">
            <v>132.86000000000001</v>
          </cell>
          <cell r="J147" t="e">
            <v>#N/A</v>
          </cell>
        </row>
        <row r="148">
          <cell r="D148" t="e">
            <v>#N/A</v>
          </cell>
          <cell r="E148">
            <v>52.7</v>
          </cell>
          <cell r="F148">
            <v>43.89</v>
          </cell>
          <cell r="G148">
            <v>67.8</v>
          </cell>
          <cell r="H148">
            <v>236.52</v>
          </cell>
          <cell r="I148" t="e">
            <v>#N/A</v>
          </cell>
          <cell r="J148">
            <v>104.5</v>
          </cell>
        </row>
        <row r="149">
          <cell r="D149">
            <v>45.97</v>
          </cell>
          <cell r="E149">
            <v>52.68</v>
          </cell>
          <cell r="F149">
            <v>43.38</v>
          </cell>
          <cell r="G149">
            <v>67.59</v>
          </cell>
          <cell r="H149" t="e">
            <v>#N/A</v>
          </cell>
          <cell r="I149" t="e">
            <v>#N/A</v>
          </cell>
          <cell r="J149">
            <v>101.54</v>
          </cell>
        </row>
        <row r="150">
          <cell r="D150">
            <v>45.99</v>
          </cell>
          <cell r="E150">
            <v>52.77</v>
          </cell>
          <cell r="F150">
            <v>43.4</v>
          </cell>
          <cell r="G150" t="e">
            <v>#N/A</v>
          </cell>
          <cell r="H150" t="e">
            <v>#N/A</v>
          </cell>
          <cell r="I150">
            <v>132.61000000000001</v>
          </cell>
          <cell r="J150">
            <v>101.66</v>
          </cell>
        </row>
        <row r="151">
          <cell r="D151">
            <v>45.9</v>
          </cell>
          <cell r="E151">
            <v>52.23</v>
          </cell>
          <cell r="F151" t="e">
            <v>#N/A</v>
          </cell>
          <cell r="G151" t="e">
            <v>#N/A</v>
          </cell>
          <cell r="H151">
            <v>238.33</v>
          </cell>
          <cell r="I151">
            <v>130.72</v>
          </cell>
          <cell r="J151">
            <v>103.37</v>
          </cell>
        </row>
        <row r="152">
          <cell r="D152">
            <v>45.44</v>
          </cell>
          <cell r="E152">
            <v>51.49</v>
          </cell>
          <cell r="F152" t="e">
            <v>#N/A</v>
          </cell>
          <cell r="G152">
            <v>67.180000000000007</v>
          </cell>
          <cell r="H152">
            <v>243.9</v>
          </cell>
          <cell r="I152">
            <v>132.97999999999999</v>
          </cell>
          <cell r="J152">
            <v>101.02</v>
          </cell>
        </row>
        <row r="153">
          <cell r="D153">
            <v>44.08</v>
          </cell>
          <cell r="E153" t="e">
            <v>#N/A</v>
          </cell>
          <cell r="F153">
            <v>42.88</v>
          </cell>
          <cell r="G153">
            <v>68.540000000000006</v>
          </cell>
          <cell r="H153">
            <v>245.63</v>
          </cell>
          <cell r="I153">
            <v>126.28</v>
          </cell>
          <cell r="J153" t="e">
            <v>#N/A</v>
          </cell>
        </row>
        <row r="154">
          <cell r="D154" t="e">
            <v>#N/A</v>
          </cell>
          <cell r="E154" t="e">
            <v>#N/A</v>
          </cell>
          <cell r="F154">
            <v>43.98</v>
          </cell>
          <cell r="G154">
            <v>67.25</v>
          </cell>
          <cell r="H154">
            <v>247.9</v>
          </cell>
          <cell r="I154">
            <v>126.21</v>
          </cell>
          <cell r="J154" t="e">
            <v>#N/A</v>
          </cell>
        </row>
        <row r="155">
          <cell r="D155" t="e">
            <v>#N/A</v>
          </cell>
          <cell r="E155">
            <v>50.61</v>
          </cell>
          <cell r="F155">
            <v>44.41</v>
          </cell>
          <cell r="G155">
            <v>66.33</v>
          </cell>
          <cell r="H155">
            <v>252.9</v>
          </cell>
          <cell r="I155" t="e">
            <v>#N/A</v>
          </cell>
          <cell r="J155">
            <v>102.54</v>
          </cell>
        </row>
        <row r="156">
          <cell r="D156">
            <v>45.87</v>
          </cell>
          <cell r="E156">
            <v>50.97</v>
          </cell>
          <cell r="F156">
            <v>44.29</v>
          </cell>
          <cell r="G156">
            <v>66.569999999999993</v>
          </cell>
          <cell r="H156" t="e">
            <v>#N/A</v>
          </cell>
          <cell r="I156" t="e">
            <v>#N/A</v>
          </cell>
          <cell r="J156">
            <v>98.77</v>
          </cell>
        </row>
        <row r="157">
          <cell r="D157">
            <v>45.65</v>
          </cell>
          <cell r="E157">
            <v>51.47</v>
          </cell>
          <cell r="F157">
            <v>45.55</v>
          </cell>
          <cell r="G157" t="e">
            <v>#N/A</v>
          </cell>
          <cell r="H157" t="e">
            <v>#N/A</v>
          </cell>
          <cell r="I157">
            <v>132.24</v>
          </cell>
          <cell r="J157">
            <v>97.44</v>
          </cell>
        </row>
        <row r="158">
          <cell r="D158">
            <v>45.25</v>
          </cell>
          <cell r="E158">
            <v>51.2</v>
          </cell>
          <cell r="F158" t="e">
            <v>#N/A</v>
          </cell>
          <cell r="G158" t="e">
            <v>#N/A</v>
          </cell>
          <cell r="H158">
            <v>251.8</v>
          </cell>
          <cell r="I158">
            <v>126.69</v>
          </cell>
          <cell r="J158">
            <v>98.07</v>
          </cell>
        </row>
        <row r="159">
          <cell r="D159">
            <v>45.56</v>
          </cell>
          <cell r="E159">
            <v>51.73</v>
          </cell>
          <cell r="F159" t="e">
            <v>#N/A</v>
          </cell>
          <cell r="G159">
            <v>67.38</v>
          </cell>
          <cell r="H159">
            <v>247.44</v>
          </cell>
          <cell r="I159">
            <v>128.83000000000001</v>
          </cell>
          <cell r="J159">
            <v>97.38</v>
          </cell>
        </row>
        <row r="160">
          <cell r="D160">
            <v>45.94</v>
          </cell>
          <cell r="E160" t="e">
            <v>#N/A</v>
          </cell>
          <cell r="F160">
            <v>45.63</v>
          </cell>
          <cell r="G160">
            <v>68.77</v>
          </cell>
          <cell r="H160">
            <v>240.01</v>
          </cell>
          <cell r="I160">
            <v>132.22</v>
          </cell>
          <cell r="J160" t="e">
            <v>#N/A</v>
          </cell>
        </row>
        <row r="161">
          <cell r="D161" t="e">
            <v>#N/A</v>
          </cell>
          <cell r="E161" t="e">
            <v>#N/A</v>
          </cell>
          <cell r="F161">
            <v>44.82</v>
          </cell>
          <cell r="G161">
            <v>69.66</v>
          </cell>
          <cell r="H161">
            <v>237.49</v>
          </cell>
          <cell r="I161">
            <v>141.30000000000001</v>
          </cell>
          <cell r="J161" t="e">
            <v>#N/A</v>
          </cell>
        </row>
        <row r="162">
          <cell r="D162" t="e">
            <v>#N/A</v>
          </cell>
          <cell r="E162">
            <v>52.12</v>
          </cell>
          <cell r="F162">
            <v>44.83</v>
          </cell>
          <cell r="G162">
            <v>70.28</v>
          </cell>
          <cell r="H162">
            <v>230.83</v>
          </cell>
          <cell r="I162" t="e">
            <v>#N/A</v>
          </cell>
          <cell r="J162">
            <v>98.1</v>
          </cell>
        </row>
        <row r="163">
          <cell r="D163">
            <v>45.42</v>
          </cell>
          <cell r="E163">
            <v>51.86</v>
          </cell>
          <cell r="F163">
            <v>44.58</v>
          </cell>
          <cell r="G163">
            <v>69.36</v>
          </cell>
          <cell r="H163" t="e">
            <v>#N/A</v>
          </cell>
          <cell r="I163" t="e">
            <v>#N/A</v>
          </cell>
          <cell r="J163">
            <v>97.59</v>
          </cell>
        </row>
        <row r="164">
          <cell r="D164">
            <v>46.44</v>
          </cell>
          <cell r="E164">
            <v>51.23</v>
          </cell>
          <cell r="F164">
            <v>44.7</v>
          </cell>
          <cell r="G164" t="e">
            <v>#N/A</v>
          </cell>
          <cell r="H164" t="e">
            <v>#N/A</v>
          </cell>
          <cell r="I164">
            <v>141.57</v>
          </cell>
          <cell r="J164">
            <v>98.6</v>
          </cell>
        </row>
        <row r="165">
          <cell r="D165">
            <v>46.76</v>
          </cell>
          <cell r="E165">
            <v>51.87</v>
          </cell>
          <cell r="F165" t="e">
            <v>#N/A</v>
          </cell>
          <cell r="G165" t="e">
            <v>#N/A</v>
          </cell>
          <cell r="H165">
            <v>225.98</v>
          </cell>
          <cell r="I165">
            <v>151.74</v>
          </cell>
          <cell r="J165">
            <v>98.84</v>
          </cell>
        </row>
        <row r="166">
          <cell r="D166">
            <v>46.97</v>
          </cell>
          <cell r="E166">
            <v>51.6</v>
          </cell>
          <cell r="F166" t="e">
            <v>#N/A</v>
          </cell>
          <cell r="G166">
            <v>70.44</v>
          </cell>
          <cell r="H166">
            <v>227.46</v>
          </cell>
          <cell r="I166">
            <v>158.58000000000001</v>
          </cell>
          <cell r="J166">
            <v>97.45</v>
          </cell>
        </row>
        <row r="167">
          <cell r="D167">
            <v>46.16</v>
          </cell>
          <cell r="E167" t="e">
            <v>#N/A</v>
          </cell>
          <cell r="F167">
            <v>44.17</v>
          </cell>
          <cell r="G167">
            <v>69.150000000000006</v>
          </cell>
          <cell r="H167">
            <v>236.9</v>
          </cell>
          <cell r="I167">
            <v>162.12</v>
          </cell>
          <cell r="J167" t="e">
            <v>#N/A</v>
          </cell>
        </row>
        <row r="168">
          <cell r="D168" t="e">
            <v>#N/A</v>
          </cell>
          <cell r="E168" t="e">
            <v>#N/A</v>
          </cell>
          <cell r="F168">
            <v>45.29</v>
          </cell>
          <cell r="G168">
            <v>69.739999999999995</v>
          </cell>
          <cell r="H168">
            <v>246.54</v>
          </cell>
          <cell r="I168">
            <v>153.81</v>
          </cell>
          <cell r="J168" t="e">
            <v>#N/A</v>
          </cell>
        </row>
        <row r="169">
          <cell r="D169" t="e">
            <v>#N/A</v>
          </cell>
          <cell r="E169">
            <v>51.65</v>
          </cell>
          <cell r="F169">
            <v>44.79</v>
          </cell>
          <cell r="G169">
            <v>69</v>
          </cell>
          <cell r="H169">
            <v>242.62</v>
          </cell>
          <cell r="I169" t="e">
            <v>#N/A</v>
          </cell>
          <cell r="J169">
            <v>96.08</v>
          </cell>
        </row>
        <row r="170">
          <cell r="D170">
            <v>46.43</v>
          </cell>
          <cell r="E170">
            <v>51.73</v>
          </cell>
          <cell r="F170">
            <v>45.69</v>
          </cell>
          <cell r="G170">
            <v>70.12</v>
          </cell>
          <cell r="H170" t="e">
            <v>#N/A</v>
          </cell>
          <cell r="I170" t="e">
            <v>#N/A</v>
          </cell>
          <cell r="J170">
            <v>96.9</v>
          </cell>
        </row>
        <row r="171">
          <cell r="D171">
            <v>46.26</v>
          </cell>
          <cell r="E171">
            <v>51</v>
          </cell>
          <cell r="F171">
            <v>46.17</v>
          </cell>
          <cell r="G171" t="e">
            <v>#N/A</v>
          </cell>
          <cell r="H171" t="e">
            <v>#N/A</v>
          </cell>
          <cell r="I171">
            <v>153.65</v>
          </cell>
          <cell r="J171">
            <v>98.94</v>
          </cell>
        </row>
        <row r="172">
          <cell r="D172">
            <v>45.43</v>
          </cell>
          <cell r="E172">
            <v>50.98</v>
          </cell>
          <cell r="F172" t="e">
            <v>#N/A</v>
          </cell>
          <cell r="G172" t="e">
            <v>#N/A</v>
          </cell>
          <cell r="H172">
            <v>239.01</v>
          </cell>
          <cell r="I172">
            <v>160.33000000000001</v>
          </cell>
          <cell r="J172">
            <v>97.77</v>
          </cell>
        </row>
        <row r="173">
          <cell r="D173">
            <v>45.07</v>
          </cell>
          <cell r="E173">
            <v>51.61</v>
          </cell>
          <cell r="F173" t="e">
            <v>#N/A</v>
          </cell>
          <cell r="G173">
            <v>71.08</v>
          </cell>
          <cell r="H173">
            <v>244.08</v>
          </cell>
          <cell r="I173">
            <v>154.69999999999999</v>
          </cell>
          <cell r="J173">
            <v>97.16</v>
          </cell>
        </row>
        <row r="174">
          <cell r="D174">
            <v>45.46</v>
          </cell>
          <cell r="E174" t="e">
            <v>#N/A</v>
          </cell>
          <cell r="F174">
            <v>46.2</v>
          </cell>
          <cell r="G174">
            <v>71.650000000000006</v>
          </cell>
          <cell r="H174">
            <v>251.85</v>
          </cell>
          <cell r="I174">
            <v>152.44999999999999</v>
          </cell>
          <cell r="J174" t="e">
            <v>#N/A</v>
          </cell>
        </row>
        <row r="175">
          <cell r="D175" t="e">
            <v>#N/A</v>
          </cell>
          <cell r="E175" t="e">
            <v>#N/A</v>
          </cell>
          <cell r="F175">
            <v>47.15</v>
          </cell>
          <cell r="G175">
            <v>73.180000000000007</v>
          </cell>
          <cell r="H175">
            <v>267.94</v>
          </cell>
          <cell r="I175">
            <v>149.69999999999999</v>
          </cell>
          <cell r="J175" t="e">
            <v>#N/A</v>
          </cell>
        </row>
        <row r="176">
          <cell r="D176" t="e">
            <v>#N/A</v>
          </cell>
          <cell r="E176">
            <v>52.9</v>
          </cell>
          <cell r="F176">
            <v>47.21</v>
          </cell>
          <cell r="G176">
            <v>73.61</v>
          </cell>
          <cell r="H176">
            <v>264.85000000000002</v>
          </cell>
          <cell r="I176" t="e">
            <v>#N/A</v>
          </cell>
          <cell r="J176">
            <v>96.44</v>
          </cell>
        </row>
        <row r="177">
          <cell r="D177">
            <v>45.76</v>
          </cell>
          <cell r="E177">
            <v>52.9</v>
          </cell>
          <cell r="F177">
            <v>46.42</v>
          </cell>
          <cell r="G177">
            <v>73.63</v>
          </cell>
          <cell r="H177" t="e">
            <v>#N/A</v>
          </cell>
          <cell r="I177" t="e">
            <v>#N/A</v>
          </cell>
          <cell r="J177">
            <v>97.39</v>
          </cell>
        </row>
        <row r="178">
          <cell r="D178">
            <v>45.82</v>
          </cell>
          <cell r="E178">
            <v>53.2</v>
          </cell>
          <cell r="F178">
            <v>46.46</v>
          </cell>
          <cell r="G178" t="e">
            <v>#N/A</v>
          </cell>
          <cell r="H178" t="e">
            <v>#N/A</v>
          </cell>
          <cell r="I178">
            <v>146.77000000000001</v>
          </cell>
          <cell r="J178">
            <v>95.54</v>
          </cell>
        </row>
        <row r="179">
          <cell r="D179">
            <v>46.76</v>
          </cell>
          <cell r="E179">
            <v>53.2</v>
          </cell>
          <cell r="F179" t="e">
            <v>#N/A</v>
          </cell>
          <cell r="G179" t="e">
            <v>#N/A</v>
          </cell>
          <cell r="H179">
            <v>271.79000000000002</v>
          </cell>
          <cell r="I179">
            <v>151.56</v>
          </cell>
          <cell r="J179">
            <v>96.36</v>
          </cell>
        </row>
        <row r="180">
          <cell r="D180">
            <v>47.14</v>
          </cell>
          <cell r="E180">
            <v>52.9</v>
          </cell>
          <cell r="F180" t="e">
            <v>#N/A</v>
          </cell>
          <cell r="G180">
            <v>73.92</v>
          </cell>
          <cell r="H180">
            <v>277.02</v>
          </cell>
          <cell r="I180">
            <v>149.09</v>
          </cell>
          <cell r="J180">
            <v>97.42</v>
          </cell>
        </row>
        <row r="181">
          <cell r="D181">
            <v>47.14</v>
          </cell>
          <cell r="E181" t="e">
            <v>#N/A</v>
          </cell>
          <cell r="F181">
            <v>46.72</v>
          </cell>
          <cell r="G181">
            <v>75.33</v>
          </cell>
          <cell r="H181">
            <v>290.7</v>
          </cell>
          <cell r="I181">
            <v>149.25</v>
          </cell>
          <cell r="J181" t="e">
            <v>#N/A</v>
          </cell>
        </row>
        <row r="182">
          <cell r="D182" t="e">
            <v>#N/A</v>
          </cell>
          <cell r="E182" t="e">
            <v>#N/A</v>
          </cell>
          <cell r="F182">
            <v>47.84</v>
          </cell>
          <cell r="G182">
            <v>76.5</v>
          </cell>
          <cell r="H182">
            <v>304.58</v>
          </cell>
          <cell r="I182">
            <v>152.76</v>
          </cell>
          <cell r="J182" t="e">
            <v>#N/A</v>
          </cell>
        </row>
        <row r="183">
          <cell r="D183" t="e">
            <v>#N/A</v>
          </cell>
          <cell r="E183">
            <v>53.25</v>
          </cell>
          <cell r="F183">
            <v>47.8</v>
          </cell>
          <cell r="G183">
            <v>78.2</v>
          </cell>
          <cell r="H183">
            <v>305.02</v>
          </cell>
          <cell r="I183" t="e">
            <v>#N/A</v>
          </cell>
          <cell r="J183">
            <v>97.24</v>
          </cell>
        </row>
        <row r="184">
          <cell r="D184">
            <v>47.55</v>
          </cell>
          <cell r="E184">
            <v>53.17</v>
          </cell>
          <cell r="F184">
            <v>47.74</v>
          </cell>
          <cell r="G184">
            <v>78.3</v>
          </cell>
          <cell r="H184" t="e">
            <v>#N/A</v>
          </cell>
          <cell r="I184" t="e">
            <v>#N/A</v>
          </cell>
          <cell r="J184">
            <v>99.87</v>
          </cell>
        </row>
        <row r="185">
          <cell r="D185">
            <v>47.66</v>
          </cell>
          <cell r="E185">
            <v>52.18</v>
          </cell>
          <cell r="F185">
            <v>47.72</v>
          </cell>
          <cell r="G185" t="e">
            <v>#N/A</v>
          </cell>
          <cell r="H185" t="e">
            <v>#N/A</v>
          </cell>
          <cell r="I185">
            <v>147.52000000000001</v>
          </cell>
          <cell r="J185">
            <v>99.67</v>
          </cell>
        </row>
        <row r="186">
          <cell r="D186">
            <v>47.61</v>
          </cell>
          <cell r="E186">
            <v>52.07</v>
          </cell>
          <cell r="F186" t="e">
            <v>#N/A</v>
          </cell>
          <cell r="G186" t="e">
            <v>#N/A</v>
          </cell>
          <cell r="H186">
            <v>331.2</v>
          </cell>
          <cell r="I186">
            <v>150.86000000000001</v>
          </cell>
          <cell r="J186">
            <v>99.43</v>
          </cell>
        </row>
        <row r="187">
          <cell r="D187">
            <v>47.84</v>
          </cell>
          <cell r="E187">
            <v>53.04</v>
          </cell>
          <cell r="F187" t="e">
            <v>#N/A</v>
          </cell>
          <cell r="G187">
            <v>79.540000000000006</v>
          </cell>
          <cell r="H187">
            <v>330.55</v>
          </cell>
          <cell r="I187">
            <v>150.28</v>
          </cell>
          <cell r="J187">
            <v>100.3</v>
          </cell>
        </row>
        <row r="188">
          <cell r="D188">
            <v>47.65</v>
          </cell>
          <cell r="E188" t="e">
            <v>#N/A</v>
          </cell>
          <cell r="F188">
            <v>49.17</v>
          </cell>
          <cell r="G188">
            <v>77.12</v>
          </cell>
          <cell r="H188">
            <v>339.96</v>
          </cell>
          <cell r="I188">
            <v>150.93</v>
          </cell>
          <cell r="J188" t="e">
            <v>#N/A</v>
          </cell>
        </row>
        <row r="189">
          <cell r="D189" t="e">
            <v>#N/A</v>
          </cell>
          <cell r="E189" t="e">
            <v>#N/A</v>
          </cell>
          <cell r="F189">
            <v>49.4</v>
          </cell>
          <cell r="G189">
            <v>75.900000000000006</v>
          </cell>
          <cell r="H189">
            <v>381.93</v>
          </cell>
          <cell r="I189">
            <v>155.04</v>
          </cell>
          <cell r="J189" t="e">
            <v>#N/A</v>
          </cell>
        </row>
        <row r="190">
          <cell r="D190" t="e">
            <v>#N/A</v>
          </cell>
          <cell r="E190">
            <v>53.95</v>
          </cell>
          <cell r="F190">
            <v>48.66</v>
          </cell>
          <cell r="G190">
            <v>75.150000000000006</v>
          </cell>
          <cell r="H190">
            <v>365.55</v>
          </cell>
          <cell r="I190" t="e">
            <v>#N/A</v>
          </cell>
          <cell r="J190">
            <v>98.64</v>
          </cell>
        </row>
        <row r="191">
          <cell r="D191">
            <v>48.27</v>
          </cell>
          <cell r="E191">
            <v>53.54</v>
          </cell>
          <cell r="F191">
            <v>48.62</v>
          </cell>
          <cell r="G191">
            <v>76.849999999999994</v>
          </cell>
          <cell r="H191" t="e">
            <v>#N/A</v>
          </cell>
          <cell r="I191" t="e">
            <v>#N/A</v>
          </cell>
          <cell r="J191">
            <v>97.46</v>
          </cell>
        </row>
        <row r="192">
          <cell r="D192">
            <v>48.85</v>
          </cell>
          <cell r="E192">
            <v>54.13</v>
          </cell>
          <cell r="F192">
            <v>47.69</v>
          </cell>
          <cell r="G192" t="e">
            <v>#N/A</v>
          </cell>
          <cell r="H192" t="e">
            <v>#N/A</v>
          </cell>
          <cell r="I192">
            <v>149.27000000000001</v>
          </cell>
          <cell r="J192">
            <v>96.39</v>
          </cell>
        </row>
        <row r="193">
          <cell r="D193">
            <v>48.94</v>
          </cell>
          <cell r="E193">
            <v>55.34</v>
          </cell>
          <cell r="F193" t="e">
            <v>#N/A</v>
          </cell>
          <cell r="G193" t="e">
            <v>#N/A</v>
          </cell>
          <cell r="H193">
            <v>371.72</v>
          </cell>
          <cell r="I193">
            <v>143.55000000000001</v>
          </cell>
          <cell r="J193">
            <v>96.44</v>
          </cell>
        </row>
        <row r="194">
          <cell r="D194">
            <v>47.89</v>
          </cell>
          <cell r="E194">
            <v>55.78</v>
          </cell>
          <cell r="F194" t="e">
            <v>#N/A</v>
          </cell>
          <cell r="G194">
            <v>75.680000000000007</v>
          </cell>
          <cell r="H194">
            <v>375.03</v>
          </cell>
          <cell r="I194">
            <v>140.86000000000001</v>
          </cell>
          <cell r="J194">
            <v>97.48</v>
          </cell>
        </row>
        <row r="195">
          <cell r="D195">
            <v>47.3</v>
          </cell>
          <cell r="E195" t="e">
            <v>#N/A</v>
          </cell>
          <cell r="F195">
            <v>48.98</v>
          </cell>
          <cell r="G195">
            <v>75.81</v>
          </cell>
          <cell r="H195">
            <v>375.54</v>
          </cell>
          <cell r="I195">
            <v>142.24</v>
          </cell>
          <cell r="J195" t="e">
            <v>#N/A</v>
          </cell>
        </row>
        <row r="196">
          <cell r="D196" t="e">
            <v>#N/A</v>
          </cell>
          <cell r="E196" t="e">
            <v>#N/A</v>
          </cell>
          <cell r="F196">
            <v>47.85</v>
          </cell>
          <cell r="G196">
            <v>75.78</v>
          </cell>
          <cell r="H196">
            <v>370.74</v>
          </cell>
          <cell r="I196">
            <v>143.33000000000001</v>
          </cell>
          <cell r="J196" t="e">
            <v>#N/A</v>
          </cell>
        </row>
        <row r="197">
          <cell r="D197" t="e">
            <v>#N/A</v>
          </cell>
          <cell r="E197">
            <v>56.7</v>
          </cell>
          <cell r="F197">
            <v>48.65</v>
          </cell>
          <cell r="G197">
            <v>75.180000000000007</v>
          </cell>
          <cell r="H197">
            <v>354.57</v>
          </cell>
          <cell r="I197" t="e">
            <v>#N/A</v>
          </cell>
          <cell r="J197">
            <v>95.65</v>
          </cell>
        </row>
        <row r="198">
          <cell r="D198">
            <v>47.48</v>
          </cell>
          <cell r="E198">
            <v>55.64</v>
          </cell>
          <cell r="F198">
            <v>47.98</v>
          </cell>
          <cell r="G198">
            <v>75.55</v>
          </cell>
          <cell r="H198" t="e">
            <v>#N/A</v>
          </cell>
          <cell r="I198" t="e">
            <v>#N/A</v>
          </cell>
          <cell r="J198">
            <v>96.63</v>
          </cell>
        </row>
        <row r="199">
          <cell r="D199">
            <v>46.96</v>
          </cell>
          <cell r="E199">
            <v>55.3</v>
          </cell>
          <cell r="F199">
            <v>47.05</v>
          </cell>
          <cell r="G199" t="e">
            <v>#N/A</v>
          </cell>
          <cell r="H199" t="e">
            <v>#N/A</v>
          </cell>
          <cell r="I199">
            <v>143.16999999999999</v>
          </cell>
          <cell r="J199">
            <v>95.1</v>
          </cell>
        </row>
        <row r="200">
          <cell r="D200">
            <v>47.6</v>
          </cell>
          <cell r="E200">
            <v>55.02</v>
          </cell>
          <cell r="F200" t="e">
            <v>#N/A</v>
          </cell>
          <cell r="G200" t="e">
            <v>#N/A</v>
          </cell>
          <cell r="H200">
            <v>351.18</v>
          </cell>
          <cell r="I200">
            <v>148.19</v>
          </cell>
          <cell r="J200">
            <v>95.5</v>
          </cell>
        </row>
        <row r="201">
          <cell r="D201">
            <v>48</v>
          </cell>
          <cell r="E201">
            <v>56.15</v>
          </cell>
          <cell r="F201" t="e">
            <v>#N/A</v>
          </cell>
          <cell r="G201">
            <v>75.959999999999994</v>
          </cell>
          <cell r="H201">
            <v>351.65</v>
          </cell>
          <cell r="I201">
            <v>152.47</v>
          </cell>
          <cell r="J201">
            <v>95.34</v>
          </cell>
        </row>
        <row r="202">
          <cell r="D202">
            <v>47.01</v>
          </cell>
          <cell r="E202" t="e">
            <v>#N/A</v>
          </cell>
          <cell r="F202">
            <v>45.8</v>
          </cell>
          <cell r="G202">
            <v>74.05</v>
          </cell>
          <cell r="H202">
            <v>340.94</v>
          </cell>
          <cell r="I202">
            <v>152.72999999999999</v>
          </cell>
          <cell r="J202" t="e">
            <v>#N/A</v>
          </cell>
        </row>
        <row r="203">
          <cell r="D203" t="e">
            <v>#N/A</v>
          </cell>
          <cell r="E203" t="e">
            <v>#N/A</v>
          </cell>
          <cell r="F203">
            <v>45.75</v>
          </cell>
          <cell r="G203">
            <v>75.37</v>
          </cell>
          <cell r="H203">
            <v>344.04</v>
          </cell>
          <cell r="I203">
            <v>151.24</v>
          </cell>
          <cell r="J203" t="e">
            <v>#N/A</v>
          </cell>
        </row>
        <row r="204">
          <cell r="D204" t="e">
            <v>#N/A</v>
          </cell>
          <cell r="E204">
            <v>56.16</v>
          </cell>
          <cell r="F204">
            <v>45.95</v>
          </cell>
          <cell r="G204">
            <v>74.319999999999993</v>
          </cell>
          <cell r="H204">
            <v>352.71</v>
          </cell>
          <cell r="I204" t="e">
            <v>#N/A</v>
          </cell>
          <cell r="J204">
            <v>93.34</v>
          </cell>
        </row>
        <row r="205">
          <cell r="D205">
            <v>47.37</v>
          </cell>
          <cell r="E205">
            <v>56.8</v>
          </cell>
          <cell r="F205">
            <v>46.34</v>
          </cell>
          <cell r="G205">
            <v>74.86</v>
          </cell>
          <cell r="H205" t="e">
            <v>#N/A</v>
          </cell>
          <cell r="I205" t="e">
            <v>#N/A</v>
          </cell>
          <cell r="J205">
            <v>94.09</v>
          </cell>
        </row>
        <row r="206">
          <cell r="D206">
            <v>47.59</v>
          </cell>
          <cell r="E206">
            <v>56.15</v>
          </cell>
          <cell r="F206">
            <v>45.58</v>
          </cell>
          <cell r="G206" t="e">
            <v>#N/A</v>
          </cell>
          <cell r="H206" t="e">
            <v>#N/A</v>
          </cell>
          <cell r="I206">
            <v>153.91999999999999</v>
          </cell>
          <cell r="J206">
            <v>96.52</v>
          </cell>
        </row>
        <row r="207">
          <cell r="D207">
            <v>47.65</v>
          </cell>
          <cell r="E207">
            <v>55.99</v>
          </cell>
          <cell r="F207" t="e">
            <v>#N/A</v>
          </cell>
          <cell r="G207" t="e">
            <v>#N/A</v>
          </cell>
          <cell r="H207">
            <v>358.95</v>
          </cell>
          <cell r="I207">
            <v>157.47</v>
          </cell>
          <cell r="J207">
            <v>95.38</v>
          </cell>
        </row>
        <row r="208">
          <cell r="D208">
            <v>46.97</v>
          </cell>
          <cell r="E208">
            <v>55.12</v>
          </cell>
          <cell r="F208" t="e">
            <v>#N/A</v>
          </cell>
          <cell r="G208">
            <v>76.849999999999994</v>
          </cell>
          <cell r="H208">
            <v>390.73</v>
          </cell>
          <cell r="I208">
            <v>151.54</v>
          </cell>
          <cell r="J208">
            <v>97.3</v>
          </cell>
        </row>
        <row r="209">
          <cell r="D209">
            <v>46.66</v>
          </cell>
          <cell r="E209" t="e">
            <v>#N/A</v>
          </cell>
          <cell r="F209">
            <v>44.52</v>
          </cell>
          <cell r="G209">
            <v>77.290000000000006</v>
          </cell>
          <cell r="H209">
            <v>388.64</v>
          </cell>
          <cell r="I209">
            <v>152.21</v>
          </cell>
          <cell r="J209" t="e">
            <v>#N/A</v>
          </cell>
        </row>
        <row r="210">
          <cell r="D210" t="e">
            <v>#N/A</v>
          </cell>
          <cell r="E210" t="e">
            <v>#N/A</v>
          </cell>
          <cell r="F210">
            <v>44.57</v>
          </cell>
          <cell r="G210">
            <v>78.45</v>
          </cell>
          <cell r="H210">
            <v>383.86</v>
          </cell>
          <cell r="I210">
            <v>145.97999999999999</v>
          </cell>
          <cell r="J210" t="e">
            <v>#N/A</v>
          </cell>
        </row>
        <row r="211">
          <cell r="D211" t="e">
            <v>#N/A</v>
          </cell>
          <cell r="E211">
            <v>55.25</v>
          </cell>
          <cell r="F211">
            <v>45.44</v>
          </cell>
          <cell r="G211">
            <v>79.69</v>
          </cell>
          <cell r="H211">
            <v>377.74</v>
          </cell>
          <cell r="I211" t="e">
            <v>#N/A</v>
          </cell>
          <cell r="J211">
            <v>98.94</v>
          </cell>
        </row>
        <row r="212">
          <cell r="D212">
            <v>46.66</v>
          </cell>
          <cell r="E212">
            <v>54.39</v>
          </cell>
          <cell r="F212">
            <v>44.67</v>
          </cell>
          <cell r="G212">
            <v>79.28</v>
          </cell>
          <cell r="H212" t="e">
            <v>#N/A</v>
          </cell>
          <cell r="I212" t="e">
            <v>#N/A</v>
          </cell>
          <cell r="J212">
            <v>99</v>
          </cell>
        </row>
        <row r="213">
          <cell r="D213">
            <v>46.44</v>
          </cell>
          <cell r="E213">
            <v>54.58</v>
          </cell>
          <cell r="F213">
            <v>44.97</v>
          </cell>
          <cell r="G213" t="e">
            <v>#N/A</v>
          </cell>
          <cell r="H213" t="e">
            <v>#N/A</v>
          </cell>
          <cell r="I213">
            <v>147.13999999999999</v>
          </cell>
          <cell r="J213">
            <v>100.81</v>
          </cell>
        </row>
        <row r="214">
          <cell r="D214">
            <v>46.74</v>
          </cell>
          <cell r="E214">
            <v>55.48</v>
          </cell>
          <cell r="F214" t="e">
            <v>#N/A</v>
          </cell>
          <cell r="G214" t="e">
            <v>#N/A</v>
          </cell>
          <cell r="H214">
            <v>400.81</v>
          </cell>
          <cell r="I214">
            <v>144.75</v>
          </cell>
          <cell r="J214">
            <v>103.32</v>
          </cell>
        </row>
        <row r="215">
          <cell r="D215">
            <v>46.51</v>
          </cell>
          <cell r="E215">
            <v>55.75</v>
          </cell>
          <cell r="F215" t="e">
            <v>#N/A</v>
          </cell>
          <cell r="G215">
            <v>80.84</v>
          </cell>
          <cell r="H215">
            <v>416.4</v>
          </cell>
          <cell r="I215">
            <v>144.02000000000001</v>
          </cell>
          <cell r="J215">
            <v>102.48</v>
          </cell>
        </row>
        <row r="216">
          <cell r="D216">
            <v>46.99</v>
          </cell>
          <cell r="E216" t="e">
            <v>#N/A</v>
          </cell>
          <cell r="F216">
            <v>44.55</v>
          </cell>
          <cell r="G216">
            <v>80.099999999999994</v>
          </cell>
          <cell r="H216">
            <v>415.59</v>
          </cell>
          <cell r="I216">
            <v>145.37</v>
          </cell>
          <cell r="J216" t="e">
            <v>#N/A</v>
          </cell>
        </row>
        <row r="217">
          <cell r="D217" t="e">
            <v>#N/A</v>
          </cell>
          <cell r="E217" t="e">
            <v>#N/A</v>
          </cell>
          <cell r="F217">
            <v>45.02</v>
          </cell>
          <cell r="G217">
            <v>80.53</v>
          </cell>
          <cell r="H217">
            <v>422.1</v>
          </cell>
          <cell r="I217">
            <v>142.85</v>
          </cell>
          <cell r="J217" t="e">
            <v>#N/A</v>
          </cell>
        </row>
        <row r="218">
          <cell r="D218" t="e">
            <v>#N/A</v>
          </cell>
          <cell r="E218">
            <v>54.4</v>
          </cell>
          <cell r="F218">
            <v>45.64</v>
          </cell>
          <cell r="G218">
            <v>81.069999999999993</v>
          </cell>
          <cell r="H218">
            <v>425.73</v>
          </cell>
          <cell r="I218" t="e">
            <v>#N/A</v>
          </cell>
          <cell r="J218">
            <v>99.82</v>
          </cell>
        </row>
        <row r="219">
          <cell r="D219">
            <v>47.48</v>
          </cell>
          <cell r="E219">
            <v>53.94</v>
          </cell>
          <cell r="F219">
            <v>46.19</v>
          </cell>
          <cell r="G219">
            <v>83.03</v>
          </cell>
          <cell r="H219" t="e">
            <v>#N/A</v>
          </cell>
          <cell r="I219" t="e">
            <v>#N/A</v>
          </cell>
          <cell r="J219">
            <v>101.02</v>
          </cell>
        </row>
        <row r="220">
          <cell r="D220">
            <v>47.59</v>
          </cell>
          <cell r="E220">
            <v>53.57</v>
          </cell>
          <cell r="F220">
            <v>45.74</v>
          </cell>
          <cell r="G220" t="e">
            <v>#N/A</v>
          </cell>
          <cell r="H220" t="e">
            <v>#N/A</v>
          </cell>
          <cell r="I220">
            <v>143.19</v>
          </cell>
          <cell r="J220">
            <v>102.59</v>
          </cell>
        </row>
        <row r="221">
          <cell r="D221">
            <v>47.44</v>
          </cell>
          <cell r="E221">
            <v>53.84</v>
          </cell>
          <cell r="F221" t="e">
            <v>#N/A</v>
          </cell>
          <cell r="G221" t="e">
            <v>#N/A</v>
          </cell>
          <cell r="H221">
            <v>430.5</v>
          </cell>
          <cell r="I221">
            <v>143.18</v>
          </cell>
          <cell r="J221">
            <v>103.93</v>
          </cell>
        </row>
        <row r="222">
          <cell r="D222">
            <v>47.63</v>
          </cell>
          <cell r="E222">
            <v>53.75</v>
          </cell>
          <cell r="F222" t="e">
            <v>#N/A</v>
          </cell>
          <cell r="G222">
            <v>83.24</v>
          </cell>
          <cell r="H222">
            <v>432</v>
          </cell>
          <cell r="I222">
            <v>147.27000000000001</v>
          </cell>
          <cell r="J222">
            <v>104.24</v>
          </cell>
        </row>
        <row r="223">
          <cell r="D223">
            <v>47.87</v>
          </cell>
          <cell r="E223" t="e">
            <v>#N/A</v>
          </cell>
          <cell r="F223">
            <v>46.04</v>
          </cell>
          <cell r="G223">
            <v>84.64</v>
          </cell>
          <cell r="H223">
            <v>451.66</v>
          </cell>
          <cell r="I223">
            <v>145.04</v>
          </cell>
          <cell r="J223" t="e">
            <v>#N/A</v>
          </cell>
        </row>
        <row r="224">
          <cell r="D224" t="e">
            <v>#N/A</v>
          </cell>
          <cell r="E224" t="e">
            <v>#N/A</v>
          </cell>
          <cell r="F224">
            <v>45.65</v>
          </cell>
          <cell r="G224">
            <v>86.18</v>
          </cell>
          <cell r="H224">
            <v>477.88</v>
          </cell>
          <cell r="I224">
            <v>145.47999999999999</v>
          </cell>
          <cell r="J224" t="e">
            <v>#N/A</v>
          </cell>
        </row>
        <row r="225">
          <cell r="D225" t="e">
            <v>#N/A</v>
          </cell>
          <cell r="E225">
            <v>52.68</v>
          </cell>
          <cell r="F225">
            <v>44.65</v>
          </cell>
          <cell r="G225">
            <v>87.66</v>
          </cell>
          <cell r="H225">
            <v>483.88</v>
          </cell>
          <cell r="I225" t="e">
            <v>#N/A</v>
          </cell>
          <cell r="J225">
            <v>105.02</v>
          </cell>
        </row>
        <row r="226">
          <cell r="D226">
            <v>48.87</v>
          </cell>
          <cell r="E226">
            <v>52.87</v>
          </cell>
          <cell r="F226">
            <v>44.75</v>
          </cell>
          <cell r="G226">
            <v>86.42</v>
          </cell>
          <cell r="H226" t="e">
            <v>#N/A</v>
          </cell>
          <cell r="I226" t="e">
            <v>#N/A</v>
          </cell>
          <cell r="J226">
            <v>105.01</v>
          </cell>
        </row>
        <row r="227">
          <cell r="D227">
            <v>49.29</v>
          </cell>
          <cell r="E227">
            <v>52.48</v>
          </cell>
          <cell r="F227">
            <v>44.04</v>
          </cell>
          <cell r="G227" t="e">
            <v>#N/A</v>
          </cell>
          <cell r="H227" t="e">
            <v>#N/A</v>
          </cell>
          <cell r="I227">
            <v>146.30000000000001</v>
          </cell>
          <cell r="J227">
            <v>105.02</v>
          </cell>
        </row>
        <row r="228">
          <cell r="D228">
            <v>49.36</v>
          </cell>
          <cell r="E228">
            <v>52.15</v>
          </cell>
          <cell r="F228" t="e">
            <v>#N/A</v>
          </cell>
          <cell r="G228" t="e">
            <v>#N/A</v>
          </cell>
          <cell r="H228">
            <v>504</v>
          </cell>
          <cell r="I228">
            <v>152.44999999999999</v>
          </cell>
          <cell r="J228">
            <v>106.14</v>
          </cell>
        </row>
        <row r="229">
          <cell r="D229">
            <v>49.54</v>
          </cell>
          <cell r="E229">
            <v>52.06</v>
          </cell>
          <cell r="F229" t="e">
            <v>#N/A</v>
          </cell>
          <cell r="G229">
            <v>88.67</v>
          </cell>
          <cell r="H229">
            <v>529.85</v>
          </cell>
          <cell r="I229">
            <v>151.79</v>
          </cell>
          <cell r="J229">
            <v>107.07</v>
          </cell>
        </row>
        <row r="230">
          <cell r="D230">
            <v>49.88</v>
          </cell>
          <cell r="E230" t="e">
            <v>#N/A</v>
          </cell>
          <cell r="F230">
            <v>44.5</v>
          </cell>
          <cell r="G230">
            <v>89.03</v>
          </cell>
          <cell r="H230">
            <v>535</v>
          </cell>
          <cell r="I230">
            <v>150.22</v>
          </cell>
          <cell r="J230" t="e">
            <v>#N/A</v>
          </cell>
        </row>
        <row r="231">
          <cell r="D231" t="e">
            <v>#N/A</v>
          </cell>
          <cell r="E231" t="e">
            <v>#N/A</v>
          </cell>
          <cell r="F231">
            <v>44.95</v>
          </cell>
          <cell r="G231">
            <v>88.43</v>
          </cell>
          <cell r="H231">
            <v>556.38</v>
          </cell>
          <cell r="I231">
            <v>150.69999999999999</v>
          </cell>
          <cell r="J231" t="e">
            <v>#N/A</v>
          </cell>
        </row>
        <row r="232">
          <cell r="D232" t="e">
            <v>#N/A</v>
          </cell>
          <cell r="E232">
            <v>52.34</v>
          </cell>
          <cell r="F232">
            <v>44.8</v>
          </cell>
          <cell r="G232">
            <v>83.88</v>
          </cell>
          <cell r="H232">
            <v>578</v>
          </cell>
          <cell r="I232" t="e">
            <v>#N/A</v>
          </cell>
          <cell r="J232">
            <v>106.92</v>
          </cell>
        </row>
        <row r="233">
          <cell r="D233">
            <v>49.92</v>
          </cell>
          <cell r="E233">
            <v>52.34</v>
          </cell>
          <cell r="F233">
            <v>44.78</v>
          </cell>
          <cell r="G233">
            <v>83.82</v>
          </cell>
          <cell r="H233" t="e">
            <v>#N/A</v>
          </cell>
          <cell r="I233" t="e">
            <v>#N/A</v>
          </cell>
          <cell r="J233">
            <v>104.82</v>
          </cell>
        </row>
        <row r="234">
          <cell r="D234">
            <v>50.54</v>
          </cell>
          <cell r="E234">
            <v>51.94</v>
          </cell>
          <cell r="F234">
            <v>44.2</v>
          </cell>
          <cell r="G234" t="e">
            <v>#N/A</v>
          </cell>
          <cell r="H234" t="e">
            <v>#N/A</v>
          </cell>
          <cell r="I234">
            <v>153.86000000000001</v>
          </cell>
          <cell r="J234">
            <v>103.32</v>
          </cell>
        </row>
        <row r="235">
          <cell r="D235">
            <v>50.9</v>
          </cell>
          <cell r="E235">
            <v>51.89</v>
          </cell>
          <cell r="F235" t="e">
            <v>#N/A</v>
          </cell>
          <cell r="G235" t="e">
            <v>#N/A</v>
          </cell>
          <cell r="H235">
            <v>656.08</v>
          </cell>
          <cell r="I235">
            <v>154.59</v>
          </cell>
          <cell r="J235">
            <v>103.47</v>
          </cell>
        </row>
        <row r="236">
          <cell r="D236">
            <v>51.72</v>
          </cell>
          <cell r="E236">
            <v>50.97</v>
          </cell>
          <cell r="F236" t="e">
            <v>#N/A</v>
          </cell>
          <cell r="G236">
            <v>85.55</v>
          </cell>
          <cell r="H236">
            <v>642.5</v>
          </cell>
          <cell r="I236">
            <v>149.61000000000001</v>
          </cell>
          <cell r="J236">
            <v>103.94</v>
          </cell>
        </row>
        <row r="237">
          <cell r="D237">
            <v>51.94</v>
          </cell>
          <cell r="E237" t="e">
            <v>#N/A</v>
          </cell>
          <cell r="F237">
            <v>45.28</v>
          </cell>
          <cell r="G237">
            <v>87.52</v>
          </cell>
          <cell r="H237">
            <v>660</v>
          </cell>
          <cell r="I237">
            <v>142.62</v>
          </cell>
          <cell r="J237" t="e">
            <v>#N/A</v>
          </cell>
        </row>
        <row r="238">
          <cell r="D238" t="e">
            <v>#N/A</v>
          </cell>
          <cell r="E238" t="e">
            <v>#N/A</v>
          </cell>
          <cell r="F238">
            <v>46.3</v>
          </cell>
          <cell r="G238">
            <v>87.22</v>
          </cell>
          <cell r="H238">
            <v>764.9</v>
          </cell>
          <cell r="I238">
            <v>144.04</v>
          </cell>
          <cell r="J238" t="e">
            <v>#N/A</v>
          </cell>
        </row>
        <row r="239">
          <cell r="D239" t="e">
            <v>#N/A</v>
          </cell>
          <cell r="E239">
            <v>51.42</v>
          </cell>
          <cell r="F239">
            <v>46.46</v>
          </cell>
          <cell r="G239">
            <v>88.06</v>
          </cell>
          <cell r="H239">
            <v>1001.5</v>
          </cell>
          <cell r="I239" t="e">
            <v>#N/A</v>
          </cell>
          <cell r="J239">
            <v>104.28</v>
          </cell>
        </row>
        <row r="240">
          <cell r="D240">
            <v>53.21</v>
          </cell>
          <cell r="E240">
            <v>50.78</v>
          </cell>
          <cell r="F240">
            <v>46.14</v>
          </cell>
          <cell r="G240">
            <v>88.81</v>
          </cell>
          <cell r="H240" t="e">
            <v>#N/A</v>
          </cell>
          <cell r="I240" t="e">
            <v>#N/A</v>
          </cell>
          <cell r="J240">
            <v>105.7</v>
          </cell>
        </row>
        <row r="241">
          <cell r="D241">
            <v>53.14</v>
          </cell>
          <cell r="E241">
            <v>51.32</v>
          </cell>
          <cell r="F241">
            <v>46.89</v>
          </cell>
          <cell r="G241" t="e">
            <v>#N/A</v>
          </cell>
          <cell r="H241" t="e">
            <v>#N/A</v>
          </cell>
          <cell r="I241">
            <v>147.25</v>
          </cell>
          <cell r="J241">
            <v>104.66</v>
          </cell>
        </row>
        <row r="242">
          <cell r="D242">
            <v>53.16</v>
          </cell>
          <cell r="E242">
            <v>51.51</v>
          </cell>
          <cell r="F242" t="e">
            <v>#N/A</v>
          </cell>
          <cell r="G242" t="e">
            <v>#N/A</v>
          </cell>
          <cell r="H242">
            <v>780.5</v>
          </cell>
          <cell r="I242">
            <v>143.80000000000001</v>
          </cell>
          <cell r="J242">
            <v>103.91</v>
          </cell>
        </row>
        <row r="243">
          <cell r="D243">
            <v>54.31</v>
          </cell>
          <cell r="E243">
            <v>52.44</v>
          </cell>
          <cell r="F243" t="e">
            <v>#N/A</v>
          </cell>
          <cell r="G243">
            <v>91.06</v>
          </cell>
          <cell r="H243">
            <v>637.03</v>
          </cell>
          <cell r="I243">
            <v>146.4</v>
          </cell>
          <cell r="J243">
            <v>104.11</v>
          </cell>
        </row>
        <row r="244">
          <cell r="D244">
            <v>53.74</v>
          </cell>
          <cell r="E244" t="e">
            <v>#N/A</v>
          </cell>
          <cell r="F244">
            <v>46.08</v>
          </cell>
          <cell r="G244">
            <v>91.55</v>
          </cell>
          <cell r="H244">
            <v>602.83000000000004</v>
          </cell>
          <cell r="I244">
            <v>143.44999999999999</v>
          </cell>
          <cell r="J244" t="e">
            <v>#N/A</v>
          </cell>
        </row>
        <row r="245">
          <cell r="D245" t="e">
            <v>#N/A</v>
          </cell>
          <cell r="E245" t="e">
            <v>#N/A</v>
          </cell>
          <cell r="F245">
            <v>46.17</v>
          </cell>
          <cell r="G245">
            <v>92.77</v>
          </cell>
          <cell r="H245">
            <v>550.4</v>
          </cell>
          <cell r="I245">
            <v>142.79</v>
          </cell>
          <cell r="J245" t="e">
            <v>#N/A</v>
          </cell>
        </row>
        <row r="246">
          <cell r="D246" t="e">
            <v>#N/A</v>
          </cell>
          <cell r="E246">
            <v>51</v>
          </cell>
          <cell r="F246">
            <v>46</v>
          </cell>
          <cell r="G246">
            <v>94.36</v>
          </cell>
          <cell r="H246">
            <v>543.75</v>
          </cell>
          <cell r="I246" t="e">
            <v>#N/A</v>
          </cell>
          <cell r="J246">
            <v>103.09</v>
          </cell>
        </row>
        <row r="247">
          <cell r="D247">
            <v>52.86</v>
          </cell>
          <cell r="E247">
            <v>51.23</v>
          </cell>
          <cell r="F247">
            <v>46.7</v>
          </cell>
          <cell r="G247">
            <v>94.62</v>
          </cell>
          <cell r="H247" t="e">
            <v>#N/A</v>
          </cell>
          <cell r="I247" t="e">
            <v>#N/A</v>
          </cell>
          <cell r="J247">
            <v>100</v>
          </cell>
        </row>
        <row r="248">
          <cell r="D248">
            <v>54.02</v>
          </cell>
          <cell r="E248">
            <v>51.87</v>
          </cell>
          <cell r="F248">
            <v>46.45</v>
          </cell>
          <cell r="G248" t="e">
            <v>#N/A</v>
          </cell>
          <cell r="H248" t="e">
            <v>#N/A</v>
          </cell>
          <cell r="I248">
            <v>141.41</v>
          </cell>
          <cell r="J248">
            <v>97.61</v>
          </cell>
        </row>
        <row r="249">
          <cell r="D249">
            <v>54.52</v>
          </cell>
          <cell r="E249">
            <v>51.54</v>
          </cell>
          <cell r="F249" t="e">
            <v>#N/A</v>
          </cell>
          <cell r="G249" t="e">
            <v>#N/A</v>
          </cell>
          <cell r="H249">
            <v>607.33000000000004</v>
          </cell>
          <cell r="I249">
            <v>141.52000000000001</v>
          </cell>
          <cell r="J249">
            <v>97.63</v>
          </cell>
        </row>
        <row r="250">
          <cell r="D250">
            <v>55.83</v>
          </cell>
          <cell r="E250">
            <v>51.74</v>
          </cell>
          <cell r="F250" t="e">
            <v>#N/A</v>
          </cell>
          <cell r="G250">
            <v>95.68</v>
          </cell>
          <cell r="H250">
            <v>573</v>
          </cell>
          <cell r="I250">
            <v>137.91</v>
          </cell>
          <cell r="J250">
            <v>97.94</v>
          </cell>
        </row>
        <row r="251">
          <cell r="D251">
            <v>57.33</v>
          </cell>
          <cell r="E251" t="e">
            <v>#N/A</v>
          </cell>
          <cell r="F251">
            <v>45.94</v>
          </cell>
          <cell r="G251">
            <v>96.66</v>
          </cell>
          <cell r="H251">
            <v>560</v>
          </cell>
          <cell r="I251">
            <v>138.18</v>
          </cell>
          <cell r="J251" t="e">
            <v>#N/A</v>
          </cell>
        </row>
        <row r="252">
          <cell r="D252" t="e">
            <v>#N/A</v>
          </cell>
          <cell r="E252" t="e">
            <v>#N/A</v>
          </cell>
          <cell r="F252">
            <v>45.31</v>
          </cell>
          <cell r="G252">
            <v>98.5</v>
          </cell>
          <cell r="H252">
            <v>559</v>
          </cell>
          <cell r="I252">
            <v>137.08000000000001</v>
          </cell>
          <cell r="J252" t="e">
            <v>#N/A</v>
          </cell>
        </row>
        <row r="253">
          <cell r="D253" t="e">
            <v>#N/A</v>
          </cell>
          <cell r="E253">
            <v>51.8</v>
          </cell>
          <cell r="F253">
            <v>45.41</v>
          </cell>
          <cell r="G253">
            <v>101.45</v>
          </cell>
          <cell r="H253">
            <v>552</v>
          </cell>
          <cell r="I253" t="e">
            <v>#N/A</v>
          </cell>
          <cell r="J253">
            <v>100.06</v>
          </cell>
        </row>
        <row r="254">
          <cell r="D254">
            <v>59.71</v>
          </cell>
          <cell r="E254">
            <v>53.75</v>
          </cell>
          <cell r="F254">
            <v>45.76</v>
          </cell>
          <cell r="G254">
            <v>101.03</v>
          </cell>
          <cell r="H254" t="e">
            <v>#N/A</v>
          </cell>
          <cell r="I254" t="e">
            <v>#N/A</v>
          </cell>
          <cell r="J254">
            <v>96.86</v>
          </cell>
        </row>
        <row r="255">
          <cell r="D255">
            <v>59.97</v>
          </cell>
          <cell r="E255">
            <v>54.56</v>
          </cell>
          <cell r="F255">
            <v>45.64</v>
          </cell>
          <cell r="G255" t="e">
            <v>#N/A</v>
          </cell>
          <cell r="H255" t="e">
            <v>#N/A</v>
          </cell>
          <cell r="I255">
            <v>137.69999999999999</v>
          </cell>
          <cell r="J255">
            <v>97.87</v>
          </cell>
        </row>
        <row r="256">
          <cell r="D256">
            <v>59.38</v>
          </cell>
          <cell r="E256">
            <v>53.79</v>
          </cell>
          <cell r="F256" t="e">
            <v>#N/A</v>
          </cell>
          <cell r="G256" t="e">
            <v>#N/A</v>
          </cell>
          <cell r="H256">
            <v>510.11</v>
          </cell>
          <cell r="I256">
            <v>136.33000000000001</v>
          </cell>
          <cell r="J256">
            <v>96.07</v>
          </cell>
        </row>
        <row r="257">
          <cell r="D257">
            <v>56.1</v>
          </cell>
          <cell r="E257">
            <v>54.24</v>
          </cell>
          <cell r="F257" t="e">
            <v>#N/A</v>
          </cell>
          <cell r="G257">
            <v>104.42</v>
          </cell>
          <cell r="H257">
            <v>510.75</v>
          </cell>
          <cell r="I257">
            <v>138.65</v>
          </cell>
          <cell r="J257">
            <v>95.69</v>
          </cell>
        </row>
        <row r="258">
          <cell r="D258">
            <v>53.96</v>
          </cell>
          <cell r="E258" t="e">
            <v>#N/A</v>
          </cell>
          <cell r="F258">
            <v>46.7</v>
          </cell>
          <cell r="G258">
            <v>104.75</v>
          </cell>
          <cell r="H258">
            <v>549</v>
          </cell>
          <cell r="I258">
            <v>137.93</v>
          </cell>
          <cell r="J258" t="e">
            <v>#N/A</v>
          </cell>
        </row>
        <row r="259">
          <cell r="D259" t="e">
            <v>#N/A</v>
          </cell>
          <cell r="E259" t="e">
            <v>#N/A</v>
          </cell>
          <cell r="F259">
            <v>47.07</v>
          </cell>
          <cell r="G259">
            <v>109.67</v>
          </cell>
          <cell r="H259">
            <v>571.5</v>
          </cell>
          <cell r="I259">
            <v>138.54</v>
          </cell>
          <cell r="J259" t="e">
            <v>#N/A</v>
          </cell>
        </row>
        <row r="260">
          <cell r="D260" t="e">
            <v>#N/A</v>
          </cell>
          <cell r="E260">
            <v>55.36</v>
          </cell>
          <cell r="F260">
            <v>46.45</v>
          </cell>
          <cell r="G260">
            <v>102.08</v>
          </cell>
          <cell r="H260">
            <v>543.92999999999995</v>
          </cell>
          <cell r="I260" t="e">
            <v>#N/A</v>
          </cell>
          <cell r="J260">
            <v>93.4</v>
          </cell>
        </row>
        <row r="261">
          <cell r="D261">
            <v>57.26</v>
          </cell>
          <cell r="E261">
            <v>54.43</v>
          </cell>
          <cell r="F261">
            <v>46.45</v>
          </cell>
          <cell r="G261">
            <v>105.15</v>
          </cell>
          <cell r="H261" t="e">
            <v>#N/A</v>
          </cell>
          <cell r="I261" t="e">
            <v>#N/A</v>
          </cell>
          <cell r="J261">
            <v>96.24</v>
          </cell>
        </row>
        <row r="262">
          <cell r="D262">
            <v>56.68</v>
          </cell>
          <cell r="E262">
            <v>53.24</v>
          </cell>
          <cell r="F262">
            <v>45.92</v>
          </cell>
          <cell r="G262" t="e">
            <v>#N/A</v>
          </cell>
          <cell r="H262" t="e">
            <v>#N/A</v>
          </cell>
          <cell r="I262">
            <v>135.21</v>
          </cell>
          <cell r="J262">
            <v>96.28</v>
          </cell>
        </row>
        <row r="263">
          <cell r="D263">
            <v>56.84</v>
          </cell>
          <cell r="E263">
            <v>53.75</v>
          </cell>
          <cell r="F263" t="e">
            <v>#N/A</v>
          </cell>
          <cell r="G263" t="e">
            <v>#N/A</v>
          </cell>
          <cell r="H263">
            <v>528</v>
          </cell>
          <cell r="I263">
            <v>135.57</v>
          </cell>
          <cell r="J263">
            <v>92.26</v>
          </cell>
        </row>
        <row r="264">
          <cell r="D264">
            <v>59.19</v>
          </cell>
          <cell r="E264">
            <v>54.28</v>
          </cell>
          <cell r="F264" t="e">
            <v>#N/A</v>
          </cell>
          <cell r="G264">
            <v>110.35</v>
          </cell>
          <cell r="H264">
            <v>530.54999999999995</v>
          </cell>
          <cell r="I264">
            <v>133.59</v>
          </cell>
          <cell r="J264">
            <v>93.75</v>
          </cell>
        </row>
        <row r="265">
          <cell r="D265">
            <v>58.61</v>
          </cell>
          <cell r="E265" t="e">
            <v>#N/A</v>
          </cell>
          <cell r="F265">
            <v>45.17</v>
          </cell>
          <cell r="G265">
            <v>109.14</v>
          </cell>
          <cell r="H265">
            <v>555</v>
          </cell>
          <cell r="I265">
            <v>134.03</v>
          </cell>
          <cell r="J265" t="e">
            <v>#N/A</v>
          </cell>
        </row>
        <row r="266">
          <cell r="D266" t="e">
            <v>#N/A</v>
          </cell>
          <cell r="E266" t="e">
            <v>#N/A</v>
          </cell>
          <cell r="F266">
            <v>44.98</v>
          </cell>
          <cell r="G266">
            <v>108.69</v>
          </cell>
          <cell r="H266">
            <v>546</v>
          </cell>
          <cell r="I266">
            <v>134.01</v>
          </cell>
          <cell r="J266" t="e">
            <v>#N/A</v>
          </cell>
        </row>
        <row r="267">
          <cell r="D267" t="e">
            <v>#N/A</v>
          </cell>
          <cell r="E267">
            <v>53.41</v>
          </cell>
          <cell r="F267">
            <v>45.38</v>
          </cell>
          <cell r="G267">
            <v>109.18</v>
          </cell>
          <cell r="H267">
            <v>517.24</v>
          </cell>
          <cell r="I267" t="e">
            <v>#N/A</v>
          </cell>
          <cell r="J267">
            <v>94.21</v>
          </cell>
        </row>
        <row r="268">
          <cell r="D268">
            <v>59.5</v>
          </cell>
          <cell r="E268">
            <v>53.18</v>
          </cell>
          <cell r="F268">
            <v>45.02</v>
          </cell>
          <cell r="G268">
            <v>112.65</v>
          </cell>
          <cell r="H268" t="e">
            <v>#N/A</v>
          </cell>
          <cell r="I268" t="e">
            <v>#N/A</v>
          </cell>
          <cell r="J268">
            <v>92.82</v>
          </cell>
        </row>
        <row r="269">
          <cell r="D269">
            <v>58.51</v>
          </cell>
          <cell r="E269">
            <v>52.34</v>
          </cell>
          <cell r="F269">
            <v>44.91</v>
          </cell>
          <cell r="G269" t="e">
            <v>#N/A</v>
          </cell>
          <cell r="H269" t="e">
            <v>#N/A</v>
          </cell>
          <cell r="I269">
            <v>136.6</v>
          </cell>
          <cell r="J269">
            <v>94.31</v>
          </cell>
        </row>
        <row r="270">
          <cell r="D270">
            <v>57.15</v>
          </cell>
          <cell r="E270">
            <v>52.54</v>
          </cell>
          <cell r="F270" t="e">
            <v>#N/A</v>
          </cell>
          <cell r="G270" t="e">
            <v>#N/A</v>
          </cell>
          <cell r="H270">
            <v>507.83</v>
          </cell>
          <cell r="I270">
            <v>131.65</v>
          </cell>
          <cell r="J270">
            <v>95.71</v>
          </cell>
        </row>
        <row r="271">
          <cell r="D271">
            <v>57.68</v>
          </cell>
          <cell r="E271">
            <v>52.06</v>
          </cell>
          <cell r="F271" t="e">
            <v>#N/A</v>
          </cell>
          <cell r="G271">
            <v>119.01</v>
          </cell>
          <cell r="H271">
            <v>502.5</v>
          </cell>
          <cell r="I271">
            <v>131.36000000000001</v>
          </cell>
          <cell r="J271">
            <v>96.03</v>
          </cell>
        </row>
        <row r="272">
          <cell r="D272">
            <v>57.69</v>
          </cell>
          <cell r="E272" t="e">
            <v>#N/A</v>
          </cell>
          <cell r="F272">
            <v>45.21</v>
          </cell>
          <cell r="G272">
            <v>121.75</v>
          </cell>
          <cell r="H272">
            <v>533.88</v>
          </cell>
          <cell r="I272">
            <v>130.88</v>
          </cell>
          <cell r="J272" t="e">
            <v>#N/A</v>
          </cell>
        </row>
        <row r="273">
          <cell r="D273" t="e">
            <v>#N/A</v>
          </cell>
          <cell r="E273" t="e">
            <v>#N/A</v>
          </cell>
          <cell r="F273">
            <v>45.92</v>
          </cell>
          <cell r="G273">
            <v>123.8</v>
          </cell>
          <cell r="H273">
            <v>496.3</v>
          </cell>
          <cell r="I273">
            <v>129.72</v>
          </cell>
          <cell r="J273" t="e">
            <v>#N/A</v>
          </cell>
        </row>
        <row r="274">
          <cell r="D274" t="e">
            <v>#N/A</v>
          </cell>
          <cell r="E274">
            <v>52.21</v>
          </cell>
          <cell r="F274">
            <v>45.46</v>
          </cell>
          <cell r="G274">
            <v>135.68</v>
          </cell>
          <cell r="H274">
            <v>487.94</v>
          </cell>
          <cell r="I274" t="e">
            <v>#N/A</v>
          </cell>
          <cell r="J274">
            <v>95.88</v>
          </cell>
        </row>
        <row r="275">
          <cell r="D275">
            <v>58.22</v>
          </cell>
          <cell r="E275">
            <v>52.06</v>
          </cell>
          <cell r="F275">
            <v>44.91</v>
          </cell>
          <cell r="G275">
            <v>139.41999999999999</v>
          </cell>
          <cell r="H275" t="e">
            <v>#N/A</v>
          </cell>
          <cell r="I275" t="e">
            <v>#N/A</v>
          </cell>
          <cell r="J275">
            <v>95.74</v>
          </cell>
        </row>
        <row r="276">
          <cell r="D276">
            <v>59</v>
          </cell>
          <cell r="E276">
            <v>52</v>
          </cell>
          <cell r="F276">
            <v>44.49</v>
          </cell>
          <cell r="G276" t="e">
            <v>#N/A</v>
          </cell>
          <cell r="H276" t="e">
            <v>#N/A</v>
          </cell>
          <cell r="I276">
            <v>126.73</v>
          </cell>
          <cell r="J276">
            <v>94.89</v>
          </cell>
        </row>
        <row r="277">
          <cell r="D277">
            <v>59.02</v>
          </cell>
          <cell r="E277">
            <v>51.34</v>
          </cell>
          <cell r="F277" t="e">
            <v>#N/A</v>
          </cell>
          <cell r="G277" t="e">
            <v>#N/A</v>
          </cell>
          <cell r="H277">
            <v>473.29</v>
          </cell>
          <cell r="I277">
            <v>123.4</v>
          </cell>
          <cell r="J277">
            <v>96.72</v>
          </cell>
        </row>
        <row r="278">
          <cell r="D278">
            <v>59.5</v>
          </cell>
          <cell r="E278">
            <v>51.37</v>
          </cell>
          <cell r="F278" t="e">
            <v>#N/A</v>
          </cell>
          <cell r="G278">
            <v>150.61000000000001</v>
          </cell>
          <cell r="H278">
            <v>457.6</v>
          </cell>
          <cell r="I278">
            <v>125.65</v>
          </cell>
          <cell r="J278">
            <v>98.2</v>
          </cell>
        </row>
        <row r="279">
          <cell r="D279">
            <v>59.89</v>
          </cell>
          <cell r="E279" t="e">
            <v>#N/A</v>
          </cell>
          <cell r="F279">
            <v>45.18</v>
          </cell>
          <cell r="G279">
            <v>166.5</v>
          </cell>
          <cell r="H279">
            <v>462.87</v>
          </cell>
          <cell r="I279">
            <v>123.49</v>
          </cell>
          <cell r="J279" t="e">
            <v>#N/A</v>
          </cell>
        </row>
        <row r="280">
          <cell r="D280" t="e">
            <v>#N/A</v>
          </cell>
          <cell r="E280" t="e">
            <v>#N/A</v>
          </cell>
          <cell r="F280">
            <v>45.03</v>
          </cell>
          <cell r="G280">
            <v>144.1</v>
          </cell>
          <cell r="H280">
            <v>469.5</v>
          </cell>
          <cell r="I280">
            <v>125.34</v>
          </cell>
          <cell r="J280" t="e">
            <v>#N/A</v>
          </cell>
        </row>
        <row r="281">
          <cell r="D281" t="e">
            <v>#N/A</v>
          </cell>
          <cell r="E281">
            <v>51.25</v>
          </cell>
          <cell r="F281">
            <v>45.41</v>
          </cell>
          <cell r="G281">
            <v>129.1</v>
          </cell>
          <cell r="H281">
            <v>461</v>
          </cell>
          <cell r="I281" t="e">
            <v>#N/A</v>
          </cell>
          <cell r="J281">
            <v>97.14</v>
          </cell>
        </row>
        <row r="282">
          <cell r="D282">
            <v>60.5</v>
          </cell>
          <cell r="E282">
            <v>51.2</v>
          </cell>
          <cell r="F282">
            <v>45.77</v>
          </cell>
          <cell r="G282">
            <v>125.15</v>
          </cell>
          <cell r="H282" t="e">
            <v>#N/A</v>
          </cell>
          <cell r="I282" t="e">
            <v>#N/A</v>
          </cell>
          <cell r="J282">
            <v>94.93</v>
          </cell>
        </row>
        <row r="283">
          <cell r="D283">
            <v>59.35</v>
          </cell>
          <cell r="E283">
            <v>51.38</v>
          </cell>
          <cell r="F283">
            <v>45.2</v>
          </cell>
          <cell r="G283" t="e">
            <v>#N/A</v>
          </cell>
          <cell r="H283" t="e">
            <v>#N/A</v>
          </cell>
          <cell r="I283">
            <v>131.36000000000001</v>
          </cell>
          <cell r="J283">
            <v>95.37</v>
          </cell>
        </row>
        <row r="284">
          <cell r="D284">
            <v>58.15</v>
          </cell>
          <cell r="E284">
            <v>51.5</v>
          </cell>
          <cell r="F284" t="e">
            <v>#N/A</v>
          </cell>
          <cell r="G284" t="e">
            <v>#N/A</v>
          </cell>
          <cell r="H284">
            <v>460.55</v>
          </cell>
          <cell r="I284">
            <v>139.72</v>
          </cell>
          <cell r="J284">
            <v>98.28</v>
          </cell>
        </row>
        <row r="285">
          <cell r="D285">
            <v>56.6</v>
          </cell>
          <cell r="E285">
            <v>52.75</v>
          </cell>
          <cell r="F285" t="e">
            <v>#N/A</v>
          </cell>
          <cell r="G285">
            <v>126.13</v>
          </cell>
          <cell r="H285">
            <v>465.24</v>
          </cell>
          <cell r="I285">
            <v>136.76</v>
          </cell>
          <cell r="J285">
            <v>98.3</v>
          </cell>
        </row>
        <row r="286">
          <cell r="D286">
            <v>58.15</v>
          </cell>
          <cell r="E286" t="e">
            <v>#N/A</v>
          </cell>
          <cell r="F286">
            <v>44.27</v>
          </cell>
          <cell r="G286">
            <v>126.57</v>
          </cell>
          <cell r="H286">
            <v>458.75</v>
          </cell>
          <cell r="I286">
            <v>143.19</v>
          </cell>
          <cell r="J286" t="e">
            <v>#N/A</v>
          </cell>
        </row>
        <row r="287">
          <cell r="D287" t="e">
            <v>#N/A</v>
          </cell>
          <cell r="E287" t="e">
            <v>#N/A</v>
          </cell>
          <cell r="F287">
            <v>44.27</v>
          </cell>
          <cell r="G287">
            <v>129.38</v>
          </cell>
          <cell r="H287">
            <v>448.5</v>
          </cell>
          <cell r="I287">
            <v>147.85</v>
          </cell>
          <cell r="J287" t="e">
            <v>#N/A</v>
          </cell>
        </row>
        <row r="288">
          <cell r="D288" t="e">
            <v>#N/A</v>
          </cell>
          <cell r="E288">
            <v>52.6</v>
          </cell>
          <cell r="F288">
            <v>44.68</v>
          </cell>
          <cell r="G288">
            <v>138.77000000000001</v>
          </cell>
          <cell r="H288">
            <v>444.09</v>
          </cell>
          <cell r="I288" t="e">
            <v>#N/A</v>
          </cell>
          <cell r="J288">
            <v>100.02</v>
          </cell>
        </row>
        <row r="289">
          <cell r="D289">
            <v>57.46</v>
          </cell>
          <cell r="E289">
            <v>52.95</v>
          </cell>
          <cell r="F289">
            <v>44.22</v>
          </cell>
          <cell r="G289">
            <v>138.61000000000001</v>
          </cell>
          <cell r="H289" t="e">
            <v>#N/A</v>
          </cell>
          <cell r="I289" t="e">
            <v>#N/A</v>
          </cell>
          <cell r="J289">
            <v>99.06</v>
          </cell>
        </row>
        <row r="290">
          <cell r="D290">
            <v>57.64</v>
          </cell>
          <cell r="E290">
            <v>53.47</v>
          </cell>
          <cell r="F290">
            <v>44.2</v>
          </cell>
          <cell r="G290" t="e">
            <v>#N/A</v>
          </cell>
          <cell r="H290" t="e">
            <v>#N/A</v>
          </cell>
          <cell r="I290">
            <v>141.29</v>
          </cell>
          <cell r="J290">
            <v>97.35</v>
          </cell>
        </row>
        <row r="291">
          <cell r="D291">
            <v>57.49</v>
          </cell>
          <cell r="E291">
            <v>52.83</v>
          </cell>
          <cell r="F291" t="e">
            <v>#N/A</v>
          </cell>
          <cell r="G291" t="e">
            <v>#N/A</v>
          </cell>
          <cell r="H291">
            <v>434.58</v>
          </cell>
          <cell r="I291">
            <v>139.03</v>
          </cell>
          <cell r="J291">
            <v>97.34</v>
          </cell>
        </row>
        <row r="292">
          <cell r="D292">
            <v>57.51</v>
          </cell>
          <cell r="E292">
            <v>52.99</v>
          </cell>
          <cell r="F292" t="e">
            <v>#N/A</v>
          </cell>
          <cell r="G292">
            <v>133.44999999999999</v>
          </cell>
          <cell r="H292">
            <v>411</v>
          </cell>
          <cell r="I292">
            <v>141.03</v>
          </cell>
          <cell r="J292">
            <v>95.97</v>
          </cell>
        </row>
        <row r="293">
          <cell r="D293">
            <v>59.11</v>
          </cell>
          <cell r="E293" t="e">
            <v>#N/A</v>
          </cell>
          <cell r="F293">
            <v>44.06</v>
          </cell>
          <cell r="G293">
            <v>129.69</v>
          </cell>
          <cell r="H293">
            <v>407</v>
          </cell>
          <cell r="I293">
            <v>141.08000000000001</v>
          </cell>
          <cell r="J293" t="e">
            <v>#N/A</v>
          </cell>
        </row>
        <row r="294">
          <cell r="D294" t="e">
            <v>#N/A</v>
          </cell>
          <cell r="E294" t="e">
            <v>#N/A</v>
          </cell>
          <cell r="F294">
            <v>44.05</v>
          </cell>
          <cell r="G294">
            <v>131.82</v>
          </cell>
          <cell r="H294">
            <v>421.67</v>
          </cell>
          <cell r="I294">
            <v>142.41</v>
          </cell>
          <cell r="J294" t="e">
            <v>#N/A</v>
          </cell>
        </row>
        <row r="295">
          <cell r="D295" t="e">
            <v>#N/A</v>
          </cell>
          <cell r="E295">
            <v>53.26</v>
          </cell>
          <cell r="F295">
            <v>43.57</v>
          </cell>
          <cell r="G295">
            <v>126.5</v>
          </cell>
          <cell r="H295">
            <v>401.66</v>
          </cell>
          <cell r="I295" t="e">
            <v>#N/A</v>
          </cell>
          <cell r="J295">
            <v>96.47</v>
          </cell>
        </row>
        <row r="296">
          <cell r="D296">
            <v>57.89</v>
          </cell>
          <cell r="E296">
            <v>52.3</v>
          </cell>
          <cell r="F296">
            <v>43.54</v>
          </cell>
          <cell r="G296">
            <v>128.79</v>
          </cell>
          <cell r="H296" t="e">
            <v>#N/A</v>
          </cell>
          <cell r="I296" t="e">
            <v>#N/A</v>
          </cell>
          <cell r="J296">
            <v>97.6</v>
          </cell>
        </row>
        <row r="297">
          <cell r="D297">
            <v>57.42</v>
          </cell>
          <cell r="E297">
            <v>51.84</v>
          </cell>
          <cell r="F297">
            <v>44.5</v>
          </cell>
          <cell r="G297" t="e">
            <v>#N/A</v>
          </cell>
          <cell r="H297" t="e">
            <v>#N/A</v>
          </cell>
          <cell r="I297">
            <v>141.44</v>
          </cell>
          <cell r="J297">
            <v>99.75</v>
          </cell>
        </row>
        <row r="298">
          <cell r="D298">
            <v>57.85</v>
          </cell>
          <cell r="E298">
            <v>51.85</v>
          </cell>
          <cell r="F298" t="e">
            <v>#N/A</v>
          </cell>
          <cell r="G298" t="e">
            <v>#N/A</v>
          </cell>
          <cell r="H298">
            <v>391.5</v>
          </cell>
          <cell r="I298">
            <v>137.46</v>
          </cell>
          <cell r="J298">
            <v>101.47</v>
          </cell>
        </row>
        <row r="299">
          <cell r="D299">
            <v>57.28</v>
          </cell>
          <cell r="E299">
            <v>51.75</v>
          </cell>
          <cell r="F299" t="e">
            <v>#N/A</v>
          </cell>
          <cell r="G299">
            <v>129.72999999999999</v>
          </cell>
          <cell r="H299">
            <v>395.9</v>
          </cell>
          <cell r="I299">
            <v>135.46</v>
          </cell>
          <cell r="J299">
            <v>103.08</v>
          </cell>
        </row>
        <row r="300">
          <cell r="D300">
            <v>56.51</v>
          </cell>
          <cell r="E300" t="e">
            <v>#N/A</v>
          </cell>
          <cell r="F300">
            <v>44.09</v>
          </cell>
          <cell r="G300">
            <v>129.80000000000001</v>
          </cell>
          <cell r="H300">
            <v>394.75</v>
          </cell>
          <cell r="I300">
            <v>135.74</v>
          </cell>
          <cell r="J300" t="e">
            <v>#N/A</v>
          </cell>
        </row>
        <row r="301">
          <cell r="D301" t="e">
            <v>#N/A</v>
          </cell>
          <cell r="E301" t="e">
            <v>#N/A</v>
          </cell>
          <cell r="F301">
            <v>42.91</v>
          </cell>
          <cell r="G301">
            <v>128.34</v>
          </cell>
          <cell r="H301">
            <v>405.45</v>
          </cell>
          <cell r="I301">
            <v>135.91</v>
          </cell>
          <cell r="J301" t="e">
            <v>#N/A</v>
          </cell>
        </row>
        <row r="302">
          <cell r="D302" t="e">
            <v>#N/A</v>
          </cell>
          <cell r="E302">
            <v>51.42</v>
          </cell>
          <cell r="F302">
            <v>42.31</v>
          </cell>
          <cell r="G302">
            <v>121.16</v>
          </cell>
          <cell r="H302">
            <v>421.75</v>
          </cell>
          <cell r="I302" t="e">
            <v>#N/A</v>
          </cell>
          <cell r="J302">
            <v>101.75</v>
          </cell>
        </row>
        <row r="303">
          <cell r="D303">
            <v>55.81</v>
          </cell>
          <cell r="E303">
            <v>51.69</v>
          </cell>
          <cell r="F303">
            <v>42.1</v>
          </cell>
          <cell r="G303">
            <v>115.48</v>
          </cell>
          <cell r="H303" t="e">
            <v>#N/A</v>
          </cell>
          <cell r="I303" t="e">
            <v>#N/A</v>
          </cell>
          <cell r="J303">
            <v>102.03</v>
          </cell>
        </row>
        <row r="304">
          <cell r="D304">
            <v>54.33</v>
          </cell>
          <cell r="E304">
            <v>51.55</v>
          </cell>
          <cell r="F304">
            <v>42</v>
          </cell>
          <cell r="G304" t="e">
            <v>#N/A</v>
          </cell>
          <cell r="H304" t="e">
            <v>#N/A</v>
          </cell>
          <cell r="I304">
            <v>135.13</v>
          </cell>
          <cell r="J304">
            <v>99.21</v>
          </cell>
        </row>
        <row r="305">
          <cell r="D305">
            <v>54.41</v>
          </cell>
          <cell r="E305">
            <v>51.21</v>
          </cell>
          <cell r="F305" t="e">
            <v>#N/A</v>
          </cell>
          <cell r="G305" t="e">
            <v>#N/A</v>
          </cell>
          <cell r="H305">
            <v>389.4</v>
          </cell>
          <cell r="I305">
            <v>127.82</v>
          </cell>
          <cell r="J305">
            <v>98.89</v>
          </cell>
        </row>
        <row r="306">
          <cell r="D306">
            <v>53.18</v>
          </cell>
          <cell r="E306">
            <v>51.45</v>
          </cell>
          <cell r="F306" t="e">
            <v>#N/A</v>
          </cell>
          <cell r="G306">
            <v>110.63</v>
          </cell>
          <cell r="H306">
            <v>383.65</v>
          </cell>
          <cell r="I306">
            <v>127.13</v>
          </cell>
          <cell r="J306">
            <v>96.45</v>
          </cell>
        </row>
        <row r="307">
          <cell r="D307">
            <v>54.03</v>
          </cell>
          <cell r="E307" t="e">
            <v>#N/A</v>
          </cell>
          <cell r="F307">
            <v>41.71</v>
          </cell>
          <cell r="G307">
            <v>114.75</v>
          </cell>
          <cell r="H307">
            <v>393.37</v>
          </cell>
          <cell r="I307">
            <v>128.93</v>
          </cell>
          <cell r="J307" t="e">
            <v>#N/A</v>
          </cell>
        </row>
        <row r="308">
          <cell r="D308" t="e">
            <v>#N/A</v>
          </cell>
          <cell r="E308" t="e">
            <v>#N/A</v>
          </cell>
          <cell r="F308">
            <v>42.24</v>
          </cell>
          <cell r="G308">
            <v>123.35</v>
          </cell>
          <cell r="H308">
            <v>394.44</v>
          </cell>
          <cell r="I308">
            <v>129.69</v>
          </cell>
          <cell r="J308" t="e">
            <v>#N/A</v>
          </cell>
        </row>
        <row r="309">
          <cell r="D309" t="e">
            <v>#N/A</v>
          </cell>
          <cell r="E309">
            <v>51.3</v>
          </cell>
          <cell r="F309">
            <v>42.29</v>
          </cell>
          <cell r="G309">
            <v>121.69</v>
          </cell>
          <cell r="H309">
            <v>384.42</v>
          </cell>
          <cell r="I309" t="e">
            <v>#N/A</v>
          </cell>
          <cell r="J309">
            <v>99.42</v>
          </cell>
        </row>
        <row r="310">
          <cell r="D310">
            <v>54.1</v>
          </cell>
          <cell r="E310">
            <v>51.75</v>
          </cell>
          <cell r="F310">
            <v>43.33</v>
          </cell>
          <cell r="G310">
            <v>120.9</v>
          </cell>
          <cell r="H310" t="e">
            <v>#N/A</v>
          </cell>
          <cell r="I310" t="e">
            <v>#N/A</v>
          </cell>
          <cell r="J310">
            <v>99.5</v>
          </cell>
        </row>
        <row r="311">
          <cell r="D311">
            <v>54.04</v>
          </cell>
          <cell r="E311">
            <v>51.42</v>
          </cell>
          <cell r="F311">
            <v>43.23</v>
          </cell>
          <cell r="G311" t="e">
            <v>#N/A</v>
          </cell>
          <cell r="H311" t="e">
            <v>#N/A</v>
          </cell>
          <cell r="I311">
            <v>123.91</v>
          </cell>
          <cell r="J311">
            <v>99.28</v>
          </cell>
        </row>
        <row r="312">
          <cell r="D312">
            <v>55.13</v>
          </cell>
          <cell r="E312">
            <v>51.01</v>
          </cell>
          <cell r="F312" t="e">
            <v>#N/A</v>
          </cell>
          <cell r="G312" t="e">
            <v>#N/A</v>
          </cell>
          <cell r="H312">
            <v>363.07</v>
          </cell>
          <cell r="I312">
            <v>124.44</v>
          </cell>
          <cell r="J312">
            <v>102.54</v>
          </cell>
        </row>
        <row r="313">
          <cell r="D313">
            <v>56.2</v>
          </cell>
          <cell r="E313">
            <v>50.8</v>
          </cell>
          <cell r="F313" t="e">
            <v>#N/A</v>
          </cell>
          <cell r="G313">
            <v>124.73</v>
          </cell>
          <cell r="H313">
            <v>355.68</v>
          </cell>
          <cell r="I313">
            <v>122.93</v>
          </cell>
          <cell r="J313">
            <v>104.56</v>
          </cell>
        </row>
        <row r="314">
          <cell r="D314">
            <v>55.72</v>
          </cell>
          <cell r="E314" t="e">
            <v>#N/A</v>
          </cell>
          <cell r="F314">
            <v>43.87</v>
          </cell>
          <cell r="G314">
            <v>120.51</v>
          </cell>
          <cell r="H314">
            <v>347.06</v>
          </cell>
          <cell r="I314">
            <v>127.45</v>
          </cell>
          <cell r="J314" t="e">
            <v>#N/A</v>
          </cell>
        </row>
        <row r="315">
          <cell r="D315" t="e">
            <v>#N/A</v>
          </cell>
          <cell r="E315" t="e">
            <v>#N/A</v>
          </cell>
          <cell r="F315">
            <v>43.5</v>
          </cell>
          <cell r="G315">
            <v>116.37</v>
          </cell>
          <cell r="H315">
            <v>339.66</v>
          </cell>
          <cell r="I315">
            <v>125.67</v>
          </cell>
          <cell r="J315" t="e">
            <v>#N/A</v>
          </cell>
        </row>
        <row r="316">
          <cell r="D316" t="e">
            <v>#N/A</v>
          </cell>
          <cell r="E316">
            <v>50.84</v>
          </cell>
          <cell r="F316">
            <v>44.04</v>
          </cell>
          <cell r="G316">
            <v>120</v>
          </cell>
          <cell r="H316">
            <v>318.39</v>
          </cell>
          <cell r="I316" t="e">
            <v>#N/A</v>
          </cell>
          <cell r="J316">
            <v>106.05</v>
          </cell>
        </row>
        <row r="317">
          <cell r="D317">
            <v>58.01</v>
          </cell>
          <cell r="E317">
            <v>50.05</v>
          </cell>
          <cell r="F317">
            <v>43.2</v>
          </cell>
          <cell r="G317">
            <v>121.78</v>
          </cell>
          <cell r="H317" t="e">
            <v>#N/A</v>
          </cell>
          <cell r="I317" t="e">
            <v>#N/A</v>
          </cell>
          <cell r="J317">
            <v>106.88</v>
          </cell>
        </row>
        <row r="318">
          <cell r="D318">
            <v>58.04</v>
          </cell>
          <cell r="E318">
            <v>50.22</v>
          </cell>
          <cell r="F318">
            <v>43.55</v>
          </cell>
          <cell r="G318" t="e">
            <v>#N/A</v>
          </cell>
          <cell r="H318" t="e">
            <v>#N/A</v>
          </cell>
          <cell r="I318">
            <v>126.29</v>
          </cell>
          <cell r="J318">
            <v>104.48</v>
          </cell>
        </row>
        <row r="319">
          <cell r="D319">
            <v>57.01</v>
          </cell>
          <cell r="E319">
            <v>50.05</v>
          </cell>
          <cell r="F319" t="e">
            <v>#N/A</v>
          </cell>
          <cell r="G319" t="e">
            <v>#N/A</v>
          </cell>
          <cell r="H319">
            <v>318.77</v>
          </cell>
          <cell r="I319">
            <v>127.98</v>
          </cell>
          <cell r="J319">
            <v>108.97</v>
          </cell>
        </row>
        <row r="320">
          <cell r="D320">
            <v>56.88</v>
          </cell>
          <cell r="E320">
            <v>50.24</v>
          </cell>
          <cell r="F320" t="e">
            <v>#N/A</v>
          </cell>
          <cell r="G320">
            <v>125.17</v>
          </cell>
          <cell r="H320">
            <v>346.5</v>
          </cell>
          <cell r="I320">
            <v>126.74</v>
          </cell>
          <cell r="J320">
            <v>109.59</v>
          </cell>
        </row>
        <row r="321">
          <cell r="D321">
            <v>56.27</v>
          </cell>
          <cell r="E321" t="e">
            <v>#N/A</v>
          </cell>
          <cell r="F321">
            <v>44.24</v>
          </cell>
          <cell r="G321">
            <v>134.80000000000001</v>
          </cell>
          <cell r="H321">
            <v>337.53</v>
          </cell>
          <cell r="I321">
            <v>123.99</v>
          </cell>
          <cell r="J321" t="e">
            <v>#N/A</v>
          </cell>
        </row>
        <row r="322">
          <cell r="D322" t="e">
            <v>#N/A</v>
          </cell>
          <cell r="E322" t="e">
            <v>#N/A</v>
          </cell>
          <cell r="F322">
            <v>43.78</v>
          </cell>
          <cell r="G322">
            <v>142.62</v>
          </cell>
          <cell r="H322">
            <v>331.93</v>
          </cell>
          <cell r="I322">
            <v>122.81</v>
          </cell>
          <cell r="J322" t="e">
            <v>#N/A</v>
          </cell>
        </row>
        <row r="323">
          <cell r="D323" t="e">
            <v>#N/A</v>
          </cell>
          <cell r="E323">
            <v>49.83</v>
          </cell>
          <cell r="F323">
            <v>43.75</v>
          </cell>
          <cell r="G323">
            <v>137.44999999999999</v>
          </cell>
          <cell r="H323">
            <v>334</v>
          </cell>
          <cell r="I323" t="e">
            <v>#N/A</v>
          </cell>
          <cell r="J323">
            <v>111.02</v>
          </cell>
        </row>
        <row r="324">
          <cell r="D324">
            <v>54.47</v>
          </cell>
          <cell r="E324">
            <v>49.81</v>
          </cell>
          <cell r="F324">
            <v>42.95</v>
          </cell>
          <cell r="G324">
            <v>133.63</v>
          </cell>
          <cell r="H324" t="e">
            <v>#N/A</v>
          </cell>
          <cell r="I324" t="e">
            <v>#N/A</v>
          </cell>
          <cell r="J324">
            <v>109.25</v>
          </cell>
        </row>
        <row r="325">
          <cell r="D325">
            <v>54.9</v>
          </cell>
          <cell r="E325">
            <v>49.96</v>
          </cell>
          <cell r="F325">
            <v>42.5</v>
          </cell>
          <cell r="G325" t="e">
            <v>#N/A</v>
          </cell>
          <cell r="H325" t="e">
            <v>#N/A</v>
          </cell>
          <cell r="I325">
            <v>122.84</v>
          </cell>
          <cell r="J325">
            <v>110.77</v>
          </cell>
        </row>
        <row r="326">
          <cell r="D326">
            <v>55.45</v>
          </cell>
          <cell r="E326">
            <v>50.2</v>
          </cell>
          <cell r="F326" t="e">
            <v>#N/A</v>
          </cell>
          <cell r="G326" t="e">
            <v>#N/A</v>
          </cell>
          <cell r="H326">
            <v>339</v>
          </cell>
          <cell r="I326">
            <v>119.68</v>
          </cell>
          <cell r="J326">
            <v>114.09</v>
          </cell>
        </row>
        <row r="327">
          <cell r="D327">
            <v>55.8</v>
          </cell>
          <cell r="E327">
            <v>51.04</v>
          </cell>
          <cell r="F327" t="e">
            <v>#N/A</v>
          </cell>
          <cell r="G327">
            <v>135.05000000000001</v>
          </cell>
          <cell r="H327">
            <v>359.06</v>
          </cell>
          <cell r="I327">
            <v>118.82</v>
          </cell>
          <cell r="J327">
            <v>110.32</v>
          </cell>
        </row>
        <row r="328">
          <cell r="D328">
            <v>56.25</v>
          </cell>
          <cell r="E328" t="e">
            <v>#N/A</v>
          </cell>
          <cell r="F328">
            <v>43.41</v>
          </cell>
          <cell r="G328">
            <v>138.86000000000001</v>
          </cell>
          <cell r="H328">
            <v>359.75</v>
          </cell>
          <cell r="I328">
            <v>121.97</v>
          </cell>
          <cell r="J328" t="e">
            <v>#N/A</v>
          </cell>
        </row>
        <row r="329">
          <cell r="D329" t="e">
            <v>#N/A</v>
          </cell>
          <cell r="E329" t="e">
            <v>#N/A</v>
          </cell>
          <cell r="F329">
            <v>43.81</v>
          </cell>
          <cell r="G329">
            <v>143.19</v>
          </cell>
          <cell r="H329">
            <v>357.6</v>
          </cell>
          <cell r="I329">
            <v>121.05</v>
          </cell>
          <cell r="J329" t="e">
            <v>#N/A</v>
          </cell>
        </row>
        <row r="330">
          <cell r="D330" t="e">
            <v>#N/A</v>
          </cell>
          <cell r="E330">
            <v>50.92</v>
          </cell>
          <cell r="F330">
            <v>44.8</v>
          </cell>
          <cell r="G330">
            <v>144.66</v>
          </cell>
          <cell r="H330">
            <v>361.6</v>
          </cell>
          <cell r="I330" t="e">
            <v>#N/A</v>
          </cell>
          <cell r="J330">
            <v>111.32</v>
          </cell>
        </row>
        <row r="331">
          <cell r="D331">
            <v>55.21</v>
          </cell>
          <cell r="E331">
            <v>50.1</v>
          </cell>
          <cell r="F331">
            <v>44.95</v>
          </cell>
          <cell r="G331">
            <v>140.5</v>
          </cell>
          <cell r="H331" t="e">
            <v>#N/A</v>
          </cell>
          <cell r="I331" t="e">
            <v>#N/A</v>
          </cell>
          <cell r="J331">
            <v>108.83</v>
          </cell>
        </row>
        <row r="332">
          <cell r="D332">
            <v>56.57</v>
          </cell>
          <cell r="E332">
            <v>50.66</v>
          </cell>
          <cell r="F332">
            <v>45.28</v>
          </cell>
          <cell r="G332" t="e">
            <v>#N/A</v>
          </cell>
          <cell r="H332" t="e">
            <v>#N/A</v>
          </cell>
          <cell r="I332">
            <v>115.82</v>
          </cell>
          <cell r="J332">
            <v>108.3</v>
          </cell>
        </row>
        <row r="333">
          <cell r="D333">
            <v>55.92</v>
          </cell>
          <cell r="E333">
            <v>50.45</v>
          </cell>
          <cell r="F333" t="e">
            <v>#N/A</v>
          </cell>
          <cell r="G333" t="e">
            <v>#N/A</v>
          </cell>
          <cell r="H333">
            <v>355.19</v>
          </cell>
          <cell r="I333">
            <v>113.53</v>
          </cell>
          <cell r="J333">
            <v>106.94</v>
          </cell>
        </row>
        <row r="334">
          <cell r="D334">
            <v>56.33</v>
          </cell>
          <cell r="E334">
            <v>49.99</v>
          </cell>
          <cell r="F334" t="e">
            <v>#N/A</v>
          </cell>
          <cell r="G334">
            <v>144.05000000000001</v>
          </cell>
          <cell r="H334">
            <v>370.34</v>
          </cell>
          <cell r="I334">
            <v>109.73</v>
          </cell>
          <cell r="J334">
            <v>107.72</v>
          </cell>
        </row>
        <row r="335">
          <cell r="D335">
            <v>55.85</v>
          </cell>
          <cell r="E335" t="e">
            <v>#N/A</v>
          </cell>
          <cell r="F335">
            <v>46.64</v>
          </cell>
          <cell r="G335">
            <v>147.61000000000001</v>
          </cell>
          <cell r="H335">
            <v>384.85</v>
          </cell>
          <cell r="I335">
            <v>110.24</v>
          </cell>
          <cell r="J335" t="e">
            <v>#N/A</v>
          </cell>
        </row>
        <row r="336">
          <cell r="D336" t="e">
            <v>#N/A</v>
          </cell>
          <cell r="E336" t="e">
            <v>#N/A</v>
          </cell>
          <cell r="F336">
            <v>46.82</v>
          </cell>
          <cell r="G336">
            <v>149.21</v>
          </cell>
          <cell r="H336">
            <v>375.86</v>
          </cell>
          <cell r="I336">
            <v>112.03</v>
          </cell>
          <cell r="J336" t="e">
            <v>#N/A</v>
          </cell>
        </row>
        <row r="337">
          <cell r="D337" t="e">
            <v>#N/A</v>
          </cell>
          <cell r="E337">
            <v>49.34</v>
          </cell>
          <cell r="F337">
            <v>46.66</v>
          </cell>
          <cell r="G337">
            <v>151.88999999999999</v>
          </cell>
          <cell r="H337">
            <v>380.75</v>
          </cell>
          <cell r="I337" t="e">
            <v>#N/A</v>
          </cell>
          <cell r="J337">
            <v>108.53</v>
          </cell>
        </row>
        <row r="338">
          <cell r="D338">
            <v>56.67</v>
          </cell>
          <cell r="E338">
            <v>48.86</v>
          </cell>
          <cell r="F338">
            <v>46.33</v>
          </cell>
          <cell r="G338">
            <v>155.75</v>
          </cell>
          <cell r="H338" t="e">
            <v>#N/A</v>
          </cell>
          <cell r="I338" t="e">
            <v>#N/A</v>
          </cell>
          <cell r="J338">
            <v>107.82</v>
          </cell>
        </row>
        <row r="339">
          <cell r="D339">
            <v>55.89</v>
          </cell>
          <cell r="E339">
            <v>49.05</v>
          </cell>
          <cell r="F339">
            <v>47.25</v>
          </cell>
          <cell r="G339" t="e">
            <v>#N/A</v>
          </cell>
          <cell r="H339" t="e">
            <v>#N/A</v>
          </cell>
          <cell r="I339">
            <v>107.27</v>
          </cell>
          <cell r="J339">
            <v>106.23</v>
          </cell>
        </row>
        <row r="340">
          <cell r="D340">
            <v>55.36</v>
          </cell>
          <cell r="E340">
            <v>48.75</v>
          </cell>
          <cell r="F340" t="e">
            <v>#N/A</v>
          </cell>
          <cell r="G340" t="e">
            <v>#N/A</v>
          </cell>
          <cell r="H340">
            <v>372.48</v>
          </cell>
          <cell r="I340">
            <v>102.8</v>
          </cell>
          <cell r="J340">
            <v>105.89</v>
          </cell>
        </row>
        <row r="341">
          <cell r="D341">
            <v>55.36</v>
          </cell>
          <cell r="E341">
            <v>48.6</v>
          </cell>
          <cell r="F341" t="e">
            <v>#N/A</v>
          </cell>
          <cell r="G341">
            <v>157.94999999999999</v>
          </cell>
          <cell r="H341">
            <v>382.72</v>
          </cell>
          <cell r="I341">
            <v>104.43</v>
          </cell>
          <cell r="J341">
            <v>106.28</v>
          </cell>
        </row>
        <row r="342">
          <cell r="D342">
            <v>55.87</v>
          </cell>
          <cell r="E342" t="e">
            <v>#N/A</v>
          </cell>
          <cell r="F342">
            <v>47.11</v>
          </cell>
          <cell r="G342">
            <v>172.18</v>
          </cell>
          <cell r="H342">
            <v>407.25</v>
          </cell>
          <cell r="I342">
            <v>106.36</v>
          </cell>
          <cell r="J342" t="e">
            <v>#N/A</v>
          </cell>
        </row>
        <row r="343">
          <cell r="D343" t="e">
            <v>#N/A</v>
          </cell>
          <cell r="E343" t="e">
            <v>#N/A</v>
          </cell>
          <cell r="F343">
            <v>46.96</v>
          </cell>
          <cell r="G343">
            <v>196</v>
          </cell>
          <cell r="H343">
            <v>386.45</v>
          </cell>
          <cell r="I343">
            <v>103.41</v>
          </cell>
          <cell r="J343" t="e">
            <v>#N/A</v>
          </cell>
        </row>
        <row r="344">
          <cell r="D344" t="e">
            <v>#N/A</v>
          </cell>
          <cell r="E344">
            <v>48.17</v>
          </cell>
          <cell r="F344">
            <v>47.61</v>
          </cell>
          <cell r="G344">
            <v>190.28</v>
          </cell>
          <cell r="H344">
            <v>388.25</v>
          </cell>
          <cell r="I344" t="e">
            <v>#N/A</v>
          </cell>
          <cell r="J344">
            <v>103.89</v>
          </cell>
        </row>
        <row r="345">
          <cell r="D345">
            <v>56.59</v>
          </cell>
          <cell r="E345">
            <v>47.75</v>
          </cell>
          <cell r="F345">
            <v>48.42</v>
          </cell>
          <cell r="G345">
            <v>192.52</v>
          </cell>
          <cell r="H345" t="e">
            <v>#N/A</v>
          </cell>
          <cell r="I345" t="e">
            <v>#N/A</v>
          </cell>
          <cell r="J345">
            <v>105.88</v>
          </cell>
        </row>
        <row r="346">
          <cell r="D346">
            <v>56.76</v>
          </cell>
          <cell r="E346">
            <v>47.7</v>
          </cell>
          <cell r="F346">
            <v>48.57</v>
          </cell>
          <cell r="G346" t="e">
            <v>#N/A</v>
          </cell>
          <cell r="H346" t="e">
            <v>#N/A</v>
          </cell>
          <cell r="I346">
            <v>98.52</v>
          </cell>
          <cell r="J346">
            <v>105.17</v>
          </cell>
        </row>
        <row r="347">
          <cell r="D347">
            <v>57.3</v>
          </cell>
          <cell r="E347">
            <v>47.73</v>
          </cell>
          <cell r="F347" t="e">
            <v>#N/A</v>
          </cell>
          <cell r="G347" t="e">
            <v>#N/A</v>
          </cell>
          <cell r="H347">
            <v>366.65</v>
          </cell>
          <cell r="I347">
            <v>97.27</v>
          </cell>
          <cell r="J347">
            <v>101.72</v>
          </cell>
        </row>
        <row r="348">
          <cell r="D348">
            <v>58.54</v>
          </cell>
          <cell r="E348">
            <v>47.74</v>
          </cell>
          <cell r="F348" t="e">
            <v>#N/A</v>
          </cell>
          <cell r="G348">
            <v>213.94</v>
          </cell>
          <cell r="H348">
            <v>360.25</v>
          </cell>
          <cell r="I348">
            <v>98.3</v>
          </cell>
          <cell r="J348">
            <v>99.7</v>
          </cell>
        </row>
        <row r="349">
          <cell r="D349">
            <v>59.83</v>
          </cell>
          <cell r="E349" t="e">
            <v>#N/A</v>
          </cell>
          <cell r="F349">
            <v>50.23</v>
          </cell>
          <cell r="G349">
            <v>212.33</v>
          </cell>
          <cell r="H349">
            <v>340.18</v>
          </cell>
          <cell r="I349">
            <v>97.34</v>
          </cell>
          <cell r="J349" t="e">
            <v>#N/A</v>
          </cell>
        </row>
        <row r="350">
          <cell r="D350" t="e">
            <v>#N/A</v>
          </cell>
          <cell r="E350" t="e">
            <v>#N/A</v>
          </cell>
          <cell r="F350">
            <v>50.74</v>
          </cell>
          <cell r="G350">
            <v>211.56</v>
          </cell>
          <cell r="H350">
            <v>340.57</v>
          </cell>
          <cell r="I350">
            <v>95.15</v>
          </cell>
          <cell r="J350" t="e">
            <v>#N/A</v>
          </cell>
        </row>
        <row r="351">
          <cell r="D351" t="e">
            <v>#N/A</v>
          </cell>
          <cell r="E351">
            <v>47.14</v>
          </cell>
          <cell r="F351">
            <v>50.08</v>
          </cell>
          <cell r="G351">
            <v>250.91</v>
          </cell>
          <cell r="H351">
            <v>316.25</v>
          </cell>
          <cell r="I351" t="e">
            <v>#N/A</v>
          </cell>
          <cell r="J351">
            <v>98.03</v>
          </cell>
        </row>
        <row r="352">
          <cell r="D352">
            <v>60.55</v>
          </cell>
          <cell r="E352">
            <v>47.7</v>
          </cell>
          <cell r="F352">
            <v>49.37</v>
          </cell>
          <cell r="G352">
            <v>248.1</v>
          </cell>
          <cell r="H352" t="e">
            <v>#N/A</v>
          </cell>
          <cell r="I352" t="e">
            <v>#N/A</v>
          </cell>
          <cell r="J352">
            <v>102.35</v>
          </cell>
        </row>
        <row r="353">
          <cell r="D353">
            <v>59.72</v>
          </cell>
          <cell r="E353">
            <v>47.75</v>
          </cell>
          <cell r="F353">
            <v>48.92</v>
          </cell>
          <cell r="G353" t="e">
            <v>#N/A</v>
          </cell>
          <cell r="H353" t="e">
            <v>#N/A</v>
          </cell>
          <cell r="I353">
            <v>98.85</v>
          </cell>
          <cell r="J353">
            <v>101.46</v>
          </cell>
        </row>
        <row r="354">
          <cell r="D354">
            <v>60.2</v>
          </cell>
          <cell r="E354">
            <v>47.98</v>
          </cell>
          <cell r="F354" t="e">
            <v>#N/A</v>
          </cell>
          <cell r="G354" t="e">
            <v>#N/A</v>
          </cell>
          <cell r="H354">
            <v>303.75</v>
          </cell>
          <cell r="I354">
            <v>94.7</v>
          </cell>
          <cell r="J354">
            <v>105.7</v>
          </cell>
        </row>
        <row r="355">
          <cell r="D355">
            <v>59.29</v>
          </cell>
          <cell r="E355">
            <v>47.42</v>
          </cell>
          <cell r="F355" t="e">
            <v>#N/A</v>
          </cell>
          <cell r="G355">
            <v>258.3</v>
          </cell>
          <cell r="H355">
            <v>300.89</v>
          </cell>
          <cell r="I355">
            <v>97.22</v>
          </cell>
          <cell r="J355">
            <v>106.45</v>
          </cell>
        </row>
        <row r="356">
          <cell r="D356">
            <v>59.9</v>
          </cell>
          <cell r="E356" t="e">
            <v>#N/A</v>
          </cell>
          <cell r="F356">
            <v>49.7</v>
          </cell>
          <cell r="G356">
            <v>320.97000000000003</v>
          </cell>
          <cell r="H356">
            <v>283.04000000000002</v>
          </cell>
          <cell r="I356">
            <v>99.16</v>
          </cell>
          <cell r="J356" t="e">
            <v>#N/A</v>
          </cell>
        </row>
        <row r="357">
          <cell r="D357" t="e">
            <v>#N/A</v>
          </cell>
          <cell r="E357" t="e">
            <v>#N/A</v>
          </cell>
          <cell r="F357">
            <v>51.49</v>
          </cell>
          <cell r="G357">
            <v>330.3</v>
          </cell>
          <cell r="H357">
            <v>269.08</v>
          </cell>
          <cell r="I357">
            <v>99.8</v>
          </cell>
          <cell r="J357" t="e">
            <v>#N/A</v>
          </cell>
        </row>
        <row r="358">
          <cell r="D358" t="e">
            <v>#N/A</v>
          </cell>
          <cell r="E358">
            <v>46.58</v>
          </cell>
          <cell r="F358">
            <v>51.84</v>
          </cell>
          <cell r="G358">
            <v>277.27999999999997</v>
          </cell>
          <cell r="H358">
            <v>259.60000000000002</v>
          </cell>
          <cell r="I358" t="e">
            <v>#N/A</v>
          </cell>
          <cell r="J358">
            <v>108.83</v>
          </cell>
        </row>
        <row r="359">
          <cell r="D359" t="e">
            <v>#N/A</v>
          </cell>
          <cell r="E359" t="e">
            <v>#N/A</v>
          </cell>
          <cell r="F359">
            <v>51.84</v>
          </cell>
          <cell r="G359" t="e">
            <v>#N/A</v>
          </cell>
          <cell r="H359" t="e">
            <v>#N/A</v>
          </cell>
          <cell r="I359" t="e">
            <v>#N/A</v>
          </cell>
          <cell r="J359" t="e">
            <v>#N/A</v>
          </cell>
        </row>
        <row r="360">
          <cell r="D360" t="e">
            <v>#N/A</v>
          </cell>
          <cell r="E360" t="e">
            <v>#N/A</v>
          </cell>
          <cell r="F360" t="e">
            <v>#N/A</v>
          </cell>
          <cell r="G360" t="e">
            <v>#N/A</v>
          </cell>
          <cell r="H360" t="e">
            <v>#N/A</v>
          </cell>
          <cell r="I360" t="e">
            <v>#N/A</v>
          </cell>
          <cell r="J360" t="e">
            <v>#N/A</v>
          </cell>
        </row>
        <row r="361">
          <cell r="D361" t="e">
            <v>#N/A</v>
          </cell>
          <cell r="E361" t="e">
            <v>#N/A</v>
          </cell>
          <cell r="F361" t="e">
            <v>#N/A</v>
          </cell>
          <cell r="G361" t="e">
            <v>#N/A</v>
          </cell>
          <cell r="H361" t="e">
            <v>#N/A</v>
          </cell>
          <cell r="I361" t="e">
            <v>#N/A</v>
          </cell>
          <cell r="J361" t="e">
            <v>#N/A</v>
          </cell>
        </row>
        <row r="362">
          <cell r="D362">
            <v>58.84</v>
          </cell>
          <cell r="E362">
            <v>45.98</v>
          </cell>
          <cell r="F362" t="e">
            <v>#N/A</v>
          </cell>
          <cell r="G362">
            <v>226.7</v>
          </cell>
          <cell r="H362">
            <v>259.43</v>
          </cell>
          <cell r="I362">
            <v>102.36</v>
          </cell>
          <cell r="J362" t="e">
            <v>#N/A</v>
          </cell>
        </row>
        <row r="363">
          <cell r="D363">
            <v>54.03</v>
          </cell>
          <cell r="E363" t="e">
            <v>#N/A</v>
          </cell>
          <cell r="F363">
            <v>53.77</v>
          </cell>
          <cell r="G363">
            <v>231.68</v>
          </cell>
          <cell r="H363">
            <v>253.85</v>
          </cell>
          <cell r="I363" t="e">
            <v>#N/A</v>
          </cell>
          <cell r="J363" t="e">
            <v>#N/A</v>
          </cell>
        </row>
        <row r="364">
          <cell r="D364" t="e">
            <v>#N/A</v>
          </cell>
          <cell r="E364" t="e">
            <v>#N/A</v>
          </cell>
          <cell r="F364">
            <v>52.6</v>
          </cell>
          <cell r="G364">
            <v>225.63</v>
          </cell>
          <cell r="H364" t="e">
            <v>#N/A</v>
          </cell>
          <cell r="I364" t="e">
            <v>#N/A</v>
          </cell>
          <cell r="J364" t="e">
            <v>#N/A</v>
          </cell>
        </row>
        <row r="365">
          <cell r="D365" t="e">
            <v>#N/A</v>
          </cell>
          <cell r="E365">
            <v>49.31</v>
          </cell>
          <cell r="F365">
            <v>54.45</v>
          </cell>
          <cell r="G365" t="e">
            <v>#N/A</v>
          </cell>
          <cell r="H365" t="e">
            <v>#N/A</v>
          </cell>
          <cell r="I365" t="e">
            <v>#N/A</v>
          </cell>
          <cell r="J365" t="e">
            <v>#N/A</v>
          </cell>
        </row>
        <row r="366">
          <cell r="D366" t="e">
            <v>#N/A</v>
          </cell>
          <cell r="E366" t="e">
            <v>#N/A</v>
          </cell>
          <cell r="F366">
            <v>54.45</v>
          </cell>
        </row>
      </sheetData>
      <sheetData sheetId="2"/>
      <sheetData sheetId="3"/>
      <sheetData sheetId="4">
        <row r="2">
          <cell r="D2" t="e">
            <v>#N/A</v>
          </cell>
          <cell r="E2" t="e">
            <v>#N/A</v>
          </cell>
          <cell r="F2" t="e">
            <v>#N/A</v>
          </cell>
          <cell r="G2" t="e">
            <v>#N/A</v>
          </cell>
          <cell r="H2" t="e">
            <v>#N/A</v>
          </cell>
          <cell r="I2" t="e">
            <v>#N/A</v>
          </cell>
          <cell r="J2" t="e">
            <v>#N/A</v>
          </cell>
        </row>
        <row r="3">
          <cell r="D3">
            <v>18.111999999999998</v>
          </cell>
          <cell r="E3">
            <v>20.138999999999999</v>
          </cell>
          <cell r="F3">
            <v>16.882000000000001</v>
          </cell>
          <cell r="G3" t="e">
            <v>#N/A</v>
          </cell>
          <cell r="H3" t="e">
            <v>#N/A</v>
          </cell>
          <cell r="I3">
            <v>78</v>
          </cell>
          <cell r="J3">
            <v>34.557000000000002</v>
          </cell>
        </row>
        <row r="4">
          <cell r="D4">
            <v>18.100000000000001</v>
          </cell>
          <cell r="E4">
            <v>20.03</v>
          </cell>
          <cell r="F4">
            <v>17.553999999999998</v>
          </cell>
          <cell r="G4" t="e">
            <v>#N/A</v>
          </cell>
          <cell r="H4">
            <v>45.738</v>
          </cell>
          <cell r="I4">
            <v>77.790000000000006</v>
          </cell>
          <cell r="J4">
            <v>35.631</v>
          </cell>
        </row>
        <row r="5">
          <cell r="D5">
            <v>18.103999999999999</v>
          </cell>
          <cell r="E5">
            <v>20.510999999999999</v>
          </cell>
          <cell r="F5" t="e">
            <v>#N/A</v>
          </cell>
          <cell r="G5">
            <v>16.306999999999999</v>
          </cell>
          <cell r="H5">
            <v>48.398000000000003</v>
          </cell>
          <cell r="I5">
            <v>71.974999999999994</v>
          </cell>
          <cell r="J5">
            <v>36.271000000000001</v>
          </cell>
        </row>
        <row r="6">
          <cell r="D6">
            <v>18.074999999999999</v>
          </cell>
          <cell r="E6" t="e">
            <v>#N/A</v>
          </cell>
          <cell r="F6" t="e">
            <v>#N/A</v>
          </cell>
          <cell r="G6">
            <v>15.944000000000001</v>
          </cell>
          <cell r="H6">
            <v>50.097999999999999</v>
          </cell>
          <cell r="I6">
            <v>74.790000000000006</v>
          </cell>
          <cell r="J6">
            <v>36.819000000000003</v>
          </cell>
        </row>
        <row r="7">
          <cell r="D7" t="e">
            <v>#N/A</v>
          </cell>
          <cell r="E7" t="e">
            <v>#N/A</v>
          </cell>
          <cell r="F7">
            <v>17.126999999999999</v>
          </cell>
          <cell r="G7">
            <v>15.72</v>
          </cell>
          <cell r="H7">
            <v>51.198</v>
          </cell>
          <cell r="I7">
            <v>73.912999999999997</v>
          </cell>
          <cell r="J7" t="e">
            <v>#N/A</v>
          </cell>
        </row>
        <row r="8">
          <cell r="D8" t="e">
            <v>#N/A</v>
          </cell>
          <cell r="E8">
            <v>20.227</v>
          </cell>
          <cell r="F8">
            <v>16.995000000000001</v>
          </cell>
          <cell r="G8">
            <v>16.23</v>
          </cell>
          <cell r="H8">
            <v>48.625</v>
          </cell>
          <cell r="I8" t="e">
            <v>#N/A</v>
          </cell>
          <cell r="J8" t="e">
            <v>#N/A</v>
          </cell>
        </row>
        <row r="9">
          <cell r="D9">
            <v>18.091999999999999</v>
          </cell>
          <cell r="E9">
            <v>20.529</v>
          </cell>
          <cell r="F9">
            <v>17.111999999999998</v>
          </cell>
          <cell r="G9">
            <v>16.437999999999999</v>
          </cell>
          <cell r="H9" t="e">
            <v>#N/A</v>
          </cell>
          <cell r="I9" t="e">
            <v>#N/A</v>
          </cell>
          <cell r="J9">
            <v>34.835999999999999</v>
          </cell>
        </row>
        <row r="10">
          <cell r="D10">
            <v>18.321999999999999</v>
          </cell>
          <cell r="E10">
            <v>20.466000000000001</v>
          </cell>
          <cell r="F10">
            <v>17.292000000000002</v>
          </cell>
          <cell r="G10" t="e">
            <v>#N/A</v>
          </cell>
          <cell r="H10" t="e">
            <v>#N/A</v>
          </cell>
          <cell r="I10">
            <v>76.44</v>
          </cell>
          <cell r="J10">
            <v>34.51</v>
          </cell>
        </row>
        <row r="11">
          <cell r="D11">
            <v>18.577999999999999</v>
          </cell>
          <cell r="E11">
            <v>20.382999999999999</v>
          </cell>
          <cell r="F11">
            <v>17.16</v>
          </cell>
          <cell r="G11" t="e">
            <v>#N/A</v>
          </cell>
          <cell r="H11">
            <v>47.72</v>
          </cell>
          <cell r="I11">
            <v>74.19</v>
          </cell>
          <cell r="J11">
            <v>34.652999999999999</v>
          </cell>
        </row>
        <row r="12">
          <cell r="D12">
            <v>18.32</v>
          </cell>
          <cell r="E12">
            <v>20.53</v>
          </cell>
          <cell r="F12" t="e">
            <v>#N/A</v>
          </cell>
          <cell r="G12">
            <v>16.577999999999999</v>
          </cell>
          <cell r="H12">
            <v>46.128</v>
          </cell>
          <cell r="I12">
            <v>71.739999999999995</v>
          </cell>
          <cell r="J12">
            <v>34.512</v>
          </cell>
        </row>
        <row r="13">
          <cell r="D13">
            <v>18.358000000000001</v>
          </cell>
          <cell r="E13" t="e">
            <v>#N/A</v>
          </cell>
          <cell r="F13" t="e">
            <v>#N/A</v>
          </cell>
          <cell r="G13">
            <v>16.974</v>
          </cell>
          <cell r="H13">
            <v>43.920999999999999</v>
          </cell>
          <cell r="I13">
            <v>70.328999999999994</v>
          </cell>
          <cell r="J13">
            <v>35.213999999999999</v>
          </cell>
        </row>
        <row r="14">
          <cell r="D14" t="e">
            <v>#N/A</v>
          </cell>
          <cell r="E14" t="e">
            <v>#N/A</v>
          </cell>
          <cell r="F14">
            <v>17.207999999999998</v>
          </cell>
          <cell r="G14">
            <v>16.507999999999999</v>
          </cell>
          <cell r="H14">
            <v>44.332999999999998</v>
          </cell>
          <cell r="I14">
            <v>67.959999999999994</v>
          </cell>
          <cell r="J14" t="e">
            <v>#N/A</v>
          </cell>
        </row>
        <row r="15">
          <cell r="D15" t="e">
            <v>#N/A</v>
          </cell>
          <cell r="E15">
            <v>20.356000000000002</v>
          </cell>
          <cell r="F15">
            <v>16.782</v>
          </cell>
          <cell r="G15">
            <v>16.510000000000002</v>
          </cell>
          <cell r="H15">
            <v>44.823999999999998</v>
          </cell>
          <cell r="I15" t="e">
            <v>#N/A</v>
          </cell>
          <cell r="J15" t="e">
            <v>#N/A</v>
          </cell>
        </row>
        <row r="16">
          <cell r="D16">
            <v>18.154</v>
          </cell>
          <cell r="E16">
            <v>20.641999999999999</v>
          </cell>
          <cell r="F16">
            <v>16.683</v>
          </cell>
          <cell r="G16">
            <v>16.288</v>
          </cell>
          <cell r="H16" t="e">
            <v>#N/A</v>
          </cell>
          <cell r="I16" t="e">
            <v>#N/A</v>
          </cell>
          <cell r="J16">
            <v>33.957000000000001</v>
          </cell>
        </row>
        <row r="17">
          <cell r="D17">
            <v>17.959</v>
          </cell>
          <cell r="E17">
            <v>20.881</v>
          </cell>
          <cell r="F17">
            <v>16.452999999999999</v>
          </cell>
          <cell r="G17" t="e">
            <v>#N/A</v>
          </cell>
          <cell r="H17" t="e">
            <v>#N/A</v>
          </cell>
          <cell r="I17">
            <v>61.274999999999999</v>
          </cell>
          <cell r="J17">
            <v>33.881</v>
          </cell>
        </row>
        <row r="18">
          <cell r="D18">
            <v>17.8</v>
          </cell>
          <cell r="E18">
            <v>21.544</v>
          </cell>
          <cell r="F18">
            <v>16.318999999999999</v>
          </cell>
          <cell r="G18" t="e">
            <v>#N/A</v>
          </cell>
          <cell r="H18">
            <v>43.883000000000003</v>
          </cell>
          <cell r="I18">
            <v>63.79</v>
          </cell>
          <cell r="J18">
            <v>32.423000000000002</v>
          </cell>
        </row>
        <row r="19">
          <cell r="D19">
            <v>17.852</v>
          </cell>
          <cell r="E19">
            <v>21.672999999999998</v>
          </cell>
          <cell r="F19" t="e">
            <v>#N/A</v>
          </cell>
          <cell r="G19">
            <v>16.248000000000001</v>
          </cell>
          <cell r="H19">
            <v>43.832999999999998</v>
          </cell>
          <cell r="I19">
            <v>66.42</v>
          </cell>
          <cell r="J19">
            <v>32.768000000000001</v>
          </cell>
        </row>
        <row r="20">
          <cell r="D20">
            <v>17.837</v>
          </cell>
          <cell r="E20" t="e">
            <v>#N/A</v>
          </cell>
          <cell r="F20" t="e">
            <v>#N/A</v>
          </cell>
          <cell r="G20">
            <v>16.739000000000001</v>
          </cell>
          <cell r="H20">
            <v>43.276000000000003</v>
          </cell>
          <cell r="I20">
            <v>66.980999999999995</v>
          </cell>
          <cell r="J20">
            <v>33.082000000000001</v>
          </cell>
        </row>
        <row r="21">
          <cell r="D21" t="e">
            <v>#N/A</v>
          </cell>
          <cell r="E21" t="e">
            <v>#N/A</v>
          </cell>
          <cell r="F21">
            <v>15.891</v>
          </cell>
          <cell r="G21">
            <v>16.774999999999999</v>
          </cell>
          <cell r="H21">
            <v>44.023000000000003</v>
          </cell>
          <cell r="I21">
            <v>70.91</v>
          </cell>
          <cell r="J21" t="e">
            <v>#N/A</v>
          </cell>
        </row>
        <row r="22">
          <cell r="D22" t="e">
            <v>#N/A</v>
          </cell>
          <cell r="E22">
            <v>21.3</v>
          </cell>
          <cell r="F22">
            <v>15.933</v>
          </cell>
          <cell r="G22">
            <v>16.795999999999999</v>
          </cell>
          <cell r="H22">
            <v>45.203000000000003</v>
          </cell>
          <cell r="I22" t="e">
            <v>#N/A</v>
          </cell>
          <cell r="J22" t="e">
            <v>#N/A</v>
          </cell>
        </row>
        <row r="23">
          <cell r="D23">
            <v>17.933</v>
          </cell>
          <cell r="E23">
            <v>21.317</v>
          </cell>
          <cell r="F23">
            <v>15.749000000000001</v>
          </cell>
          <cell r="G23">
            <v>16.805</v>
          </cell>
          <cell r="H23" t="e">
            <v>#N/A</v>
          </cell>
          <cell r="I23" t="e">
            <v>#N/A</v>
          </cell>
          <cell r="J23">
            <v>32.579000000000001</v>
          </cell>
        </row>
        <row r="24">
          <cell r="D24">
            <v>17.888999999999999</v>
          </cell>
          <cell r="E24">
            <v>21.509</v>
          </cell>
          <cell r="F24">
            <v>15.6</v>
          </cell>
          <cell r="G24" t="e">
            <v>#N/A</v>
          </cell>
          <cell r="H24" t="e">
            <v>#N/A</v>
          </cell>
          <cell r="I24">
            <v>71.5</v>
          </cell>
          <cell r="J24">
            <v>32.822000000000003</v>
          </cell>
        </row>
        <row r="25">
          <cell r="D25">
            <v>17.634</v>
          </cell>
          <cell r="E25">
            <v>21.109000000000002</v>
          </cell>
          <cell r="F25">
            <v>15.581</v>
          </cell>
          <cell r="G25" t="e">
            <v>#N/A</v>
          </cell>
          <cell r="H25">
            <v>49.292999999999999</v>
          </cell>
          <cell r="I25">
            <v>64.8</v>
          </cell>
          <cell r="J25">
            <v>34.220999999999997</v>
          </cell>
        </row>
        <row r="26">
          <cell r="D26">
            <v>17.5</v>
          </cell>
          <cell r="E26">
            <v>21.091000000000001</v>
          </cell>
          <cell r="F26" t="e">
            <v>#N/A</v>
          </cell>
          <cell r="G26">
            <v>16.559999999999999</v>
          </cell>
          <cell r="H26">
            <v>50.523000000000003</v>
          </cell>
          <cell r="I26">
            <v>62.67</v>
          </cell>
          <cell r="J26">
            <v>33.244999999999997</v>
          </cell>
        </row>
        <row r="27">
          <cell r="D27">
            <v>17.315999999999999</v>
          </cell>
          <cell r="E27" t="e">
            <v>#N/A</v>
          </cell>
          <cell r="F27" t="e">
            <v>#N/A</v>
          </cell>
          <cell r="G27">
            <v>16.567</v>
          </cell>
          <cell r="H27">
            <v>52.353000000000002</v>
          </cell>
          <cell r="I27">
            <v>62.722000000000001</v>
          </cell>
          <cell r="J27">
            <v>33.462000000000003</v>
          </cell>
        </row>
        <row r="28">
          <cell r="D28" t="e">
            <v>#N/A</v>
          </cell>
          <cell r="E28" t="e">
            <v>#N/A</v>
          </cell>
          <cell r="F28">
            <v>15.475</v>
          </cell>
          <cell r="G28">
            <v>16.666</v>
          </cell>
          <cell r="H28">
            <v>54.301000000000002</v>
          </cell>
          <cell r="I28">
            <v>63.02</v>
          </cell>
          <cell r="J28" t="e">
            <v>#N/A</v>
          </cell>
        </row>
        <row r="29">
          <cell r="D29" t="e">
            <v>#N/A</v>
          </cell>
          <cell r="E29">
            <v>20.957999999999998</v>
          </cell>
          <cell r="F29">
            <v>15.675000000000001</v>
          </cell>
          <cell r="G29">
            <v>16.856999999999999</v>
          </cell>
          <cell r="H29">
            <v>56.744</v>
          </cell>
          <cell r="I29" t="e">
            <v>#N/A</v>
          </cell>
          <cell r="J29" t="e">
            <v>#N/A</v>
          </cell>
        </row>
        <row r="30">
          <cell r="D30">
            <v>17.204000000000001</v>
          </cell>
          <cell r="E30">
            <v>21.256</v>
          </cell>
          <cell r="F30">
            <v>15.148</v>
          </cell>
          <cell r="G30">
            <v>16.824999999999999</v>
          </cell>
          <cell r="H30" t="e">
            <v>#N/A</v>
          </cell>
          <cell r="I30" t="e">
            <v>#N/A</v>
          </cell>
          <cell r="J30">
            <v>33.255000000000003</v>
          </cell>
        </row>
        <row r="31">
          <cell r="D31">
            <v>17.175000000000001</v>
          </cell>
          <cell r="E31">
            <v>21.077000000000002</v>
          </cell>
          <cell r="F31">
            <v>14.72</v>
          </cell>
          <cell r="G31" t="e">
            <v>#N/A</v>
          </cell>
          <cell r="H31" t="e">
            <v>#N/A</v>
          </cell>
          <cell r="I31">
            <v>63.615000000000002</v>
          </cell>
          <cell r="J31">
            <v>33.661999999999999</v>
          </cell>
        </row>
        <row r="32">
          <cell r="D32">
            <v>17.399999999999999</v>
          </cell>
          <cell r="E32">
            <v>20.965</v>
          </cell>
          <cell r="F32">
            <v>14.507</v>
          </cell>
          <cell r="G32" t="e">
            <v>#N/A</v>
          </cell>
          <cell r="H32">
            <v>54.963999999999999</v>
          </cell>
          <cell r="I32">
            <v>65.239999999999995</v>
          </cell>
          <cell r="J32">
            <v>34.322000000000003</v>
          </cell>
        </row>
        <row r="33">
          <cell r="D33">
            <v>17.25</v>
          </cell>
          <cell r="E33">
            <v>20.800999999999998</v>
          </cell>
          <cell r="F33" t="e">
            <v>#N/A</v>
          </cell>
          <cell r="G33">
            <v>16.600000000000001</v>
          </cell>
          <cell r="H33">
            <v>50.773000000000003</v>
          </cell>
          <cell r="I33">
            <v>66.92</v>
          </cell>
          <cell r="J33">
            <v>33.945999999999998</v>
          </cell>
        </row>
        <row r="34">
          <cell r="D34">
            <v>17.149999999999999</v>
          </cell>
          <cell r="E34" t="e">
            <v>#N/A</v>
          </cell>
          <cell r="F34" t="e">
            <v>#N/A</v>
          </cell>
          <cell r="G34">
            <v>16.66</v>
          </cell>
          <cell r="H34">
            <v>51.74</v>
          </cell>
          <cell r="I34">
            <v>65.852000000000004</v>
          </cell>
          <cell r="J34">
            <v>33.845999999999997</v>
          </cell>
        </row>
        <row r="35">
          <cell r="D35" t="e">
            <v>#N/A</v>
          </cell>
          <cell r="E35" t="e">
            <v>#N/A</v>
          </cell>
          <cell r="F35">
            <v>14.228999999999999</v>
          </cell>
          <cell r="G35">
            <v>16.850000000000001</v>
          </cell>
          <cell r="H35">
            <v>52.789000000000001</v>
          </cell>
          <cell r="I35">
            <v>66.599000000000004</v>
          </cell>
          <cell r="J35" t="e">
            <v>#N/A</v>
          </cell>
        </row>
        <row r="36">
          <cell r="D36" t="e">
            <v>#N/A</v>
          </cell>
          <cell r="E36">
            <v>20.73</v>
          </cell>
          <cell r="F36">
            <v>14.629</v>
          </cell>
          <cell r="G36">
            <v>16.975000000000001</v>
          </cell>
          <cell r="H36">
            <v>55.213999999999999</v>
          </cell>
          <cell r="I36" t="e">
            <v>#N/A</v>
          </cell>
          <cell r="J36" t="e">
            <v>#N/A</v>
          </cell>
        </row>
        <row r="37">
          <cell r="D37">
            <v>16.88</v>
          </cell>
          <cell r="E37">
            <v>20.731999999999999</v>
          </cell>
          <cell r="F37">
            <v>14.975</v>
          </cell>
          <cell r="G37">
            <v>17.25</v>
          </cell>
          <cell r="H37" t="e">
            <v>#N/A</v>
          </cell>
          <cell r="I37" t="e">
            <v>#N/A</v>
          </cell>
          <cell r="J37">
            <v>32.899000000000001</v>
          </cell>
        </row>
        <row r="38">
          <cell r="D38">
            <v>16.931000000000001</v>
          </cell>
          <cell r="E38">
            <v>20.7</v>
          </cell>
          <cell r="F38">
            <v>14.972</v>
          </cell>
          <cell r="G38" t="e">
            <v>#N/A</v>
          </cell>
          <cell r="H38" t="e">
            <v>#N/A</v>
          </cell>
          <cell r="I38">
            <v>65.474999999999994</v>
          </cell>
          <cell r="J38">
            <v>32.695999999999998</v>
          </cell>
        </row>
        <row r="39">
          <cell r="D39">
            <v>16.989000000000001</v>
          </cell>
          <cell r="E39">
            <v>20.856000000000002</v>
          </cell>
          <cell r="F39">
            <v>14.987</v>
          </cell>
          <cell r="G39" t="e">
            <v>#N/A</v>
          </cell>
          <cell r="H39">
            <v>54.271000000000001</v>
          </cell>
          <cell r="I39">
            <v>64.028000000000006</v>
          </cell>
          <cell r="J39">
            <v>32.192999999999998</v>
          </cell>
        </row>
        <row r="40">
          <cell r="D40">
            <v>16.870999999999999</v>
          </cell>
          <cell r="E40">
            <v>20.344000000000001</v>
          </cell>
          <cell r="F40" t="e">
            <v>#N/A</v>
          </cell>
          <cell r="G40">
            <v>17.699000000000002</v>
          </cell>
          <cell r="H40">
            <v>53.594000000000001</v>
          </cell>
          <cell r="I40">
            <v>62.335999999999999</v>
          </cell>
          <cell r="J40">
            <v>31.33</v>
          </cell>
        </row>
        <row r="41">
          <cell r="D41">
            <v>16.8</v>
          </cell>
          <cell r="E41" t="e">
            <v>#N/A</v>
          </cell>
          <cell r="F41" t="e">
            <v>#N/A</v>
          </cell>
          <cell r="G41">
            <v>17.568999999999999</v>
          </cell>
          <cell r="H41">
            <v>52.045000000000002</v>
          </cell>
          <cell r="I41">
            <v>61.298000000000002</v>
          </cell>
          <cell r="J41">
            <v>30.434000000000001</v>
          </cell>
        </row>
        <row r="42">
          <cell r="D42" t="e">
            <v>#N/A</v>
          </cell>
          <cell r="E42" t="e">
            <v>#N/A</v>
          </cell>
          <cell r="F42">
            <v>14.702999999999999</v>
          </cell>
          <cell r="G42">
            <v>17.425000000000001</v>
          </cell>
          <cell r="H42">
            <v>52.396999999999998</v>
          </cell>
          <cell r="I42">
            <v>61.45</v>
          </cell>
          <cell r="J42" t="e">
            <v>#N/A</v>
          </cell>
        </row>
        <row r="43">
          <cell r="D43" t="e">
            <v>#N/A</v>
          </cell>
          <cell r="E43">
            <v>20.361999999999998</v>
          </cell>
          <cell r="F43">
            <v>14.855</v>
          </cell>
          <cell r="G43">
            <v>17.088999999999999</v>
          </cell>
          <cell r="H43">
            <v>54.686</v>
          </cell>
          <cell r="I43" t="e">
            <v>#N/A</v>
          </cell>
          <cell r="J43" t="e">
            <v>#N/A</v>
          </cell>
        </row>
        <row r="44">
          <cell r="D44">
            <v>16.754999999999999</v>
          </cell>
          <cell r="E44">
            <v>20.116</v>
          </cell>
          <cell r="F44">
            <v>15.204000000000001</v>
          </cell>
          <cell r="G44">
            <v>17.16</v>
          </cell>
          <cell r="H44" t="e">
            <v>#N/A</v>
          </cell>
          <cell r="I44" t="e">
            <v>#N/A</v>
          </cell>
          <cell r="J44">
            <v>30.120999999999999</v>
          </cell>
        </row>
        <row r="45">
          <cell r="D45">
            <v>16.756</v>
          </cell>
          <cell r="E45">
            <v>20.341999999999999</v>
          </cell>
          <cell r="F45">
            <v>15.522</v>
          </cell>
          <cell r="G45" t="e">
            <v>#N/A</v>
          </cell>
          <cell r="H45" t="e">
            <v>#N/A</v>
          </cell>
          <cell r="I45">
            <v>60.115000000000002</v>
          </cell>
          <cell r="J45">
            <v>29.936</v>
          </cell>
        </row>
        <row r="46">
          <cell r="D46">
            <v>16.776</v>
          </cell>
          <cell r="E46">
            <v>20.29</v>
          </cell>
          <cell r="F46">
            <v>15.680999999999999</v>
          </cell>
          <cell r="G46" t="e">
            <v>#N/A</v>
          </cell>
          <cell r="H46">
            <v>56.503</v>
          </cell>
          <cell r="I46">
            <v>60.293999999999997</v>
          </cell>
          <cell r="J46">
            <v>29.152999999999999</v>
          </cell>
        </row>
        <row r="47">
          <cell r="D47">
            <v>16.736999999999998</v>
          </cell>
          <cell r="E47">
            <v>20.602</v>
          </cell>
          <cell r="F47" t="e">
            <v>#N/A</v>
          </cell>
          <cell r="G47">
            <v>17.029</v>
          </cell>
          <cell r="H47">
            <v>51.872</v>
          </cell>
          <cell r="I47">
            <v>61.134999999999998</v>
          </cell>
          <cell r="J47">
            <v>29.378</v>
          </cell>
        </row>
        <row r="48">
          <cell r="D48">
            <v>16.856999999999999</v>
          </cell>
          <cell r="E48" t="e">
            <v>#N/A</v>
          </cell>
          <cell r="F48" t="e">
            <v>#N/A</v>
          </cell>
          <cell r="G48">
            <v>16.975000000000001</v>
          </cell>
          <cell r="H48">
            <v>51.334000000000003</v>
          </cell>
          <cell r="I48">
            <v>60.338000000000001</v>
          </cell>
          <cell r="J48">
            <v>29.419</v>
          </cell>
        </row>
        <row r="49">
          <cell r="D49" t="e">
            <v>#N/A</v>
          </cell>
          <cell r="E49" t="e">
            <v>#N/A</v>
          </cell>
          <cell r="F49">
            <v>16.015000000000001</v>
          </cell>
          <cell r="G49">
            <v>16.978999999999999</v>
          </cell>
          <cell r="H49">
            <v>52.570999999999998</v>
          </cell>
          <cell r="I49">
            <v>58.408999999999999</v>
          </cell>
          <cell r="J49" t="e">
            <v>#N/A</v>
          </cell>
        </row>
        <row r="50">
          <cell r="D50" t="e">
            <v>#N/A</v>
          </cell>
          <cell r="E50">
            <v>20.291</v>
          </cell>
          <cell r="F50">
            <v>15.760999999999999</v>
          </cell>
          <cell r="G50">
            <v>17.155999999999999</v>
          </cell>
          <cell r="H50">
            <v>52.383000000000003</v>
          </cell>
          <cell r="I50" t="e">
            <v>#N/A</v>
          </cell>
          <cell r="J50" t="e">
            <v>#N/A</v>
          </cell>
        </row>
        <row r="51">
          <cell r="D51">
            <v>17.2</v>
          </cell>
          <cell r="E51">
            <v>20.582999999999998</v>
          </cell>
          <cell r="F51">
            <v>15.589</v>
          </cell>
          <cell r="G51">
            <v>16.89</v>
          </cell>
          <cell r="H51" t="e">
            <v>#N/A</v>
          </cell>
          <cell r="I51" t="e">
            <v>#N/A</v>
          </cell>
          <cell r="J51">
            <v>28.658000000000001</v>
          </cell>
        </row>
        <row r="52">
          <cell r="D52">
            <v>17.268000000000001</v>
          </cell>
          <cell r="E52">
            <v>20.771000000000001</v>
          </cell>
          <cell r="F52">
            <v>15.404</v>
          </cell>
          <cell r="G52" t="e">
            <v>#N/A</v>
          </cell>
          <cell r="H52" t="e">
            <v>#N/A</v>
          </cell>
          <cell r="I52">
            <v>57.863999999999997</v>
          </cell>
          <cell r="J52">
            <v>29.44</v>
          </cell>
        </row>
        <row r="53">
          <cell r="D53">
            <v>17.346</v>
          </cell>
          <cell r="E53">
            <v>20.699000000000002</v>
          </cell>
          <cell r="F53">
            <v>15.144</v>
          </cell>
          <cell r="G53" t="e">
            <v>#N/A</v>
          </cell>
          <cell r="H53">
            <v>52.411999999999999</v>
          </cell>
          <cell r="I53">
            <v>56.667000000000002</v>
          </cell>
          <cell r="J53">
            <v>29.393999999999998</v>
          </cell>
        </row>
        <row r="54">
          <cell r="D54">
            <v>17.213999999999999</v>
          </cell>
          <cell r="E54">
            <v>20.489000000000001</v>
          </cell>
          <cell r="F54" t="e">
            <v>#N/A</v>
          </cell>
          <cell r="G54">
            <v>16.632000000000001</v>
          </cell>
          <cell r="H54">
            <v>57.505000000000003</v>
          </cell>
          <cell r="I54">
            <v>57.338000000000001</v>
          </cell>
          <cell r="J54">
            <v>28.795000000000002</v>
          </cell>
        </row>
        <row r="55">
          <cell r="D55">
            <v>17.28</v>
          </cell>
          <cell r="E55" t="e">
            <v>#N/A</v>
          </cell>
          <cell r="F55" t="e">
            <v>#N/A</v>
          </cell>
          <cell r="G55">
            <v>16.831</v>
          </cell>
          <cell r="H55">
            <v>63.043999999999997</v>
          </cell>
          <cell r="I55">
            <v>58.097000000000001</v>
          </cell>
          <cell r="J55">
            <v>28.125</v>
          </cell>
        </row>
        <row r="56">
          <cell r="D56" t="e">
            <v>#N/A</v>
          </cell>
          <cell r="E56" t="e">
            <v>#N/A</v>
          </cell>
          <cell r="F56">
            <v>14.672000000000001</v>
          </cell>
          <cell r="G56">
            <v>16.995999999999999</v>
          </cell>
          <cell r="H56">
            <v>78.921999999999997</v>
          </cell>
          <cell r="I56">
            <v>58.499000000000002</v>
          </cell>
          <cell r="J56" t="e">
            <v>#N/A</v>
          </cell>
        </row>
        <row r="57">
          <cell r="D57" t="e">
            <v>#N/A</v>
          </cell>
          <cell r="E57">
            <v>20.331</v>
          </cell>
          <cell r="F57">
            <v>14.57</v>
          </cell>
          <cell r="G57">
            <v>16.8</v>
          </cell>
          <cell r="H57">
            <v>62.277000000000001</v>
          </cell>
          <cell r="I57" t="e">
            <v>#N/A</v>
          </cell>
          <cell r="J57" t="e">
            <v>#N/A</v>
          </cell>
        </row>
        <row r="58">
          <cell r="D58">
            <v>17.12</v>
          </cell>
          <cell r="E58">
            <v>20.36</v>
          </cell>
          <cell r="F58">
            <v>14.644</v>
          </cell>
          <cell r="G58">
            <v>16.747</v>
          </cell>
          <cell r="H58" t="e">
            <v>#N/A</v>
          </cell>
          <cell r="I58" t="e">
            <v>#N/A</v>
          </cell>
          <cell r="J58">
            <v>28.689</v>
          </cell>
        </row>
        <row r="59">
          <cell r="D59">
            <v>17.120999999999999</v>
          </cell>
          <cell r="E59">
            <v>20.806000000000001</v>
          </cell>
          <cell r="F59">
            <v>14.28</v>
          </cell>
          <cell r="G59" t="e">
            <v>#N/A</v>
          </cell>
          <cell r="H59" t="e">
            <v>#N/A</v>
          </cell>
          <cell r="I59">
            <v>55.936999999999998</v>
          </cell>
          <cell r="J59">
            <v>29.34</v>
          </cell>
        </row>
        <row r="60">
          <cell r="D60">
            <v>16.975000000000001</v>
          </cell>
          <cell r="E60">
            <v>20.85</v>
          </cell>
          <cell r="F60">
            <v>14.324999999999999</v>
          </cell>
          <cell r="G60" t="e">
            <v>#N/A</v>
          </cell>
          <cell r="H60">
            <v>62.161000000000001</v>
          </cell>
          <cell r="I60">
            <v>55.45</v>
          </cell>
          <cell r="J60">
            <v>30.5</v>
          </cell>
        </row>
        <row r="61">
          <cell r="D61">
            <v>17.097000000000001</v>
          </cell>
          <cell r="E61">
            <v>20.724</v>
          </cell>
          <cell r="F61" t="e">
            <v>#N/A</v>
          </cell>
          <cell r="G61">
            <v>16.858000000000001</v>
          </cell>
          <cell r="H61">
            <v>69.91</v>
          </cell>
          <cell r="I61">
            <v>54.863</v>
          </cell>
          <cell r="J61">
            <v>30.654</v>
          </cell>
        </row>
        <row r="62">
          <cell r="D62">
            <v>16.952999999999999</v>
          </cell>
          <cell r="E62" t="e">
            <v>#N/A</v>
          </cell>
          <cell r="F62">
            <v>14.391999999999999</v>
          </cell>
          <cell r="G62">
            <v>16.82</v>
          </cell>
          <cell r="H62">
            <v>81.363</v>
          </cell>
          <cell r="I62">
            <v>54.353000000000002</v>
          </cell>
          <cell r="J62" t="e">
            <v>#N/A</v>
          </cell>
        </row>
        <row r="63">
          <cell r="D63" t="e">
            <v>#N/A</v>
          </cell>
          <cell r="E63" t="e">
            <v>#N/A</v>
          </cell>
          <cell r="F63">
            <v>14.795999999999999</v>
          </cell>
          <cell r="G63">
            <v>16.725000000000001</v>
          </cell>
          <cell r="H63">
            <v>79.408000000000001</v>
          </cell>
          <cell r="I63">
            <v>52.750999999999998</v>
          </cell>
          <cell r="J63" t="e">
            <v>#N/A</v>
          </cell>
        </row>
        <row r="64">
          <cell r="D64" t="e">
            <v>#N/A</v>
          </cell>
          <cell r="E64">
            <v>20.745000000000001</v>
          </cell>
          <cell r="F64">
            <v>14.769</v>
          </cell>
          <cell r="G64">
            <v>16.908999999999999</v>
          </cell>
          <cell r="H64">
            <v>76.463999999999999</v>
          </cell>
          <cell r="I64" t="e">
            <v>#N/A</v>
          </cell>
          <cell r="J64">
            <v>31.331</v>
          </cell>
        </row>
        <row r="65">
          <cell r="D65">
            <v>17.125</v>
          </cell>
          <cell r="E65">
            <v>20.558</v>
          </cell>
          <cell r="F65">
            <v>14.664</v>
          </cell>
          <cell r="G65">
            <v>17.241</v>
          </cell>
          <cell r="H65" t="e">
            <v>#N/A</v>
          </cell>
          <cell r="I65" t="e">
            <v>#N/A</v>
          </cell>
          <cell r="J65">
            <v>31.812999999999999</v>
          </cell>
        </row>
        <row r="66">
          <cell r="D66">
            <v>17.111000000000001</v>
          </cell>
          <cell r="E66">
            <v>20.260999999999999</v>
          </cell>
          <cell r="F66">
            <v>14.19</v>
          </cell>
          <cell r="G66" t="e">
            <v>#N/A</v>
          </cell>
          <cell r="H66" t="e">
            <v>#N/A</v>
          </cell>
          <cell r="I66">
            <v>50.508000000000003</v>
          </cell>
          <cell r="J66">
            <v>31.309000000000001</v>
          </cell>
        </row>
        <row r="67">
          <cell r="D67">
            <v>17.138000000000002</v>
          </cell>
          <cell r="E67">
            <v>20.323</v>
          </cell>
          <cell r="F67" t="e">
            <v>#N/A</v>
          </cell>
          <cell r="G67" t="e">
            <v>#N/A</v>
          </cell>
          <cell r="H67">
            <v>84.087999999999994</v>
          </cell>
          <cell r="I67">
            <v>51.210999999999999</v>
          </cell>
          <cell r="J67">
            <v>30.779</v>
          </cell>
        </row>
        <row r="68">
          <cell r="D68">
            <v>17.193999999999999</v>
          </cell>
          <cell r="E68">
            <v>20.228000000000002</v>
          </cell>
          <cell r="F68" t="e">
            <v>#N/A</v>
          </cell>
          <cell r="G68">
            <v>17.224</v>
          </cell>
          <cell r="H68">
            <v>83.418999999999997</v>
          </cell>
          <cell r="I68">
            <v>51.061999999999998</v>
          </cell>
          <cell r="J68">
            <v>30.800999999999998</v>
          </cell>
        </row>
        <row r="69">
          <cell r="D69">
            <v>17.268999999999998</v>
          </cell>
          <cell r="E69" t="e">
            <v>#N/A</v>
          </cell>
          <cell r="F69">
            <v>13.603999999999999</v>
          </cell>
          <cell r="G69">
            <v>17.524999999999999</v>
          </cell>
          <cell r="H69">
            <v>76.588999999999999</v>
          </cell>
          <cell r="I69">
            <v>51.2</v>
          </cell>
          <cell r="J69" t="e">
            <v>#N/A</v>
          </cell>
        </row>
        <row r="70">
          <cell r="D70" t="e">
            <v>#N/A</v>
          </cell>
          <cell r="E70" t="e">
            <v>#N/A</v>
          </cell>
          <cell r="F70">
            <v>13.907999999999999</v>
          </cell>
          <cell r="G70">
            <v>17.920999999999999</v>
          </cell>
          <cell r="H70">
            <v>71.058999999999997</v>
          </cell>
          <cell r="I70">
            <v>58.475999999999999</v>
          </cell>
          <cell r="J70" t="e">
            <v>#N/A</v>
          </cell>
        </row>
        <row r="71">
          <cell r="D71" t="e">
            <v>#N/A</v>
          </cell>
          <cell r="E71">
            <v>20.061</v>
          </cell>
          <cell r="F71">
            <v>13.853</v>
          </cell>
          <cell r="G71">
            <v>18.152000000000001</v>
          </cell>
          <cell r="H71">
            <v>76.870999999999995</v>
          </cell>
          <cell r="I71" t="e">
            <v>#N/A</v>
          </cell>
          <cell r="J71">
            <v>29.92</v>
          </cell>
        </row>
        <row r="72">
          <cell r="D72">
            <v>17.308</v>
          </cell>
          <cell r="E72">
            <v>19.875</v>
          </cell>
          <cell r="F72">
            <v>13.417999999999999</v>
          </cell>
          <cell r="G72">
            <v>18.358000000000001</v>
          </cell>
          <cell r="H72" t="e">
            <v>#N/A</v>
          </cell>
          <cell r="I72" t="e">
            <v>#N/A</v>
          </cell>
          <cell r="J72">
            <v>29.585000000000001</v>
          </cell>
        </row>
        <row r="73">
          <cell r="D73">
            <v>17.167000000000002</v>
          </cell>
          <cell r="E73">
            <v>19.568000000000001</v>
          </cell>
          <cell r="F73">
            <v>13.456</v>
          </cell>
          <cell r="G73" t="e">
            <v>#N/A</v>
          </cell>
          <cell r="H73" t="e">
            <v>#N/A</v>
          </cell>
          <cell r="I73">
            <v>57.250999999999998</v>
          </cell>
          <cell r="J73">
            <v>29.562999999999999</v>
          </cell>
        </row>
        <row r="74">
          <cell r="D74">
            <v>17.074999999999999</v>
          </cell>
          <cell r="E74">
            <v>19.311</v>
          </cell>
          <cell r="F74" t="e">
            <v>#N/A</v>
          </cell>
          <cell r="G74" t="e">
            <v>#N/A</v>
          </cell>
          <cell r="H74">
            <v>70.882000000000005</v>
          </cell>
          <cell r="I74">
            <v>52.249000000000002</v>
          </cell>
          <cell r="J74">
            <v>30.498000000000001</v>
          </cell>
        </row>
        <row r="75">
          <cell r="D75">
            <v>17.12</v>
          </cell>
          <cell r="E75">
            <v>18.824000000000002</v>
          </cell>
          <cell r="F75" t="e">
            <v>#N/A</v>
          </cell>
          <cell r="G75">
            <v>18.145</v>
          </cell>
          <cell r="H75">
            <v>70.135999999999996</v>
          </cell>
          <cell r="I75">
            <v>51.186999999999998</v>
          </cell>
          <cell r="J75">
            <v>31.045000000000002</v>
          </cell>
        </row>
        <row r="76">
          <cell r="D76">
            <v>17.149000000000001</v>
          </cell>
          <cell r="E76" t="e">
            <v>#N/A</v>
          </cell>
          <cell r="F76">
            <v>12.981</v>
          </cell>
          <cell r="G76">
            <v>17.951000000000001</v>
          </cell>
          <cell r="H76">
            <v>64.099999999999994</v>
          </cell>
          <cell r="I76">
            <v>52.642000000000003</v>
          </cell>
          <cell r="J76" t="e">
            <v>#N/A</v>
          </cell>
        </row>
        <row r="77">
          <cell r="D77" t="e">
            <v>#N/A</v>
          </cell>
          <cell r="E77" t="e">
            <v>#N/A</v>
          </cell>
          <cell r="F77">
            <v>12.923</v>
          </cell>
          <cell r="G77">
            <v>18.07</v>
          </cell>
          <cell r="H77">
            <v>66.09</v>
          </cell>
          <cell r="I77">
            <v>52.024999999999999</v>
          </cell>
          <cell r="J77" t="e">
            <v>#N/A</v>
          </cell>
        </row>
        <row r="78">
          <cell r="D78" t="e">
            <v>#N/A</v>
          </cell>
          <cell r="E78">
            <v>18.518999999999998</v>
          </cell>
          <cell r="F78">
            <v>12.525</v>
          </cell>
          <cell r="G78">
            <v>18.010000000000002</v>
          </cell>
          <cell r="H78">
            <v>67.260000000000005</v>
          </cell>
          <cell r="I78" t="e">
            <v>#N/A</v>
          </cell>
          <cell r="J78">
            <v>32.207000000000001</v>
          </cell>
        </row>
        <row r="79">
          <cell r="D79">
            <v>17.129000000000001</v>
          </cell>
          <cell r="E79">
            <v>18.524999999999999</v>
          </cell>
          <cell r="F79">
            <v>12.54</v>
          </cell>
          <cell r="G79">
            <v>17.713000000000001</v>
          </cell>
          <cell r="H79" t="e">
            <v>#N/A</v>
          </cell>
          <cell r="I79" t="e">
            <v>#N/A</v>
          </cell>
          <cell r="J79">
            <v>32.371000000000002</v>
          </cell>
        </row>
        <row r="80">
          <cell r="D80">
            <v>17.276</v>
          </cell>
          <cell r="E80">
            <v>18.733000000000001</v>
          </cell>
          <cell r="F80">
            <v>12.62</v>
          </cell>
          <cell r="G80" t="e">
            <v>#N/A</v>
          </cell>
          <cell r="H80" t="e">
            <v>#N/A</v>
          </cell>
          <cell r="I80">
            <v>49.316000000000003</v>
          </cell>
          <cell r="J80">
            <v>31.710999999999999</v>
          </cell>
        </row>
        <row r="81">
          <cell r="D81">
            <v>17.559000000000001</v>
          </cell>
          <cell r="E81">
            <v>18.684000000000001</v>
          </cell>
          <cell r="F81" t="e">
            <v>#N/A</v>
          </cell>
          <cell r="G81" t="e">
            <v>#N/A</v>
          </cell>
          <cell r="H81">
            <v>67.28</v>
          </cell>
          <cell r="I81">
            <v>52.067</v>
          </cell>
          <cell r="J81">
            <v>30.849</v>
          </cell>
        </row>
        <row r="82">
          <cell r="D82">
            <v>17.492999999999999</v>
          </cell>
          <cell r="E82">
            <v>18.815000000000001</v>
          </cell>
          <cell r="F82" t="e">
            <v>#N/A</v>
          </cell>
          <cell r="G82">
            <v>18.141999999999999</v>
          </cell>
          <cell r="H82">
            <v>68.733000000000004</v>
          </cell>
          <cell r="I82">
            <v>50.466000000000001</v>
          </cell>
          <cell r="J82">
            <v>31.908000000000001</v>
          </cell>
        </row>
        <row r="83">
          <cell r="D83">
            <v>17.471</v>
          </cell>
          <cell r="E83" t="e">
            <v>#N/A</v>
          </cell>
          <cell r="F83">
            <v>12.425000000000001</v>
          </cell>
          <cell r="G83">
            <v>18.161999999999999</v>
          </cell>
          <cell r="H83">
            <v>77.03</v>
          </cell>
          <cell r="I83">
            <v>52.901000000000003</v>
          </cell>
          <cell r="J83" t="e">
            <v>#N/A</v>
          </cell>
        </row>
        <row r="84">
          <cell r="D84" t="e">
            <v>#N/A</v>
          </cell>
          <cell r="E84" t="e">
            <v>#N/A</v>
          </cell>
          <cell r="F84">
            <v>12.750999999999999</v>
          </cell>
          <cell r="G84">
            <v>18.228999999999999</v>
          </cell>
          <cell r="H84">
            <v>79.599999999999994</v>
          </cell>
          <cell r="I84">
            <v>51.735999999999997</v>
          </cell>
          <cell r="J84" t="e">
            <v>#N/A</v>
          </cell>
        </row>
        <row r="85">
          <cell r="D85" t="e">
            <v>#N/A</v>
          </cell>
          <cell r="E85">
            <v>18.536000000000001</v>
          </cell>
          <cell r="F85">
            <v>12.917999999999999</v>
          </cell>
          <cell r="G85">
            <v>18.015000000000001</v>
          </cell>
          <cell r="H85">
            <v>77.924999999999997</v>
          </cell>
          <cell r="I85" t="e">
            <v>#N/A</v>
          </cell>
          <cell r="J85">
            <v>32.685000000000002</v>
          </cell>
        </row>
        <row r="86">
          <cell r="D86">
            <v>17.37</v>
          </cell>
          <cell r="E86">
            <v>18.652000000000001</v>
          </cell>
          <cell r="F86">
            <v>12.875</v>
          </cell>
          <cell r="G86">
            <v>18.146999999999998</v>
          </cell>
          <cell r="H86" t="e">
            <v>#N/A</v>
          </cell>
          <cell r="I86" t="e">
            <v>#N/A</v>
          </cell>
          <cell r="J86">
            <v>32.014000000000003</v>
          </cell>
        </row>
        <row r="87">
          <cell r="D87">
            <v>17.608000000000001</v>
          </cell>
          <cell r="E87">
            <v>19.125</v>
          </cell>
          <cell r="F87">
            <v>12.629</v>
          </cell>
          <cell r="G87" t="e">
            <v>#N/A</v>
          </cell>
          <cell r="H87" t="e">
            <v>#N/A</v>
          </cell>
          <cell r="I87">
            <v>52.195</v>
          </cell>
          <cell r="J87">
            <v>32.491999999999997</v>
          </cell>
        </row>
        <row r="88">
          <cell r="D88">
            <v>17.745000000000001</v>
          </cell>
          <cell r="E88">
            <v>18.940000000000001</v>
          </cell>
          <cell r="F88" t="e">
            <v>#N/A</v>
          </cell>
          <cell r="G88" t="e">
            <v>#N/A</v>
          </cell>
          <cell r="H88">
            <v>76.900000000000006</v>
          </cell>
          <cell r="I88">
            <v>52.957999999999998</v>
          </cell>
          <cell r="J88">
            <v>32.159999999999997</v>
          </cell>
        </row>
        <row r="89">
          <cell r="D89">
            <v>17.797999999999998</v>
          </cell>
          <cell r="E89">
            <v>18.896999999999998</v>
          </cell>
          <cell r="F89" t="e">
            <v>#N/A</v>
          </cell>
          <cell r="G89">
            <v>18.062000000000001</v>
          </cell>
          <cell r="H89">
            <v>81.75</v>
          </cell>
          <cell r="I89">
            <v>52.38</v>
          </cell>
          <cell r="J89" t="e">
            <v>#N/A</v>
          </cell>
        </row>
        <row r="90">
          <cell r="D90" t="e">
            <v>#N/A</v>
          </cell>
          <cell r="E90" t="e">
            <v>#N/A</v>
          </cell>
          <cell r="F90">
            <v>12.394</v>
          </cell>
          <cell r="G90">
            <v>18.236999999999998</v>
          </cell>
          <cell r="H90">
            <v>85.88</v>
          </cell>
          <cell r="I90">
            <v>54.405000000000001</v>
          </cell>
          <cell r="J90" t="e">
            <v>#N/A</v>
          </cell>
        </row>
        <row r="91">
          <cell r="D91" t="e">
            <v>#N/A</v>
          </cell>
          <cell r="E91" t="e">
            <v>#N/A</v>
          </cell>
          <cell r="F91">
            <v>12.54</v>
          </cell>
          <cell r="G91">
            <v>18.262</v>
          </cell>
          <cell r="H91">
            <v>89.01</v>
          </cell>
          <cell r="I91">
            <v>58.712000000000003</v>
          </cell>
          <cell r="J91" t="e">
            <v>#N/A</v>
          </cell>
        </row>
        <row r="92">
          <cell r="D92" t="e">
            <v>#N/A</v>
          </cell>
          <cell r="E92">
            <v>18.875</v>
          </cell>
          <cell r="F92">
            <v>12.510999999999999</v>
          </cell>
          <cell r="G92">
            <v>18.327000000000002</v>
          </cell>
          <cell r="H92">
            <v>85.66</v>
          </cell>
          <cell r="I92" t="e">
            <v>#N/A</v>
          </cell>
          <cell r="J92" t="e">
            <v>#N/A</v>
          </cell>
        </row>
        <row r="93">
          <cell r="D93" t="e">
            <v>#N/A</v>
          </cell>
          <cell r="E93">
            <v>18.783999999999999</v>
          </cell>
          <cell r="F93">
            <v>12.814</v>
          </cell>
          <cell r="G93" t="e">
            <v>#N/A</v>
          </cell>
          <cell r="H93" t="e">
            <v>#N/A</v>
          </cell>
          <cell r="I93" t="e">
            <v>#N/A</v>
          </cell>
          <cell r="J93">
            <v>31.414999999999999</v>
          </cell>
        </row>
        <row r="94">
          <cell r="D94">
            <v>17.667000000000002</v>
          </cell>
          <cell r="E94">
            <v>19.175000000000001</v>
          </cell>
          <cell r="F94">
            <v>12.939</v>
          </cell>
          <cell r="G94" t="e">
            <v>#N/A</v>
          </cell>
          <cell r="H94" t="e">
            <v>#N/A</v>
          </cell>
          <cell r="I94">
            <v>62.783999999999999</v>
          </cell>
          <cell r="J94">
            <v>31.184000000000001</v>
          </cell>
        </row>
        <row r="95">
          <cell r="D95">
            <v>17.715</v>
          </cell>
          <cell r="E95">
            <v>19.856999999999999</v>
          </cell>
          <cell r="F95" t="e">
            <v>#N/A</v>
          </cell>
          <cell r="G95" t="e">
            <v>#N/A</v>
          </cell>
          <cell r="H95">
            <v>81.546999999999997</v>
          </cell>
          <cell r="I95">
            <v>60.292999999999999</v>
          </cell>
          <cell r="J95">
            <v>31.614999999999998</v>
          </cell>
        </row>
        <row r="96">
          <cell r="D96">
            <v>17.706</v>
          </cell>
          <cell r="E96">
            <v>20.457999999999998</v>
          </cell>
          <cell r="F96" t="e">
            <v>#N/A</v>
          </cell>
          <cell r="G96" t="e">
            <v>#N/A</v>
          </cell>
          <cell r="H96">
            <v>84.07</v>
          </cell>
          <cell r="I96">
            <v>57.076999999999998</v>
          </cell>
          <cell r="J96">
            <v>32.343000000000004</v>
          </cell>
        </row>
        <row r="97">
          <cell r="D97">
            <v>17.725000000000001</v>
          </cell>
          <cell r="E97" t="e">
            <v>#N/A</v>
          </cell>
          <cell r="F97">
            <v>13.478</v>
          </cell>
          <cell r="G97">
            <v>18.567</v>
          </cell>
          <cell r="H97">
            <v>82.92</v>
          </cell>
          <cell r="I97">
            <v>55.737000000000002</v>
          </cell>
          <cell r="J97" t="e">
            <v>#N/A</v>
          </cell>
        </row>
        <row r="98">
          <cell r="D98" t="e">
            <v>#N/A</v>
          </cell>
          <cell r="E98" t="e">
            <v>#N/A</v>
          </cell>
          <cell r="F98">
            <v>13.487</v>
          </cell>
          <cell r="G98">
            <v>18.297999999999998</v>
          </cell>
          <cell r="H98">
            <v>82.93</v>
          </cell>
          <cell r="I98" t="e">
            <v>#N/A</v>
          </cell>
          <cell r="J98" t="e">
            <v>#N/A</v>
          </cell>
        </row>
        <row r="99">
          <cell r="D99" t="e">
            <v>#N/A</v>
          </cell>
          <cell r="E99">
            <v>20.274999999999999</v>
          </cell>
          <cell r="F99">
            <v>13.372999999999999</v>
          </cell>
          <cell r="G99">
            <v>18.106000000000002</v>
          </cell>
          <cell r="H99">
            <v>84.584999999999994</v>
          </cell>
          <cell r="I99" t="e">
            <v>#N/A</v>
          </cell>
          <cell r="J99">
            <v>33.807000000000002</v>
          </cell>
        </row>
        <row r="100">
          <cell r="D100">
            <v>17.911999999999999</v>
          </cell>
          <cell r="E100">
            <v>20.95</v>
          </cell>
          <cell r="F100">
            <v>13.468999999999999</v>
          </cell>
          <cell r="G100">
            <v>18.05</v>
          </cell>
          <cell r="H100" t="e">
            <v>#N/A</v>
          </cell>
          <cell r="I100" t="e">
            <v>#N/A</v>
          </cell>
          <cell r="J100">
            <v>33.597999999999999</v>
          </cell>
        </row>
        <row r="101">
          <cell r="D101">
            <v>18.041</v>
          </cell>
          <cell r="E101">
            <v>20.913</v>
          </cell>
          <cell r="F101" t="e">
            <v>#N/A</v>
          </cell>
          <cell r="G101" t="e">
            <v>#N/A</v>
          </cell>
          <cell r="H101" t="e">
            <v>#N/A</v>
          </cell>
          <cell r="I101" t="e">
            <v>#N/A</v>
          </cell>
          <cell r="J101">
            <v>33.520000000000003</v>
          </cell>
        </row>
        <row r="102">
          <cell r="D102">
            <v>18.321000000000002</v>
          </cell>
          <cell r="E102">
            <v>21.027999999999999</v>
          </cell>
          <cell r="F102" t="e">
            <v>#N/A</v>
          </cell>
          <cell r="G102" t="e">
            <v>#N/A</v>
          </cell>
          <cell r="H102">
            <v>85.66</v>
          </cell>
          <cell r="I102">
            <v>58.061</v>
          </cell>
          <cell r="J102">
            <v>35.726999999999997</v>
          </cell>
        </row>
        <row r="103">
          <cell r="D103">
            <v>18.184000000000001</v>
          </cell>
          <cell r="E103">
            <v>20.93</v>
          </cell>
          <cell r="F103" t="e">
            <v>#N/A</v>
          </cell>
          <cell r="G103">
            <v>18.315000000000001</v>
          </cell>
          <cell r="H103">
            <v>88</v>
          </cell>
          <cell r="I103">
            <v>58.773000000000003</v>
          </cell>
          <cell r="J103">
            <v>36.679000000000002</v>
          </cell>
        </row>
        <row r="104">
          <cell r="D104">
            <v>18.385000000000002</v>
          </cell>
          <cell r="E104" t="e">
            <v>#N/A</v>
          </cell>
          <cell r="F104" t="e">
            <v>#N/A</v>
          </cell>
          <cell r="G104">
            <v>18.178000000000001</v>
          </cell>
          <cell r="H104">
            <v>90.894999999999996</v>
          </cell>
          <cell r="I104">
            <v>57.948</v>
          </cell>
          <cell r="J104" t="e">
            <v>#N/A</v>
          </cell>
        </row>
        <row r="105">
          <cell r="D105" t="e">
            <v>#N/A</v>
          </cell>
          <cell r="E105" t="e">
            <v>#N/A</v>
          </cell>
          <cell r="F105">
            <v>13.384</v>
          </cell>
          <cell r="G105">
            <v>18.247</v>
          </cell>
          <cell r="H105">
            <v>85.46</v>
          </cell>
          <cell r="I105">
            <v>57.46</v>
          </cell>
          <cell r="J105" t="e">
            <v>#N/A</v>
          </cell>
        </row>
        <row r="106">
          <cell r="D106" t="e">
            <v>#N/A</v>
          </cell>
          <cell r="E106">
            <v>20.545999999999999</v>
          </cell>
          <cell r="F106">
            <v>12.986000000000001</v>
          </cell>
          <cell r="G106">
            <v>18.579999999999998</v>
          </cell>
          <cell r="H106" t="e">
            <v>#N/A</v>
          </cell>
          <cell r="I106" t="e">
            <v>#N/A</v>
          </cell>
          <cell r="J106">
            <v>36.56</v>
          </cell>
        </row>
        <row r="107">
          <cell r="D107">
            <v>18.376000000000001</v>
          </cell>
          <cell r="E107">
            <v>20.440999999999999</v>
          </cell>
          <cell r="F107">
            <v>13.314</v>
          </cell>
          <cell r="G107">
            <v>18.734999999999999</v>
          </cell>
          <cell r="H107" t="e">
            <v>#N/A</v>
          </cell>
          <cell r="I107" t="e">
            <v>#N/A</v>
          </cell>
          <cell r="J107">
            <v>37.746000000000002</v>
          </cell>
        </row>
        <row r="108">
          <cell r="D108">
            <v>18.062000000000001</v>
          </cell>
          <cell r="E108">
            <v>20.728999999999999</v>
          </cell>
          <cell r="F108">
            <v>13.596</v>
          </cell>
          <cell r="G108" t="e">
            <v>#N/A</v>
          </cell>
          <cell r="H108" t="e">
            <v>#N/A</v>
          </cell>
          <cell r="I108">
            <v>57.539000000000001</v>
          </cell>
          <cell r="J108">
            <v>35.807000000000002</v>
          </cell>
        </row>
        <row r="109">
          <cell r="D109">
            <v>18.263000000000002</v>
          </cell>
          <cell r="E109">
            <v>20.507000000000001</v>
          </cell>
          <cell r="F109" t="e">
            <v>#N/A</v>
          </cell>
          <cell r="G109" t="e">
            <v>#N/A</v>
          </cell>
          <cell r="H109" t="e">
            <v>#N/A</v>
          </cell>
          <cell r="I109">
            <v>58.404000000000003</v>
          </cell>
          <cell r="J109">
            <v>36.741999999999997</v>
          </cell>
        </row>
        <row r="110">
          <cell r="D110">
            <v>18.509</v>
          </cell>
          <cell r="E110" t="e">
            <v>#N/A</v>
          </cell>
          <cell r="F110" t="e">
            <v>#N/A</v>
          </cell>
          <cell r="G110">
            <v>18.907</v>
          </cell>
          <cell r="H110">
            <v>84.47</v>
          </cell>
          <cell r="I110">
            <v>56.87</v>
          </cell>
          <cell r="J110">
            <v>35.286999999999999</v>
          </cell>
        </row>
        <row r="111">
          <cell r="D111">
            <v>18.524999999999999</v>
          </cell>
          <cell r="E111" t="e">
            <v>#N/A</v>
          </cell>
          <cell r="F111">
            <v>13.452</v>
          </cell>
          <cell r="G111">
            <v>18.968</v>
          </cell>
          <cell r="H111">
            <v>87.25</v>
          </cell>
          <cell r="I111">
            <v>56.73</v>
          </cell>
          <cell r="J111" t="e">
            <v>#N/A</v>
          </cell>
        </row>
        <row r="112">
          <cell r="D112" t="e">
            <v>#N/A</v>
          </cell>
          <cell r="E112" t="e">
            <v>#N/A</v>
          </cell>
          <cell r="F112">
            <v>13.132</v>
          </cell>
          <cell r="G112">
            <v>19.021999999999998</v>
          </cell>
          <cell r="H112">
            <v>91.61</v>
          </cell>
          <cell r="I112">
            <v>56.14</v>
          </cell>
          <cell r="J112" t="e">
            <v>#N/A</v>
          </cell>
        </row>
        <row r="113">
          <cell r="D113" t="e">
            <v>#N/A</v>
          </cell>
          <cell r="E113" t="e">
            <v>#N/A</v>
          </cell>
          <cell r="F113">
            <v>12.927</v>
          </cell>
          <cell r="G113">
            <v>19.161000000000001</v>
          </cell>
          <cell r="H113">
            <v>89.5</v>
          </cell>
          <cell r="I113" t="e">
            <v>#N/A</v>
          </cell>
          <cell r="J113">
            <v>34.198999999999998</v>
          </cell>
        </row>
        <row r="114">
          <cell r="D114">
            <v>18.632999999999999</v>
          </cell>
          <cell r="E114">
            <v>20.757999999999999</v>
          </cell>
          <cell r="F114">
            <v>12.858000000000001</v>
          </cell>
          <cell r="G114">
            <v>18.745000000000001</v>
          </cell>
          <cell r="H114" t="e">
            <v>#N/A</v>
          </cell>
          <cell r="I114" t="e">
            <v>#N/A</v>
          </cell>
          <cell r="J114">
            <v>33.695</v>
          </cell>
        </row>
        <row r="115">
          <cell r="D115">
            <v>18.552</v>
          </cell>
          <cell r="E115">
            <v>20.753</v>
          </cell>
          <cell r="F115">
            <v>12.728999999999999</v>
          </cell>
          <cell r="G115" t="e">
            <v>#N/A</v>
          </cell>
          <cell r="H115" t="e">
            <v>#N/A</v>
          </cell>
          <cell r="I115">
            <v>55.72</v>
          </cell>
          <cell r="J115">
            <v>34.097999999999999</v>
          </cell>
        </row>
        <row r="116">
          <cell r="D116">
            <v>18.617999999999999</v>
          </cell>
          <cell r="E116">
            <v>20.867999999999999</v>
          </cell>
          <cell r="F116" t="e">
            <v>#N/A</v>
          </cell>
          <cell r="G116" t="e">
            <v>#N/A</v>
          </cell>
          <cell r="H116">
            <v>87.8</v>
          </cell>
          <cell r="I116">
            <v>56.780999999999999</v>
          </cell>
          <cell r="J116">
            <v>34.713000000000001</v>
          </cell>
        </row>
        <row r="117">
          <cell r="D117">
            <v>18.981999999999999</v>
          </cell>
          <cell r="E117">
            <v>20.606000000000002</v>
          </cell>
          <cell r="F117" t="e">
            <v>#N/A</v>
          </cell>
          <cell r="G117">
            <v>18.539000000000001</v>
          </cell>
          <cell r="H117">
            <v>87.69</v>
          </cell>
          <cell r="I117">
            <v>56.87</v>
          </cell>
          <cell r="J117">
            <v>34.341999999999999</v>
          </cell>
        </row>
        <row r="118">
          <cell r="D118">
            <v>19.132000000000001</v>
          </cell>
          <cell r="E118" t="e">
            <v>#N/A</v>
          </cell>
          <cell r="F118">
            <v>12.661</v>
          </cell>
          <cell r="G118">
            <v>19.082000000000001</v>
          </cell>
          <cell r="H118">
            <v>88.85</v>
          </cell>
          <cell r="I118">
            <v>59.075000000000003</v>
          </cell>
          <cell r="J118" t="e">
            <v>#N/A</v>
          </cell>
        </row>
        <row r="119">
          <cell r="D119" t="e">
            <v>#N/A</v>
          </cell>
          <cell r="E119" t="e">
            <v>#N/A</v>
          </cell>
          <cell r="F119">
            <v>12.568</v>
          </cell>
          <cell r="G119">
            <v>19.216999999999999</v>
          </cell>
          <cell r="H119">
            <v>88.68</v>
          </cell>
          <cell r="I119">
            <v>58.5</v>
          </cell>
          <cell r="J119" t="e">
            <v>#N/A</v>
          </cell>
        </row>
        <row r="120">
          <cell r="D120" t="e">
            <v>#N/A</v>
          </cell>
          <cell r="E120">
            <v>20.562999999999999</v>
          </cell>
          <cell r="F120">
            <v>12.525</v>
          </cell>
          <cell r="G120">
            <v>19.815000000000001</v>
          </cell>
          <cell r="H120">
            <v>88.27</v>
          </cell>
          <cell r="I120" t="e">
            <v>#N/A</v>
          </cell>
          <cell r="J120">
            <v>33.515999999999998</v>
          </cell>
        </row>
        <row r="121">
          <cell r="D121">
            <v>19.352</v>
          </cell>
          <cell r="E121">
            <v>20.213999999999999</v>
          </cell>
          <cell r="F121">
            <v>12.569000000000001</v>
          </cell>
          <cell r="G121">
            <v>20.082000000000001</v>
          </cell>
          <cell r="H121" t="e">
            <v>#N/A</v>
          </cell>
          <cell r="I121" t="e">
            <v>#N/A</v>
          </cell>
          <cell r="J121">
            <v>34.603000000000002</v>
          </cell>
        </row>
        <row r="122">
          <cell r="D122" t="e">
            <v>#N/A</v>
          </cell>
          <cell r="E122" t="e">
            <v>#N/A</v>
          </cell>
          <cell r="F122" t="e">
            <v>#N/A</v>
          </cell>
          <cell r="G122" t="e">
            <v>#N/A</v>
          </cell>
          <cell r="H122" t="e">
            <v>#N/A</v>
          </cell>
          <cell r="I122" t="e">
            <v>#N/A</v>
          </cell>
          <cell r="J122" t="e">
            <v>#N/A</v>
          </cell>
        </row>
        <row r="123">
          <cell r="D123">
            <v>18.838999999999999</v>
          </cell>
          <cell r="E123">
            <v>19.629000000000001</v>
          </cell>
          <cell r="F123" t="e">
            <v>#N/A</v>
          </cell>
          <cell r="G123" t="e">
            <v>#N/A</v>
          </cell>
          <cell r="H123">
            <v>83.05</v>
          </cell>
          <cell r="I123">
            <v>58.170999999999999</v>
          </cell>
          <cell r="J123">
            <v>36.204999999999998</v>
          </cell>
        </row>
        <row r="124">
          <cell r="D124">
            <v>18.913</v>
          </cell>
          <cell r="E124">
            <v>20.149999999999999</v>
          </cell>
          <cell r="F124" t="e">
            <v>#N/A</v>
          </cell>
          <cell r="G124">
            <v>20.585000000000001</v>
          </cell>
          <cell r="H124">
            <v>88.201999999999998</v>
          </cell>
          <cell r="I124">
            <v>57.03</v>
          </cell>
          <cell r="J124">
            <v>35.875</v>
          </cell>
        </row>
        <row r="125">
          <cell r="D125">
            <v>19.221</v>
          </cell>
          <cell r="E125" t="e">
            <v>#N/A</v>
          </cell>
          <cell r="F125">
            <v>12.381</v>
          </cell>
          <cell r="G125">
            <v>20.3</v>
          </cell>
          <cell r="H125">
            <v>92.566000000000003</v>
          </cell>
          <cell r="I125">
            <v>56.406999999999996</v>
          </cell>
          <cell r="J125" t="e">
            <v>#N/A</v>
          </cell>
        </row>
        <row r="126">
          <cell r="D126" t="e">
            <v>#N/A</v>
          </cell>
          <cell r="E126" t="e">
            <v>#N/A</v>
          </cell>
          <cell r="F126">
            <v>12.484</v>
          </cell>
          <cell r="G126">
            <v>20.527999999999999</v>
          </cell>
          <cell r="H126">
            <v>99.54</v>
          </cell>
          <cell r="I126">
            <v>56.51</v>
          </cell>
          <cell r="J126" t="e">
            <v>#N/A</v>
          </cell>
        </row>
        <row r="127">
          <cell r="D127" t="e">
            <v>#N/A</v>
          </cell>
          <cell r="E127" t="e">
            <v>#N/A</v>
          </cell>
          <cell r="F127">
            <v>12.553000000000001</v>
          </cell>
          <cell r="G127">
            <v>20.925000000000001</v>
          </cell>
          <cell r="H127">
            <v>97.540999999999997</v>
          </cell>
          <cell r="I127" t="e">
            <v>#N/A</v>
          </cell>
          <cell r="J127">
            <v>36.622</v>
          </cell>
        </row>
        <row r="128">
          <cell r="D128" t="e">
            <v>#N/A</v>
          </cell>
          <cell r="E128">
            <v>20.391999999999999</v>
          </cell>
          <cell r="F128">
            <v>12.725</v>
          </cell>
          <cell r="G128">
            <v>20.86</v>
          </cell>
          <cell r="H128" t="e">
            <v>#N/A</v>
          </cell>
          <cell r="I128" t="e">
            <v>#N/A</v>
          </cell>
          <cell r="J128">
            <v>36.326000000000001</v>
          </cell>
        </row>
        <row r="129">
          <cell r="D129">
            <v>19.552</v>
          </cell>
          <cell r="E129">
            <v>20.268000000000001</v>
          </cell>
          <cell r="F129">
            <v>12.753</v>
          </cell>
          <cell r="G129" t="e">
            <v>#N/A</v>
          </cell>
          <cell r="H129" t="e">
            <v>#N/A</v>
          </cell>
          <cell r="I129">
            <v>57.139000000000003</v>
          </cell>
          <cell r="J129">
            <v>36.139000000000003</v>
          </cell>
        </row>
        <row r="130">
          <cell r="D130">
            <v>19.802</v>
          </cell>
          <cell r="E130">
            <v>20.087</v>
          </cell>
          <cell r="F130" t="e">
            <v>#N/A</v>
          </cell>
          <cell r="G130" t="e">
            <v>#N/A</v>
          </cell>
          <cell r="H130">
            <v>89.031999999999996</v>
          </cell>
          <cell r="I130">
            <v>57.843000000000004</v>
          </cell>
          <cell r="J130">
            <v>36.375999999999998</v>
          </cell>
        </row>
        <row r="131">
          <cell r="D131">
            <v>19.95</v>
          </cell>
          <cell r="E131">
            <v>19.733000000000001</v>
          </cell>
          <cell r="F131" t="e">
            <v>#N/A</v>
          </cell>
          <cell r="G131">
            <v>21.7</v>
          </cell>
          <cell r="H131">
            <v>89.43</v>
          </cell>
          <cell r="I131">
            <v>57.57</v>
          </cell>
          <cell r="J131">
            <v>35.866999999999997</v>
          </cell>
        </row>
        <row r="132">
          <cell r="D132">
            <v>20.315999999999999</v>
          </cell>
          <cell r="E132" t="e">
            <v>#N/A</v>
          </cell>
          <cell r="F132">
            <v>12.826000000000001</v>
          </cell>
          <cell r="G132">
            <v>22.102</v>
          </cell>
          <cell r="H132">
            <v>90.144999999999996</v>
          </cell>
          <cell r="I132">
            <v>57.65</v>
          </cell>
          <cell r="J132" t="e">
            <v>#N/A</v>
          </cell>
        </row>
        <row r="133">
          <cell r="D133" t="e">
            <v>#N/A</v>
          </cell>
          <cell r="E133" t="e">
            <v>#N/A</v>
          </cell>
          <cell r="F133">
            <v>12.576000000000001</v>
          </cell>
          <cell r="G133">
            <v>22.701000000000001</v>
          </cell>
          <cell r="H133">
            <v>96.76</v>
          </cell>
          <cell r="I133">
            <v>55.814999999999998</v>
          </cell>
          <cell r="J133" t="e">
            <v>#N/A</v>
          </cell>
        </row>
        <row r="134">
          <cell r="D134" t="e">
            <v>#N/A</v>
          </cell>
          <cell r="E134">
            <v>19.763000000000002</v>
          </cell>
          <cell r="F134">
            <v>12.443</v>
          </cell>
          <cell r="G134">
            <v>22.356999999999999</v>
          </cell>
          <cell r="H134">
            <v>92.662999999999997</v>
          </cell>
          <cell r="I134" t="e">
            <v>#N/A</v>
          </cell>
          <cell r="J134">
            <v>35.591999999999999</v>
          </cell>
        </row>
        <row r="135">
          <cell r="D135">
            <v>20.699000000000002</v>
          </cell>
          <cell r="E135">
            <v>19.963999999999999</v>
          </cell>
          <cell r="F135">
            <v>12.694000000000001</v>
          </cell>
          <cell r="G135">
            <v>22.582000000000001</v>
          </cell>
          <cell r="H135" t="e">
            <v>#N/A</v>
          </cell>
          <cell r="I135" t="e">
            <v>#N/A</v>
          </cell>
          <cell r="J135">
            <v>36.058999999999997</v>
          </cell>
        </row>
        <row r="136">
          <cell r="D136">
            <v>20.882999999999999</v>
          </cell>
          <cell r="E136">
            <v>20.303000000000001</v>
          </cell>
          <cell r="F136">
            <v>12.816000000000001</v>
          </cell>
          <cell r="G136" t="e">
            <v>#N/A</v>
          </cell>
          <cell r="H136" t="e">
            <v>#N/A</v>
          </cell>
          <cell r="I136">
            <v>52.677</v>
          </cell>
          <cell r="J136">
            <v>35.953000000000003</v>
          </cell>
        </row>
        <row r="137">
          <cell r="D137">
            <v>20.899000000000001</v>
          </cell>
          <cell r="E137">
            <v>19.972999999999999</v>
          </cell>
          <cell r="F137" t="e">
            <v>#N/A</v>
          </cell>
          <cell r="G137" t="e">
            <v>#N/A</v>
          </cell>
          <cell r="H137">
            <v>92.5</v>
          </cell>
          <cell r="I137">
            <v>51.28</v>
          </cell>
          <cell r="J137">
            <v>36.436999999999998</v>
          </cell>
        </row>
        <row r="138">
          <cell r="D138">
            <v>21.393999999999998</v>
          </cell>
          <cell r="E138">
            <v>19.731999999999999</v>
          </cell>
          <cell r="F138" t="e">
            <v>#N/A</v>
          </cell>
          <cell r="G138">
            <v>22.350999999999999</v>
          </cell>
          <cell r="H138">
            <v>93.45</v>
          </cell>
          <cell r="I138">
            <v>52.762999999999998</v>
          </cell>
          <cell r="J138">
            <v>36.716000000000001</v>
          </cell>
        </row>
        <row r="139">
          <cell r="D139">
            <v>21.198</v>
          </cell>
          <cell r="E139" t="e">
            <v>#N/A</v>
          </cell>
          <cell r="F139">
            <v>12.865</v>
          </cell>
          <cell r="G139">
            <v>21.393000000000001</v>
          </cell>
          <cell r="H139">
            <v>90.85</v>
          </cell>
          <cell r="I139">
            <v>51.38</v>
          </cell>
          <cell r="J139" t="e">
            <v>#N/A</v>
          </cell>
        </row>
        <row r="140">
          <cell r="D140" t="e">
            <v>#N/A</v>
          </cell>
          <cell r="E140" t="e">
            <v>#N/A</v>
          </cell>
          <cell r="F140">
            <v>12.879</v>
          </cell>
          <cell r="G140">
            <v>19.821999999999999</v>
          </cell>
          <cell r="H140">
            <v>89.7</v>
          </cell>
          <cell r="I140">
            <v>51.924999999999997</v>
          </cell>
          <cell r="J140" t="e">
            <v>#N/A</v>
          </cell>
        </row>
        <row r="141">
          <cell r="D141" t="e">
            <v>#N/A</v>
          </cell>
          <cell r="E141">
            <v>19.684999999999999</v>
          </cell>
          <cell r="F141">
            <v>12.948</v>
          </cell>
          <cell r="G141">
            <v>20.928000000000001</v>
          </cell>
          <cell r="H141">
            <v>89.486999999999995</v>
          </cell>
          <cell r="I141" t="e">
            <v>#N/A</v>
          </cell>
          <cell r="J141">
            <v>37.380000000000003</v>
          </cell>
        </row>
        <row r="142">
          <cell r="D142">
            <v>21.449000000000002</v>
          </cell>
          <cell r="E142">
            <v>19.686</v>
          </cell>
          <cell r="F142">
            <v>12.632999999999999</v>
          </cell>
          <cell r="G142">
            <v>20.875</v>
          </cell>
          <cell r="H142" t="e">
            <v>#N/A</v>
          </cell>
          <cell r="I142" t="e">
            <v>#N/A</v>
          </cell>
          <cell r="J142">
            <v>38.453000000000003</v>
          </cell>
        </row>
        <row r="143">
          <cell r="D143">
            <v>21.925000000000001</v>
          </cell>
          <cell r="E143">
            <v>19.829000000000001</v>
          </cell>
          <cell r="F143">
            <v>12.407999999999999</v>
          </cell>
          <cell r="G143" t="e">
            <v>#N/A</v>
          </cell>
          <cell r="H143" t="e">
            <v>#N/A</v>
          </cell>
          <cell r="I143">
            <v>52.22</v>
          </cell>
          <cell r="J143">
            <v>39.639000000000003</v>
          </cell>
        </row>
        <row r="144">
          <cell r="D144">
            <v>21.757000000000001</v>
          </cell>
          <cell r="E144">
            <v>19.742000000000001</v>
          </cell>
          <cell r="F144" t="e">
            <v>#N/A</v>
          </cell>
          <cell r="G144" t="e">
            <v>#N/A</v>
          </cell>
          <cell r="H144">
            <v>86.59</v>
          </cell>
          <cell r="I144">
            <v>52.496000000000002</v>
          </cell>
          <cell r="J144">
            <v>40.15</v>
          </cell>
        </row>
        <row r="145">
          <cell r="D145">
            <v>21.544</v>
          </cell>
          <cell r="E145">
            <v>19.63</v>
          </cell>
          <cell r="F145" t="e">
            <v>#N/A</v>
          </cell>
          <cell r="G145">
            <v>20.937999999999999</v>
          </cell>
          <cell r="H145">
            <v>87.177999999999997</v>
          </cell>
          <cell r="I145">
            <v>51.98</v>
          </cell>
          <cell r="J145">
            <v>39.054000000000002</v>
          </cell>
        </row>
        <row r="146">
          <cell r="D146">
            <v>20.72</v>
          </cell>
          <cell r="E146" t="e">
            <v>#N/A</v>
          </cell>
          <cell r="F146">
            <v>12.715</v>
          </cell>
          <cell r="G146">
            <v>21.561</v>
          </cell>
          <cell r="H146">
            <v>88.867000000000004</v>
          </cell>
          <cell r="I146">
            <v>48.48</v>
          </cell>
          <cell r="J146" t="e">
            <v>#N/A</v>
          </cell>
        </row>
        <row r="147">
          <cell r="D147" t="e">
            <v>#N/A</v>
          </cell>
          <cell r="E147" t="e">
            <v>#N/A</v>
          </cell>
          <cell r="F147">
            <v>12.6</v>
          </cell>
          <cell r="G147">
            <v>21.655000000000001</v>
          </cell>
          <cell r="H147">
            <v>88.73</v>
          </cell>
          <cell r="I147">
            <v>46.15</v>
          </cell>
          <cell r="J147" t="e">
            <v>#N/A</v>
          </cell>
        </row>
        <row r="148">
          <cell r="D148" t="e">
            <v>#N/A</v>
          </cell>
          <cell r="E148" t="e">
            <v>#N/A</v>
          </cell>
          <cell r="F148">
            <v>12.47</v>
          </cell>
          <cell r="G148">
            <v>21.029</v>
          </cell>
          <cell r="H148">
            <v>88.427000000000007</v>
          </cell>
          <cell r="I148" t="e">
            <v>#N/A</v>
          </cell>
          <cell r="J148">
            <v>39.945999999999998</v>
          </cell>
        </row>
        <row r="149">
          <cell r="D149" t="e">
            <v>#N/A</v>
          </cell>
          <cell r="E149">
            <v>19.882000000000001</v>
          </cell>
          <cell r="F149">
            <v>12.262</v>
          </cell>
          <cell r="G149">
            <v>20.925000000000001</v>
          </cell>
          <cell r="H149" t="e">
            <v>#N/A</v>
          </cell>
          <cell r="I149" t="e">
            <v>#N/A</v>
          </cell>
          <cell r="J149">
            <v>38.947000000000003</v>
          </cell>
        </row>
        <row r="150">
          <cell r="D150">
            <v>20.88</v>
          </cell>
          <cell r="E150">
            <v>19.878</v>
          </cell>
          <cell r="F150">
            <v>12.332000000000001</v>
          </cell>
          <cell r="G150" t="e">
            <v>#N/A</v>
          </cell>
          <cell r="H150" t="e">
            <v>#N/A</v>
          </cell>
          <cell r="I150">
            <v>45.895000000000003</v>
          </cell>
          <cell r="J150">
            <v>39.170999999999999</v>
          </cell>
        </row>
        <row r="151">
          <cell r="D151">
            <v>20.837</v>
          </cell>
          <cell r="E151">
            <v>19.675000000000001</v>
          </cell>
          <cell r="F151" t="e">
            <v>#N/A</v>
          </cell>
          <cell r="G151" t="e">
            <v>#N/A</v>
          </cell>
          <cell r="H151">
            <v>89.45</v>
          </cell>
          <cell r="I151">
            <v>45.62</v>
          </cell>
          <cell r="J151">
            <v>39.616999999999997</v>
          </cell>
        </row>
        <row r="152">
          <cell r="D152">
            <v>20.381</v>
          </cell>
          <cell r="E152">
            <v>18.975000000000001</v>
          </cell>
          <cell r="F152" t="e">
            <v>#N/A</v>
          </cell>
          <cell r="G152">
            <v>20.905000000000001</v>
          </cell>
          <cell r="H152">
            <v>91.885000000000005</v>
          </cell>
          <cell r="I152">
            <v>46.307000000000002</v>
          </cell>
          <cell r="J152">
            <v>38.604999999999997</v>
          </cell>
        </row>
        <row r="153">
          <cell r="D153">
            <v>20.172000000000001</v>
          </cell>
          <cell r="E153" t="e">
            <v>#N/A</v>
          </cell>
          <cell r="F153">
            <v>12.208</v>
          </cell>
          <cell r="G153">
            <v>21.277000000000001</v>
          </cell>
          <cell r="H153">
            <v>89.55</v>
          </cell>
          <cell r="I153">
            <v>44.866999999999997</v>
          </cell>
          <cell r="J153" t="e">
            <v>#N/A</v>
          </cell>
        </row>
        <row r="154">
          <cell r="D154" t="e">
            <v>#N/A</v>
          </cell>
          <cell r="E154" t="e">
            <v>#N/A</v>
          </cell>
          <cell r="F154">
            <v>12.494</v>
          </cell>
          <cell r="G154">
            <v>20.844999999999999</v>
          </cell>
          <cell r="H154">
            <v>91.5</v>
          </cell>
          <cell r="I154">
            <v>44.738999999999997</v>
          </cell>
          <cell r="J154" t="e">
            <v>#N/A</v>
          </cell>
        </row>
        <row r="155">
          <cell r="D155" t="e">
            <v>#N/A</v>
          </cell>
          <cell r="E155">
            <v>18.808</v>
          </cell>
          <cell r="F155">
            <v>12.523</v>
          </cell>
          <cell r="G155">
            <v>20.824000000000002</v>
          </cell>
          <cell r="H155">
            <v>91.475999999999999</v>
          </cell>
          <cell r="I155" t="e">
            <v>#N/A</v>
          </cell>
          <cell r="J155">
            <v>39.441000000000003</v>
          </cell>
        </row>
        <row r="156">
          <cell r="D156">
            <v>20.335000000000001</v>
          </cell>
          <cell r="E156">
            <v>18.809999999999999</v>
          </cell>
          <cell r="F156">
            <v>12.52</v>
          </cell>
          <cell r="G156">
            <v>20.888000000000002</v>
          </cell>
          <cell r="H156" t="e">
            <v>#N/A</v>
          </cell>
          <cell r="I156" t="e">
            <v>#N/A</v>
          </cell>
          <cell r="J156">
            <v>37.881999999999998</v>
          </cell>
        </row>
        <row r="157">
          <cell r="D157">
            <v>20.015000000000001</v>
          </cell>
          <cell r="E157">
            <v>18.780999999999999</v>
          </cell>
          <cell r="F157">
            <v>12.879</v>
          </cell>
          <cell r="G157" t="e">
            <v>#N/A</v>
          </cell>
          <cell r="H157" t="e">
            <v>#N/A</v>
          </cell>
          <cell r="I157">
            <v>46.6</v>
          </cell>
          <cell r="J157">
            <v>37.154000000000003</v>
          </cell>
        </row>
        <row r="158">
          <cell r="D158">
            <v>19.997</v>
          </cell>
          <cell r="E158">
            <v>18.789000000000001</v>
          </cell>
          <cell r="F158" t="e">
            <v>#N/A</v>
          </cell>
          <cell r="G158" t="e">
            <v>#N/A</v>
          </cell>
          <cell r="H158">
            <v>90.65</v>
          </cell>
          <cell r="I158">
            <v>44.17</v>
          </cell>
          <cell r="J158">
            <v>37.271000000000001</v>
          </cell>
        </row>
        <row r="159">
          <cell r="D159">
            <v>20.192</v>
          </cell>
          <cell r="E159">
            <v>19.244</v>
          </cell>
          <cell r="F159" t="e">
            <v>#N/A</v>
          </cell>
          <cell r="G159">
            <v>21.434999999999999</v>
          </cell>
          <cell r="H159">
            <v>89</v>
          </cell>
          <cell r="I159">
            <v>44.284999999999997</v>
          </cell>
          <cell r="J159">
            <v>36.954000000000001</v>
          </cell>
        </row>
        <row r="160">
          <cell r="D160">
            <v>20.274000000000001</v>
          </cell>
          <cell r="E160" t="e">
            <v>#N/A</v>
          </cell>
          <cell r="F160">
            <v>12.747</v>
          </cell>
          <cell r="G160">
            <v>21.934999999999999</v>
          </cell>
          <cell r="H160">
            <v>88.381</v>
          </cell>
          <cell r="I160">
            <v>45.28</v>
          </cell>
          <cell r="J160" t="e">
            <v>#N/A</v>
          </cell>
        </row>
        <row r="161">
          <cell r="D161" t="e">
            <v>#N/A</v>
          </cell>
          <cell r="E161" t="e">
            <v>#N/A</v>
          </cell>
          <cell r="F161">
            <v>12.512</v>
          </cell>
          <cell r="G161">
            <v>22.286000000000001</v>
          </cell>
          <cell r="H161">
            <v>87.61</v>
          </cell>
          <cell r="I161">
            <v>48.7</v>
          </cell>
          <cell r="J161" t="e">
            <v>#N/A</v>
          </cell>
        </row>
        <row r="162">
          <cell r="D162" t="e">
            <v>#N/A</v>
          </cell>
          <cell r="E162">
            <v>19.550999999999998</v>
          </cell>
          <cell r="F162">
            <v>12.547000000000001</v>
          </cell>
          <cell r="G162">
            <v>22.661999999999999</v>
          </cell>
          <cell r="H162">
            <v>86</v>
          </cell>
          <cell r="I162" t="e">
            <v>#N/A</v>
          </cell>
          <cell r="J162">
            <v>37.970999999999997</v>
          </cell>
        </row>
        <row r="163">
          <cell r="D163">
            <v>20.143999999999998</v>
          </cell>
          <cell r="E163">
            <v>18.902999999999999</v>
          </cell>
          <cell r="F163">
            <v>12.436999999999999</v>
          </cell>
          <cell r="G163">
            <v>22.196999999999999</v>
          </cell>
          <cell r="H163" t="e">
            <v>#N/A</v>
          </cell>
          <cell r="I163" t="e">
            <v>#N/A</v>
          </cell>
          <cell r="J163">
            <v>37.744999999999997</v>
          </cell>
        </row>
        <row r="164">
          <cell r="D164">
            <v>20.398</v>
          </cell>
          <cell r="E164">
            <v>18.925000000000001</v>
          </cell>
          <cell r="F164">
            <v>12.397</v>
          </cell>
          <cell r="G164" t="e">
            <v>#N/A</v>
          </cell>
          <cell r="H164" t="e">
            <v>#N/A</v>
          </cell>
          <cell r="I164">
            <v>49</v>
          </cell>
          <cell r="J164">
            <v>38.341999999999999</v>
          </cell>
        </row>
        <row r="165">
          <cell r="D165">
            <v>20.719000000000001</v>
          </cell>
          <cell r="E165">
            <v>19.081</v>
          </cell>
          <cell r="F165" t="e">
            <v>#N/A</v>
          </cell>
          <cell r="G165" t="e">
            <v>#N/A</v>
          </cell>
          <cell r="H165">
            <v>86</v>
          </cell>
          <cell r="I165">
            <v>51.984999999999999</v>
          </cell>
          <cell r="J165">
            <v>38.680999999999997</v>
          </cell>
        </row>
        <row r="166">
          <cell r="D166">
            <v>20.715</v>
          </cell>
          <cell r="E166">
            <v>18.873000000000001</v>
          </cell>
          <cell r="F166" t="e">
            <v>#N/A</v>
          </cell>
          <cell r="G166">
            <v>22.616</v>
          </cell>
          <cell r="H166">
            <v>90.1</v>
          </cell>
          <cell r="I166">
            <v>55.06</v>
          </cell>
          <cell r="J166">
            <v>38.497</v>
          </cell>
        </row>
        <row r="167">
          <cell r="D167">
            <v>20.198</v>
          </cell>
          <cell r="E167" t="e">
            <v>#N/A</v>
          </cell>
          <cell r="F167">
            <v>12.23</v>
          </cell>
          <cell r="G167">
            <v>22.113</v>
          </cell>
          <cell r="H167">
            <v>99.12</v>
          </cell>
          <cell r="I167">
            <v>56.817</v>
          </cell>
          <cell r="J167" t="e">
            <v>#N/A</v>
          </cell>
        </row>
        <row r="168">
          <cell r="D168" t="e">
            <v>#N/A</v>
          </cell>
          <cell r="E168" t="e">
            <v>#N/A</v>
          </cell>
          <cell r="F168">
            <v>12.448</v>
          </cell>
          <cell r="G168">
            <v>21.917000000000002</v>
          </cell>
          <cell r="H168">
            <v>103.361</v>
          </cell>
          <cell r="I168">
            <v>52.85</v>
          </cell>
          <cell r="J168" t="e">
            <v>#N/A</v>
          </cell>
        </row>
        <row r="169">
          <cell r="D169" t="e">
            <v>#N/A</v>
          </cell>
          <cell r="E169">
            <v>18.850000000000001</v>
          </cell>
          <cell r="F169">
            <v>12.45</v>
          </cell>
          <cell r="G169">
            <v>22.151</v>
          </cell>
          <cell r="H169">
            <v>94.605999999999995</v>
          </cell>
          <cell r="I169" t="e">
            <v>#N/A</v>
          </cell>
          <cell r="J169">
            <v>37.771999999999998</v>
          </cell>
        </row>
        <row r="170">
          <cell r="D170">
            <v>20.478999999999999</v>
          </cell>
          <cell r="E170">
            <v>18.591999999999999</v>
          </cell>
          <cell r="F170">
            <v>12.714</v>
          </cell>
          <cell r="G170">
            <v>22.806999999999999</v>
          </cell>
          <cell r="H170" t="e">
            <v>#N/A</v>
          </cell>
          <cell r="I170" t="e">
            <v>#N/A</v>
          </cell>
          <cell r="J170">
            <v>38.362000000000002</v>
          </cell>
        </row>
        <row r="171">
          <cell r="D171">
            <v>20.234000000000002</v>
          </cell>
          <cell r="E171">
            <v>18.452999999999999</v>
          </cell>
          <cell r="F171">
            <v>12.824999999999999</v>
          </cell>
          <cell r="G171" t="e">
            <v>#N/A</v>
          </cell>
          <cell r="H171" t="e">
            <v>#N/A</v>
          </cell>
          <cell r="I171">
            <v>52.643000000000001</v>
          </cell>
          <cell r="J171">
            <v>39.161999999999999</v>
          </cell>
        </row>
        <row r="172">
          <cell r="D172">
            <v>20.138999999999999</v>
          </cell>
          <cell r="E172">
            <v>18.625</v>
          </cell>
          <cell r="F172" t="e">
            <v>#N/A</v>
          </cell>
          <cell r="G172" t="e">
            <v>#N/A</v>
          </cell>
          <cell r="H172">
            <v>97.1</v>
          </cell>
          <cell r="I172">
            <v>55.305</v>
          </cell>
          <cell r="J172">
            <v>38.93</v>
          </cell>
        </row>
        <row r="173">
          <cell r="D173">
            <v>20.292000000000002</v>
          </cell>
          <cell r="E173">
            <v>18.97</v>
          </cell>
          <cell r="F173" t="e">
            <v>#N/A</v>
          </cell>
          <cell r="G173">
            <v>23.074000000000002</v>
          </cell>
          <cell r="H173">
            <v>100.375</v>
          </cell>
          <cell r="I173">
            <v>54.475000000000001</v>
          </cell>
          <cell r="J173">
            <v>38.463000000000001</v>
          </cell>
        </row>
        <row r="174">
          <cell r="D174">
            <v>20.428999999999998</v>
          </cell>
          <cell r="E174" t="e">
            <v>#N/A</v>
          </cell>
          <cell r="F174">
            <v>12.706</v>
          </cell>
          <cell r="G174">
            <v>23.582000000000001</v>
          </cell>
          <cell r="H174">
            <v>104.971</v>
          </cell>
          <cell r="I174">
            <v>53.4</v>
          </cell>
          <cell r="J174" t="e">
            <v>#N/A</v>
          </cell>
        </row>
        <row r="175">
          <cell r="D175" t="e">
            <v>#N/A</v>
          </cell>
          <cell r="E175" t="e">
            <v>#N/A</v>
          </cell>
          <cell r="F175">
            <v>12.906000000000001</v>
          </cell>
          <cell r="G175">
            <v>24.033000000000001</v>
          </cell>
          <cell r="H175">
            <v>109.717</v>
          </cell>
          <cell r="I175">
            <v>52.3</v>
          </cell>
          <cell r="J175" t="e">
            <v>#N/A</v>
          </cell>
        </row>
        <row r="176">
          <cell r="D176" t="e">
            <v>#N/A</v>
          </cell>
          <cell r="E176">
            <v>19.27</v>
          </cell>
          <cell r="F176">
            <v>12.696</v>
          </cell>
          <cell r="G176">
            <v>24.099</v>
          </cell>
          <cell r="H176">
            <v>107.43</v>
          </cell>
          <cell r="I176" t="e">
            <v>#N/A</v>
          </cell>
          <cell r="J176">
            <v>38.433</v>
          </cell>
        </row>
        <row r="177">
          <cell r="D177">
            <v>20.43</v>
          </cell>
          <cell r="E177">
            <v>18.927</v>
          </cell>
          <cell r="F177">
            <v>12.586</v>
          </cell>
          <cell r="G177">
            <v>24.524000000000001</v>
          </cell>
          <cell r="H177" t="e">
            <v>#N/A</v>
          </cell>
          <cell r="I177" t="e">
            <v>#N/A</v>
          </cell>
          <cell r="J177">
            <v>38.841000000000001</v>
          </cell>
        </row>
        <row r="178">
          <cell r="D178">
            <v>20.277999999999999</v>
          </cell>
          <cell r="E178">
            <v>19.082000000000001</v>
          </cell>
          <cell r="F178">
            <v>12.603999999999999</v>
          </cell>
          <cell r="G178" t="e">
            <v>#N/A</v>
          </cell>
          <cell r="H178" t="e">
            <v>#N/A</v>
          </cell>
          <cell r="I178">
            <v>51.869</v>
          </cell>
          <cell r="J178">
            <v>38.136000000000003</v>
          </cell>
        </row>
        <row r="179">
          <cell r="D179">
            <v>20.852</v>
          </cell>
          <cell r="E179">
            <v>18.898</v>
          </cell>
          <cell r="F179" t="e">
            <v>#N/A</v>
          </cell>
          <cell r="G179" t="e">
            <v>#N/A</v>
          </cell>
          <cell r="H179">
            <v>106.25</v>
          </cell>
          <cell r="I179">
            <v>52.445</v>
          </cell>
          <cell r="J179">
            <v>38.798000000000002</v>
          </cell>
        </row>
        <row r="180">
          <cell r="D180">
            <v>20.925000000000001</v>
          </cell>
          <cell r="E180">
            <v>18.611000000000001</v>
          </cell>
          <cell r="F180" t="e">
            <v>#N/A</v>
          </cell>
          <cell r="G180">
            <v>24.498000000000001</v>
          </cell>
          <cell r="H180">
            <v>105.914</v>
          </cell>
          <cell r="I180">
            <v>51.66</v>
          </cell>
          <cell r="J180">
            <v>38.862000000000002</v>
          </cell>
        </row>
        <row r="181">
          <cell r="D181">
            <v>21.024999999999999</v>
          </cell>
          <cell r="E181" t="e">
            <v>#N/A</v>
          </cell>
          <cell r="F181">
            <v>12.833</v>
          </cell>
          <cell r="G181">
            <v>25.021999999999998</v>
          </cell>
          <cell r="H181">
            <v>111.98</v>
          </cell>
          <cell r="I181">
            <v>52.624000000000002</v>
          </cell>
          <cell r="J181" t="e">
            <v>#N/A</v>
          </cell>
        </row>
        <row r="182">
          <cell r="D182" t="e">
            <v>#N/A</v>
          </cell>
          <cell r="E182" t="e">
            <v>#N/A</v>
          </cell>
          <cell r="F182">
            <v>12.891999999999999</v>
          </cell>
          <cell r="G182">
            <v>25.625</v>
          </cell>
          <cell r="H182">
            <v>115.53400000000001</v>
          </cell>
          <cell r="I182">
            <v>53.97</v>
          </cell>
          <cell r="J182" t="e">
            <v>#N/A</v>
          </cell>
        </row>
        <row r="183">
          <cell r="D183" t="e">
            <v>#N/A</v>
          </cell>
          <cell r="E183">
            <v>18.588000000000001</v>
          </cell>
          <cell r="F183">
            <v>12.824999999999999</v>
          </cell>
          <cell r="G183">
            <v>26.129000000000001</v>
          </cell>
          <cell r="H183">
            <v>118.02</v>
          </cell>
          <cell r="I183" t="e">
            <v>#N/A</v>
          </cell>
          <cell r="J183">
            <v>38.411999999999999</v>
          </cell>
        </row>
        <row r="184">
          <cell r="D184">
            <v>21.196999999999999</v>
          </cell>
          <cell r="E184">
            <v>18.204999999999998</v>
          </cell>
          <cell r="F184">
            <v>12.952999999999999</v>
          </cell>
          <cell r="G184">
            <v>25.984999999999999</v>
          </cell>
          <cell r="H184" t="e">
            <v>#N/A</v>
          </cell>
          <cell r="I184" t="e">
            <v>#N/A</v>
          </cell>
          <cell r="J184">
            <v>39.020000000000003</v>
          </cell>
        </row>
        <row r="185">
          <cell r="D185">
            <v>21.18</v>
          </cell>
          <cell r="E185">
            <v>18.103000000000002</v>
          </cell>
          <cell r="F185">
            <v>13.034000000000001</v>
          </cell>
          <cell r="G185" t="e">
            <v>#N/A</v>
          </cell>
          <cell r="H185" t="e">
            <v>#N/A</v>
          </cell>
          <cell r="I185">
            <v>51.85</v>
          </cell>
          <cell r="J185">
            <v>38.561</v>
          </cell>
        </row>
        <row r="186">
          <cell r="D186">
            <v>21.172999999999998</v>
          </cell>
          <cell r="E186">
            <v>18.279</v>
          </cell>
          <cell r="F186" t="e">
            <v>#N/A</v>
          </cell>
          <cell r="G186" t="e">
            <v>#N/A</v>
          </cell>
          <cell r="H186">
            <v>127.74299999999999</v>
          </cell>
          <cell r="I186">
            <v>53.566000000000003</v>
          </cell>
          <cell r="J186">
            <v>38.834000000000003</v>
          </cell>
        </row>
        <row r="187">
          <cell r="D187">
            <v>21.227</v>
          </cell>
          <cell r="E187">
            <v>18.555</v>
          </cell>
          <cell r="F187" t="e">
            <v>#N/A</v>
          </cell>
          <cell r="G187">
            <v>26.675000000000001</v>
          </cell>
          <cell r="H187">
            <v>127.46</v>
          </cell>
          <cell r="I187">
            <v>54.155999999999999</v>
          </cell>
          <cell r="J187">
            <v>38.534999999999997</v>
          </cell>
        </row>
        <row r="188">
          <cell r="D188">
            <v>21.247</v>
          </cell>
          <cell r="E188" t="e">
            <v>#N/A</v>
          </cell>
          <cell r="F188">
            <v>13.416</v>
          </cell>
          <cell r="G188">
            <v>25.471</v>
          </cell>
          <cell r="H188">
            <v>136.05000000000001</v>
          </cell>
          <cell r="I188">
            <v>54.164999999999999</v>
          </cell>
          <cell r="J188" t="e">
            <v>#N/A</v>
          </cell>
        </row>
        <row r="189">
          <cell r="D189" t="e">
            <v>#N/A</v>
          </cell>
          <cell r="E189" t="e">
            <v>#N/A</v>
          </cell>
          <cell r="F189">
            <v>13.478</v>
          </cell>
          <cell r="G189">
            <v>24.65</v>
          </cell>
          <cell r="H189">
            <v>148.71</v>
          </cell>
          <cell r="I189">
            <v>55.86</v>
          </cell>
          <cell r="J189" t="e">
            <v>#N/A</v>
          </cell>
        </row>
        <row r="190">
          <cell r="D190" t="e">
            <v>#N/A</v>
          </cell>
          <cell r="E190">
            <v>18.876999999999999</v>
          </cell>
          <cell r="F190">
            <v>13.475</v>
          </cell>
          <cell r="G190">
            <v>25.21</v>
          </cell>
          <cell r="H190">
            <v>146.83000000000001</v>
          </cell>
          <cell r="I190" t="e">
            <v>#N/A</v>
          </cell>
          <cell r="J190">
            <v>38.091000000000001</v>
          </cell>
        </row>
        <row r="191">
          <cell r="D191">
            <v>21.532</v>
          </cell>
          <cell r="E191">
            <v>18.861999999999998</v>
          </cell>
          <cell r="F191">
            <v>13.422000000000001</v>
          </cell>
          <cell r="G191">
            <v>26.405000000000001</v>
          </cell>
          <cell r="H191" t="e">
            <v>#N/A</v>
          </cell>
          <cell r="I191" t="e">
            <v>#N/A</v>
          </cell>
          <cell r="J191">
            <v>37.226999999999997</v>
          </cell>
        </row>
        <row r="192">
          <cell r="D192">
            <v>21.603999999999999</v>
          </cell>
          <cell r="E192">
            <v>19.338999999999999</v>
          </cell>
          <cell r="F192">
            <v>13.326000000000001</v>
          </cell>
          <cell r="G192" t="e">
            <v>#N/A</v>
          </cell>
          <cell r="H192" t="e">
            <v>#N/A</v>
          </cell>
          <cell r="I192">
            <v>52.652000000000001</v>
          </cell>
          <cell r="J192">
            <v>36.863999999999997</v>
          </cell>
        </row>
        <row r="193">
          <cell r="D193">
            <v>21.417999999999999</v>
          </cell>
          <cell r="E193">
            <v>20.050999999999998</v>
          </cell>
          <cell r="F193" t="e">
            <v>#N/A</v>
          </cell>
          <cell r="G193" t="e">
            <v>#N/A</v>
          </cell>
          <cell r="H193">
            <v>143.12</v>
          </cell>
          <cell r="I193">
            <v>50.625</v>
          </cell>
          <cell r="J193">
            <v>37.292999999999999</v>
          </cell>
        </row>
        <row r="194">
          <cell r="D194">
            <v>20.870999999999999</v>
          </cell>
          <cell r="E194">
            <v>20.492999999999999</v>
          </cell>
          <cell r="F194" t="e">
            <v>#N/A</v>
          </cell>
          <cell r="G194">
            <v>25.562999999999999</v>
          </cell>
          <cell r="H194">
            <v>147.47499999999999</v>
          </cell>
          <cell r="I194">
            <v>48.895000000000003</v>
          </cell>
          <cell r="J194">
            <v>37.674999999999997</v>
          </cell>
        </row>
        <row r="195">
          <cell r="D195">
            <v>21.238</v>
          </cell>
          <cell r="E195" t="e">
            <v>#N/A</v>
          </cell>
          <cell r="F195">
            <v>13.401</v>
          </cell>
          <cell r="G195">
            <v>25.773</v>
          </cell>
          <cell r="H195">
            <v>150.30000000000001</v>
          </cell>
          <cell r="I195">
            <v>49.2</v>
          </cell>
          <cell r="J195" t="e">
            <v>#N/A</v>
          </cell>
        </row>
        <row r="196">
          <cell r="D196" t="e">
            <v>#N/A</v>
          </cell>
          <cell r="E196" t="e">
            <v>#N/A</v>
          </cell>
          <cell r="F196">
            <v>13.202</v>
          </cell>
          <cell r="G196">
            <v>25.594000000000001</v>
          </cell>
          <cell r="H196">
            <v>146.68700000000001</v>
          </cell>
          <cell r="I196">
            <v>49.578000000000003</v>
          </cell>
          <cell r="J196" t="e">
            <v>#N/A</v>
          </cell>
        </row>
        <row r="197">
          <cell r="D197" t="e">
            <v>#N/A</v>
          </cell>
          <cell r="E197">
            <v>19.896000000000001</v>
          </cell>
          <cell r="F197">
            <v>13.221</v>
          </cell>
          <cell r="G197">
            <v>25.056000000000001</v>
          </cell>
          <cell r="H197">
            <v>134.91999999999999</v>
          </cell>
          <cell r="I197" t="e">
            <v>#N/A</v>
          </cell>
          <cell r="J197">
            <v>37.383000000000003</v>
          </cell>
        </row>
        <row r="198">
          <cell r="D198">
            <v>20.812999999999999</v>
          </cell>
          <cell r="E198">
            <v>19.106000000000002</v>
          </cell>
          <cell r="F198">
            <v>13.141999999999999</v>
          </cell>
          <cell r="G198">
            <v>25.283999999999999</v>
          </cell>
          <cell r="H198" t="e">
            <v>#N/A</v>
          </cell>
          <cell r="I198" t="e">
            <v>#N/A</v>
          </cell>
          <cell r="J198">
            <v>38.210999999999999</v>
          </cell>
        </row>
        <row r="199">
          <cell r="D199">
            <v>20.69</v>
          </cell>
          <cell r="E199">
            <v>19.091000000000001</v>
          </cell>
          <cell r="F199">
            <v>13.105</v>
          </cell>
          <cell r="G199" t="e">
            <v>#N/A</v>
          </cell>
          <cell r="H199" t="e">
            <v>#N/A</v>
          </cell>
          <cell r="I199">
            <v>49.215000000000003</v>
          </cell>
          <cell r="J199">
            <v>37.521000000000001</v>
          </cell>
        </row>
        <row r="200">
          <cell r="D200">
            <v>20.972999999999999</v>
          </cell>
          <cell r="E200">
            <v>18.983000000000001</v>
          </cell>
          <cell r="F200" t="e">
            <v>#N/A</v>
          </cell>
          <cell r="G200" t="e">
            <v>#N/A</v>
          </cell>
          <cell r="H200">
            <v>133.72200000000001</v>
          </cell>
          <cell r="I200">
            <v>51.692999999999998</v>
          </cell>
          <cell r="J200">
            <v>37.941000000000003</v>
          </cell>
        </row>
        <row r="201">
          <cell r="D201">
            <v>21.036000000000001</v>
          </cell>
          <cell r="E201">
            <v>19.262</v>
          </cell>
          <cell r="F201" t="e">
            <v>#N/A</v>
          </cell>
          <cell r="G201">
            <v>25.472999999999999</v>
          </cell>
          <cell r="H201">
            <v>132.62</v>
          </cell>
          <cell r="I201">
            <v>53.174999999999997</v>
          </cell>
          <cell r="J201">
            <v>37.646999999999998</v>
          </cell>
        </row>
        <row r="202">
          <cell r="D202">
            <v>20.791</v>
          </cell>
          <cell r="E202" t="e">
            <v>#N/A</v>
          </cell>
          <cell r="F202">
            <v>12.734999999999999</v>
          </cell>
          <cell r="G202">
            <v>25.145</v>
          </cell>
          <cell r="H202">
            <v>135.02500000000001</v>
          </cell>
          <cell r="I202">
            <v>54.17</v>
          </cell>
          <cell r="J202" t="e">
            <v>#N/A</v>
          </cell>
        </row>
        <row r="203">
          <cell r="D203" t="e">
            <v>#N/A</v>
          </cell>
          <cell r="E203" t="e">
            <v>#N/A</v>
          </cell>
          <cell r="F203">
            <v>12.782999999999999</v>
          </cell>
          <cell r="G203">
            <v>25.506</v>
          </cell>
          <cell r="H203">
            <v>132.66999999999999</v>
          </cell>
          <cell r="I203">
            <v>53.412999999999997</v>
          </cell>
          <cell r="J203" t="e">
            <v>#N/A</v>
          </cell>
        </row>
        <row r="204">
          <cell r="D204" t="e">
            <v>#N/A</v>
          </cell>
          <cell r="E204">
            <v>19.077000000000002</v>
          </cell>
          <cell r="F204">
            <v>12.651</v>
          </cell>
          <cell r="G204">
            <v>25.574999999999999</v>
          </cell>
          <cell r="H204">
            <v>136.77099999999999</v>
          </cell>
          <cell r="I204" t="e">
            <v>#N/A</v>
          </cell>
          <cell r="J204">
            <v>37.36</v>
          </cell>
        </row>
        <row r="205">
          <cell r="D205">
            <v>20.936</v>
          </cell>
          <cell r="E205">
            <v>19.238</v>
          </cell>
          <cell r="F205">
            <v>12.628</v>
          </cell>
          <cell r="G205">
            <v>25.599</v>
          </cell>
          <cell r="H205" t="e">
            <v>#N/A</v>
          </cell>
          <cell r="I205" t="e">
            <v>#N/A</v>
          </cell>
          <cell r="J205">
            <v>37.28</v>
          </cell>
        </row>
        <row r="206">
          <cell r="D206">
            <v>21.024999999999999</v>
          </cell>
          <cell r="E206">
            <v>18.986000000000001</v>
          </cell>
          <cell r="F206">
            <v>12.523999999999999</v>
          </cell>
          <cell r="G206" t="e">
            <v>#N/A</v>
          </cell>
          <cell r="H206" t="e">
            <v>#N/A</v>
          </cell>
          <cell r="I206">
            <v>54.48</v>
          </cell>
          <cell r="J206">
            <v>38.145000000000003</v>
          </cell>
        </row>
        <row r="207">
          <cell r="D207">
            <v>21.161000000000001</v>
          </cell>
          <cell r="E207">
            <v>19.071000000000002</v>
          </cell>
          <cell r="F207" t="e">
            <v>#N/A</v>
          </cell>
          <cell r="G207" t="e">
            <v>#N/A</v>
          </cell>
          <cell r="H207">
            <v>144.65</v>
          </cell>
          <cell r="I207">
            <v>55.58</v>
          </cell>
          <cell r="J207">
            <v>37.777999999999999</v>
          </cell>
        </row>
        <row r="208">
          <cell r="D208">
            <v>21.094000000000001</v>
          </cell>
          <cell r="E208">
            <v>18.948</v>
          </cell>
          <cell r="F208" t="e">
            <v>#N/A</v>
          </cell>
          <cell r="G208">
            <v>26.055</v>
          </cell>
          <cell r="H208">
            <v>158.21</v>
          </cell>
          <cell r="I208">
            <v>53.271000000000001</v>
          </cell>
          <cell r="J208">
            <v>38.234000000000002</v>
          </cell>
        </row>
        <row r="209">
          <cell r="D209">
            <v>21.105</v>
          </cell>
          <cell r="E209" t="e">
            <v>#N/A</v>
          </cell>
          <cell r="F209">
            <v>12.24</v>
          </cell>
          <cell r="G209">
            <v>26.318999999999999</v>
          </cell>
          <cell r="H209">
            <v>154.81200000000001</v>
          </cell>
          <cell r="I209">
            <v>53.332000000000001</v>
          </cell>
          <cell r="J209" t="e">
            <v>#N/A</v>
          </cell>
        </row>
        <row r="210">
          <cell r="D210" t="e">
            <v>#N/A</v>
          </cell>
          <cell r="E210" t="e">
            <v>#N/A</v>
          </cell>
          <cell r="F210">
            <v>12.411</v>
          </cell>
          <cell r="G210">
            <v>27.228000000000002</v>
          </cell>
          <cell r="H210">
            <v>154.47499999999999</v>
          </cell>
          <cell r="I210">
            <v>51.127000000000002</v>
          </cell>
          <cell r="J210" t="e">
            <v>#N/A</v>
          </cell>
        </row>
        <row r="211">
          <cell r="D211" t="e">
            <v>#N/A</v>
          </cell>
          <cell r="E211">
            <v>18.666</v>
          </cell>
          <cell r="F211">
            <v>12.509</v>
          </cell>
          <cell r="G211">
            <v>27.759</v>
          </cell>
          <cell r="H211">
            <v>153.60499999999999</v>
          </cell>
          <cell r="I211" t="e">
            <v>#N/A</v>
          </cell>
          <cell r="J211">
            <v>39.145000000000003</v>
          </cell>
        </row>
        <row r="212">
          <cell r="D212">
            <v>21.215</v>
          </cell>
          <cell r="E212">
            <v>18.613</v>
          </cell>
          <cell r="F212">
            <v>12.298</v>
          </cell>
          <cell r="G212">
            <v>27.61</v>
          </cell>
          <cell r="H212" t="e">
            <v>#N/A</v>
          </cell>
          <cell r="I212" t="e">
            <v>#N/A</v>
          </cell>
          <cell r="J212">
            <v>39.436</v>
          </cell>
        </row>
        <row r="213">
          <cell r="D213">
            <v>21.071999999999999</v>
          </cell>
          <cell r="E213">
            <v>18.808</v>
          </cell>
          <cell r="F213">
            <v>12.305</v>
          </cell>
          <cell r="G213" t="e">
            <v>#N/A</v>
          </cell>
          <cell r="H213" t="e">
            <v>#N/A</v>
          </cell>
          <cell r="I213">
            <v>52.167000000000002</v>
          </cell>
          <cell r="J213">
            <v>40.036999999999999</v>
          </cell>
        </row>
        <row r="214">
          <cell r="D214">
            <v>20.885000000000002</v>
          </cell>
          <cell r="E214">
            <v>19.132000000000001</v>
          </cell>
          <cell r="F214" t="e">
            <v>#N/A</v>
          </cell>
          <cell r="G214" t="e">
            <v>#N/A</v>
          </cell>
          <cell r="H214">
            <v>161.16999999999999</v>
          </cell>
          <cell r="I214">
            <v>50.72</v>
          </cell>
          <cell r="J214">
            <v>40.759</v>
          </cell>
        </row>
        <row r="215">
          <cell r="D215">
            <v>20.911999999999999</v>
          </cell>
          <cell r="E215">
            <v>18.625</v>
          </cell>
          <cell r="F215" t="e">
            <v>#N/A</v>
          </cell>
          <cell r="G215">
            <v>28.001999999999999</v>
          </cell>
          <cell r="H215">
            <v>164.928</v>
          </cell>
          <cell r="I215">
            <v>50.500999999999998</v>
          </cell>
          <cell r="J215">
            <v>40.506999999999998</v>
          </cell>
        </row>
        <row r="216">
          <cell r="D216">
            <v>21.209</v>
          </cell>
          <cell r="E216" t="e">
            <v>#N/A</v>
          </cell>
          <cell r="F216">
            <v>12.481</v>
          </cell>
          <cell r="G216">
            <v>27.794</v>
          </cell>
          <cell r="H216">
            <v>165.68100000000001</v>
          </cell>
          <cell r="I216">
            <v>50.674999999999997</v>
          </cell>
          <cell r="J216" t="e">
            <v>#N/A</v>
          </cell>
        </row>
        <row r="217">
          <cell r="D217" t="e">
            <v>#N/A</v>
          </cell>
          <cell r="E217" t="e">
            <v>#N/A</v>
          </cell>
          <cell r="F217">
            <v>12.706</v>
          </cell>
          <cell r="G217">
            <v>28.655000000000001</v>
          </cell>
          <cell r="H217">
            <v>166.876</v>
          </cell>
          <cell r="I217">
            <v>50.207000000000001</v>
          </cell>
          <cell r="J217" t="e">
            <v>#N/A</v>
          </cell>
        </row>
        <row r="218">
          <cell r="D218" t="e">
            <v>#N/A</v>
          </cell>
          <cell r="E218">
            <v>18.343</v>
          </cell>
          <cell r="F218">
            <v>12.981</v>
          </cell>
          <cell r="G218">
            <v>29.539000000000001</v>
          </cell>
          <cell r="H218">
            <v>167.291</v>
          </cell>
          <cell r="I218" t="e">
            <v>#N/A</v>
          </cell>
          <cell r="J218">
            <v>39.505000000000003</v>
          </cell>
        </row>
        <row r="219">
          <cell r="D219">
            <v>21.443000000000001</v>
          </cell>
          <cell r="E219">
            <v>18.25</v>
          </cell>
          <cell r="F219">
            <v>13.145</v>
          </cell>
          <cell r="G219">
            <v>30.372</v>
          </cell>
          <cell r="H219" t="e">
            <v>#N/A</v>
          </cell>
          <cell r="I219" t="e">
            <v>#N/A</v>
          </cell>
          <cell r="J219">
            <v>39.99</v>
          </cell>
        </row>
        <row r="220">
          <cell r="D220">
            <v>21.475999999999999</v>
          </cell>
          <cell r="E220">
            <v>18.102</v>
          </cell>
          <cell r="F220">
            <v>13.006</v>
          </cell>
          <cell r="G220" t="e">
            <v>#N/A</v>
          </cell>
          <cell r="H220" t="e">
            <v>#N/A</v>
          </cell>
          <cell r="I220">
            <v>50.76</v>
          </cell>
          <cell r="J220">
            <v>41.31</v>
          </cell>
        </row>
        <row r="221">
          <cell r="D221">
            <v>21.466000000000001</v>
          </cell>
          <cell r="E221">
            <v>18.175000000000001</v>
          </cell>
          <cell r="F221" t="e">
            <v>#N/A</v>
          </cell>
          <cell r="G221" t="e">
            <v>#N/A</v>
          </cell>
          <cell r="H221">
            <v>167.65600000000001</v>
          </cell>
          <cell r="I221">
            <v>51.256999999999998</v>
          </cell>
          <cell r="J221">
            <v>42.478999999999999</v>
          </cell>
        </row>
        <row r="222">
          <cell r="D222">
            <v>21.460999999999999</v>
          </cell>
          <cell r="E222">
            <v>18.091000000000001</v>
          </cell>
          <cell r="F222" t="e">
            <v>#N/A</v>
          </cell>
          <cell r="G222">
            <v>30.381</v>
          </cell>
          <cell r="H222">
            <v>171.06399999999999</v>
          </cell>
          <cell r="I222">
            <v>54.030999999999999</v>
          </cell>
          <cell r="J222">
            <v>42.899000000000001</v>
          </cell>
        </row>
        <row r="223">
          <cell r="D223">
            <v>21.646999999999998</v>
          </cell>
          <cell r="E223" t="e">
            <v>#N/A</v>
          </cell>
          <cell r="F223">
            <v>12.994999999999999</v>
          </cell>
          <cell r="G223">
            <v>31.538</v>
          </cell>
          <cell r="H223">
            <v>183.83199999999999</v>
          </cell>
          <cell r="I223">
            <v>52.747999999999998</v>
          </cell>
          <cell r="J223" t="e">
            <v>#N/A</v>
          </cell>
        </row>
        <row r="224">
          <cell r="D224" t="e">
            <v>#N/A</v>
          </cell>
          <cell r="E224" t="e">
            <v>#N/A</v>
          </cell>
          <cell r="F224">
            <v>13.112</v>
          </cell>
          <cell r="G224">
            <v>32.249000000000002</v>
          </cell>
          <cell r="H224">
            <v>195.47</v>
          </cell>
          <cell r="I224">
            <v>52.792000000000002</v>
          </cell>
          <cell r="J224" t="e">
            <v>#N/A</v>
          </cell>
        </row>
        <row r="225">
          <cell r="D225" t="e">
            <v>#N/A</v>
          </cell>
          <cell r="E225">
            <v>17.922000000000001</v>
          </cell>
          <cell r="F225">
            <v>12.978999999999999</v>
          </cell>
          <cell r="G225">
            <v>32.64</v>
          </cell>
          <cell r="H225">
            <v>195.42</v>
          </cell>
          <cell r="I225" t="e">
            <v>#N/A</v>
          </cell>
          <cell r="J225">
            <v>42.55</v>
          </cell>
        </row>
        <row r="226">
          <cell r="D226">
            <v>22.065999999999999</v>
          </cell>
          <cell r="E226">
            <v>18.193999999999999</v>
          </cell>
          <cell r="F226">
            <v>13.045</v>
          </cell>
          <cell r="G226">
            <v>32.418999999999997</v>
          </cell>
          <cell r="H226" t="e">
            <v>#N/A</v>
          </cell>
          <cell r="I226" t="e">
            <v>#N/A</v>
          </cell>
          <cell r="J226">
            <v>42.612000000000002</v>
          </cell>
        </row>
        <row r="227">
          <cell r="D227">
            <v>22.29</v>
          </cell>
          <cell r="E227">
            <v>18.056999999999999</v>
          </cell>
          <cell r="F227">
            <v>13.157999999999999</v>
          </cell>
          <cell r="G227" t="e">
            <v>#N/A</v>
          </cell>
          <cell r="H227" t="e">
            <v>#N/A</v>
          </cell>
          <cell r="I227">
            <v>52.814</v>
          </cell>
          <cell r="J227">
            <v>42.609000000000002</v>
          </cell>
        </row>
        <row r="228">
          <cell r="D228">
            <v>22.026</v>
          </cell>
          <cell r="E228">
            <v>17.84</v>
          </cell>
          <cell r="F228" t="e">
            <v>#N/A</v>
          </cell>
          <cell r="G228" t="e">
            <v>#N/A</v>
          </cell>
          <cell r="H228">
            <v>206.25</v>
          </cell>
          <cell r="I228">
            <v>56.384999999999998</v>
          </cell>
          <cell r="J228">
            <v>43.14</v>
          </cell>
        </row>
        <row r="229">
          <cell r="D229">
            <v>22.128</v>
          </cell>
          <cell r="E229">
            <v>17.795999999999999</v>
          </cell>
          <cell r="F229" t="e">
            <v>#N/A</v>
          </cell>
          <cell r="G229">
            <v>33.917999999999999</v>
          </cell>
          <cell r="H229">
            <v>212.08799999999999</v>
          </cell>
          <cell r="I229">
            <v>56.158999999999999</v>
          </cell>
          <cell r="J229">
            <v>43.292999999999999</v>
          </cell>
        </row>
        <row r="230">
          <cell r="D230">
            <v>22.257999999999999</v>
          </cell>
          <cell r="E230" t="e">
            <v>#N/A</v>
          </cell>
          <cell r="F230">
            <v>13.34</v>
          </cell>
          <cell r="G230">
            <v>33.621000000000002</v>
          </cell>
          <cell r="H230">
            <v>212.57400000000001</v>
          </cell>
          <cell r="I230">
            <v>55.603000000000002</v>
          </cell>
          <cell r="J230" t="e">
            <v>#N/A</v>
          </cell>
        </row>
        <row r="231">
          <cell r="D231" t="e">
            <v>#N/A</v>
          </cell>
          <cell r="E231" t="e">
            <v>#N/A</v>
          </cell>
          <cell r="F231">
            <v>14.41</v>
          </cell>
          <cell r="G231">
            <v>32.503</v>
          </cell>
          <cell r="H231">
            <v>226.65</v>
          </cell>
          <cell r="I231">
            <v>55.881999999999998</v>
          </cell>
          <cell r="J231" t="e">
            <v>#N/A</v>
          </cell>
        </row>
        <row r="232">
          <cell r="D232" t="e">
            <v>#N/A</v>
          </cell>
          <cell r="E232">
            <v>17.724</v>
          </cell>
          <cell r="F232">
            <v>13.477</v>
          </cell>
          <cell r="G232">
            <v>29.85</v>
          </cell>
          <cell r="H232">
            <v>232.97</v>
          </cell>
          <cell r="I232" t="e">
            <v>#N/A</v>
          </cell>
          <cell r="J232">
            <v>43.067999999999998</v>
          </cell>
        </row>
        <row r="233">
          <cell r="D233">
            <v>22.387</v>
          </cell>
          <cell r="E233">
            <v>17.802</v>
          </cell>
          <cell r="F233">
            <v>13.487</v>
          </cell>
          <cell r="G233">
            <v>30.885000000000002</v>
          </cell>
          <cell r="H233" t="e">
            <v>#N/A</v>
          </cell>
          <cell r="I233" t="e">
            <v>#N/A</v>
          </cell>
          <cell r="J233">
            <v>41.439</v>
          </cell>
        </row>
        <row r="234">
          <cell r="D234">
            <v>22.463999999999999</v>
          </cell>
          <cell r="E234">
            <v>17.829999999999998</v>
          </cell>
          <cell r="F234">
            <v>13.215</v>
          </cell>
          <cell r="G234" t="e">
            <v>#N/A</v>
          </cell>
          <cell r="H234" t="e">
            <v>#N/A</v>
          </cell>
          <cell r="I234">
            <v>57.843000000000004</v>
          </cell>
          <cell r="J234">
            <v>40.734000000000002</v>
          </cell>
        </row>
        <row r="235">
          <cell r="D235">
            <v>22.524000000000001</v>
          </cell>
          <cell r="E235">
            <v>17.829000000000001</v>
          </cell>
          <cell r="F235" t="e">
            <v>#N/A</v>
          </cell>
          <cell r="G235" t="e">
            <v>#N/A</v>
          </cell>
          <cell r="H235">
            <v>255.93</v>
          </cell>
          <cell r="I235">
            <v>58.671999999999997</v>
          </cell>
          <cell r="J235">
            <v>40.613999999999997</v>
          </cell>
        </row>
        <row r="236">
          <cell r="D236">
            <v>22.728999999999999</v>
          </cell>
          <cell r="E236">
            <v>17.605</v>
          </cell>
          <cell r="F236" t="e">
            <v>#N/A</v>
          </cell>
          <cell r="G236">
            <v>31.149000000000001</v>
          </cell>
          <cell r="H236">
            <v>247.93</v>
          </cell>
          <cell r="I236">
            <v>56.05</v>
          </cell>
          <cell r="J236">
            <v>40.9</v>
          </cell>
        </row>
        <row r="237">
          <cell r="D237">
            <v>22.992000000000001</v>
          </cell>
          <cell r="E237" t="e">
            <v>#N/A</v>
          </cell>
          <cell r="F237">
            <v>13.558</v>
          </cell>
          <cell r="G237">
            <v>32.442</v>
          </cell>
          <cell r="H237">
            <v>268.89999999999998</v>
          </cell>
          <cell r="I237">
            <v>51.655000000000001</v>
          </cell>
          <cell r="J237" t="e">
            <v>#N/A</v>
          </cell>
        </row>
        <row r="238">
          <cell r="D238" t="e">
            <v>#N/A</v>
          </cell>
          <cell r="E238" t="e">
            <v>#N/A</v>
          </cell>
          <cell r="F238">
            <v>13.912000000000001</v>
          </cell>
          <cell r="G238">
            <v>32.292999999999999</v>
          </cell>
          <cell r="H238">
            <v>293.72500000000002</v>
          </cell>
          <cell r="I238">
            <v>53.024999999999999</v>
          </cell>
          <cell r="J238" t="e">
            <v>#N/A</v>
          </cell>
        </row>
        <row r="239">
          <cell r="D239" t="e">
            <v>#N/A</v>
          </cell>
          <cell r="E239" t="e">
            <v>#N/A</v>
          </cell>
          <cell r="F239">
            <v>14.069000000000001</v>
          </cell>
          <cell r="G239">
            <v>32.585999999999999</v>
          </cell>
          <cell r="H239">
            <v>314.42500000000001</v>
          </cell>
          <cell r="I239" t="e">
            <v>#N/A</v>
          </cell>
          <cell r="J239">
            <v>41.582999999999998</v>
          </cell>
        </row>
        <row r="240">
          <cell r="D240" t="e">
            <v>#N/A</v>
          </cell>
          <cell r="E240">
            <v>17.385000000000002</v>
          </cell>
          <cell r="F240">
            <v>13.866</v>
          </cell>
          <cell r="G240">
            <v>33.201999999999998</v>
          </cell>
          <cell r="H240" t="e">
            <v>#N/A</v>
          </cell>
          <cell r="I240" t="e">
            <v>#N/A</v>
          </cell>
          <cell r="J240">
            <v>41.988</v>
          </cell>
        </row>
        <row r="241">
          <cell r="D241">
            <v>23.416</v>
          </cell>
          <cell r="E241">
            <v>17.472000000000001</v>
          </cell>
          <cell r="F241">
            <v>14.352</v>
          </cell>
          <cell r="G241" t="e">
            <v>#N/A</v>
          </cell>
          <cell r="H241" t="e">
            <v>#N/A</v>
          </cell>
          <cell r="I241">
            <v>55.883000000000003</v>
          </cell>
          <cell r="J241">
            <v>41.765999999999998</v>
          </cell>
        </row>
        <row r="242">
          <cell r="D242">
            <v>23.817</v>
          </cell>
          <cell r="E242">
            <v>17.54</v>
          </cell>
          <cell r="F242" t="e">
            <v>#N/A</v>
          </cell>
          <cell r="G242" t="e">
            <v>#N/A</v>
          </cell>
          <cell r="H242">
            <v>269.72399999999999</v>
          </cell>
          <cell r="I242">
            <v>53.996000000000002</v>
          </cell>
          <cell r="J242">
            <v>41.485999999999997</v>
          </cell>
        </row>
        <row r="243">
          <cell r="D243">
            <v>23.861999999999998</v>
          </cell>
          <cell r="E243">
            <v>17.643000000000001</v>
          </cell>
          <cell r="F243" t="e">
            <v>#N/A</v>
          </cell>
          <cell r="G243">
            <v>33.866999999999997</v>
          </cell>
          <cell r="H243">
            <v>233.97499999999999</v>
          </cell>
          <cell r="I243">
            <v>55.414999999999999</v>
          </cell>
          <cell r="J243">
            <v>41.825000000000003</v>
          </cell>
        </row>
        <row r="244">
          <cell r="D244">
            <v>23.582000000000001</v>
          </cell>
          <cell r="E244" t="e">
            <v>#N/A</v>
          </cell>
          <cell r="F244">
            <v>14.282</v>
          </cell>
          <cell r="G244">
            <v>34.152999999999999</v>
          </cell>
          <cell r="H244">
            <v>199.57</v>
          </cell>
          <cell r="I244">
            <v>53.664999999999999</v>
          </cell>
          <cell r="J244" t="e">
            <v>#N/A</v>
          </cell>
        </row>
        <row r="245">
          <cell r="D245" t="e">
            <v>#N/A</v>
          </cell>
          <cell r="E245" t="e">
            <v>#N/A</v>
          </cell>
          <cell r="F245">
            <v>14.451000000000001</v>
          </cell>
          <cell r="G245">
            <v>33.844999999999999</v>
          </cell>
          <cell r="H245">
            <v>199.92</v>
          </cell>
          <cell r="I245">
            <v>53.543999999999997</v>
          </cell>
          <cell r="J245" t="e">
            <v>#N/A</v>
          </cell>
        </row>
        <row r="246">
          <cell r="D246" t="e">
            <v>#N/A</v>
          </cell>
          <cell r="E246">
            <v>17.097000000000001</v>
          </cell>
          <cell r="F246">
            <v>14.202</v>
          </cell>
          <cell r="G246">
            <v>34.94</v>
          </cell>
          <cell r="H246">
            <v>186.45</v>
          </cell>
          <cell r="I246" t="e">
            <v>#N/A</v>
          </cell>
          <cell r="J246">
            <v>41.256999999999998</v>
          </cell>
        </row>
        <row r="247">
          <cell r="D247">
            <v>23.89</v>
          </cell>
          <cell r="E247">
            <v>17.149000000000001</v>
          </cell>
          <cell r="F247">
            <v>14.25</v>
          </cell>
          <cell r="G247">
            <v>34.390999999999998</v>
          </cell>
          <cell r="H247" t="e">
            <v>#N/A</v>
          </cell>
          <cell r="I247" t="e">
            <v>#N/A</v>
          </cell>
          <cell r="J247">
            <v>40.235999999999997</v>
          </cell>
        </row>
        <row r="248">
          <cell r="D248">
            <v>24.327000000000002</v>
          </cell>
          <cell r="E248">
            <v>17.163</v>
          </cell>
          <cell r="F248">
            <v>14.192</v>
          </cell>
          <cell r="G248" t="e">
            <v>#N/A</v>
          </cell>
          <cell r="H248" t="e">
            <v>#N/A</v>
          </cell>
          <cell r="I248">
            <v>52.718000000000004</v>
          </cell>
          <cell r="J248">
            <v>39.247999999999998</v>
          </cell>
        </row>
        <row r="249">
          <cell r="D249">
            <v>24.518000000000001</v>
          </cell>
          <cell r="E249">
            <v>17.497</v>
          </cell>
          <cell r="F249" t="e">
            <v>#N/A</v>
          </cell>
          <cell r="G249" t="e">
            <v>#N/A</v>
          </cell>
          <cell r="H249">
            <v>210.63900000000001</v>
          </cell>
          <cell r="I249">
            <v>53.469000000000001</v>
          </cell>
          <cell r="J249">
            <v>39.481999999999999</v>
          </cell>
        </row>
        <row r="250">
          <cell r="D250">
            <v>24.834</v>
          </cell>
          <cell r="E250">
            <v>17.510999999999999</v>
          </cell>
          <cell r="F250" t="e">
            <v>#N/A</v>
          </cell>
          <cell r="G250">
            <v>35.585000000000001</v>
          </cell>
          <cell r="H250">
            <v>213.33</v>
          </cell>
          <cell r="I250">
            <v>51.49</v>
          </cell>
          <cell r="J250">
            <v>39.509</v>
          </cell>
        </row>
        <row r="251">
          <cell r="D251">
            <v>25.2</v>
          </cell>
          <cell r="E251" t="e">
            <v>#N/A</v>
          </cell>
          <cell r="F251">
            <v>13.771000000000001</v>
          </cell>
          <cell r="G251">
            <v>36.033999999999999</v>
          </cell>
          <cell r="H251">
            <v>201.6</v>
          </cell>
          <cell r="I251">
            <v>52.15</v>
          </cell>
          <cell r="J251" t="e">
            <v>#N/A</v>
          </cell>
        </row>
        <row r="252">
          <cell r="D252" t="e">
            <v>#N/A</v>
          </cell>
          <cell r="E252" t="e">
            <v>#N/A</v>
          </cell>
          <cell r="F252">
            <v>13.449</v>
          </cell>
          <cell r="G252">
            <v>37.151000000000003</v>
          </cell>
          <cell r="H252">
            <v>205.05</v>
          </cell>
          <cell r="I252">
            <v>51.912999999999997</v>
          </cell>
          <cell r="J252" t="e">
            <v>#N/A</v>
          </cell>
        </row>
        <row r="253">
          <cell r="D253" t="e">
            <v>#N/A</v>
          </cell>
          <cell r="E253">
            <v>17.655000000000001</v>
          </cell>
          <cell r="F253">
            <v>13.394</v>
          </cell>
          <cell r="G253">
            <v>37.884999999999998</v>
          </cell>
          <cell r="H253">
            <v>194.57499999999999</v>
          </cell>
          <cell r="I253" t="e">
            <v>#N/A</v>
          </cell>
          <cell r="J253">
            <v>39.951000000000001</v>
          </cell>
        </row>
        <row r="254">
          <cell r="D254">
            <v>26.32</v>
          </cell>
          <cell r="E254">
            <v>18.945</v>
          </cell>
          <cell r="F254">
            <v>13.39</v>
          </cell>
          <cell r="G254">
            <v>37.729999999999997</v>
          </cell>
          <cell r="H254" t="e">
            <v>#N/A</v>
          </cell>
          <cell r="I254" t="e">
            <v>#N/A</v>
          </cell>
          <cell r="J254">
            <v>38.459000000000003</v>
          </cell>
        </row>
        <row r="255">
          <cell r="D255">
            <v>26.042000000000002</v>
          </cell>
          <cell r="E255">
            <v>19.036000000000001</v>
          </cell>
          <cell r="F255">
            <v>13.446</v>
          </cell>
          <cell r="G255" t="e">
            <v>#N/A</v>
          </cell>
          <cell r="H255" t="e">
            <v>#N/A</v>
          </cell>
          <cell r="I255">
            <v>52.646999999999998</v>
          </cell>
          <cell r="J255">
            <v>38.563000000000002</v>
          </cell>
        </row>
        <row r="256">
          <cell r="D256">
            <v>25.289000000000001</v>
          </cell>
          <cell r="E256">
            <v>18.577999999999999</v>
          </cell>
          <cell r="F256" t="e">
            <v>#N/A</v>
          </cell>
          <cell r="G256" t="e">
            <v>#N/A</v>
          </cell>
          <cell r="H256">
            <v>180.46</v>
          </cell>
          <cell r="I256">
            <v>52.322000000000003</v>
          </cell>
          <cell r="J256">
            <v>37.875</v>
          </cell>
        </row>
        <row r="257">
          <cell r="D257">
            <v>24.576000000000001</v>
          </cell>
          <cell r="E257">
            <v>18.5</v>
          </cell>
          <cell r="F257" t="e">
            <v>#N/A</v>
          </cell>
          <cell r="G257">
            <v>38.982999999999997</v>
          </cell>
          <cell r="H257">
            <v>182.77500000000001</v>
          </cell>
          <cell r="I257">
            <v>53.531999999999996</v>
          </cell>
          <cell r="J257">
            <v>38.106999999999999</v>
          </cell>
        </row>
        <row r="258">
          <cell r="D258">
            <v>24.593</v>
          </cell>
          <cell r="E258" t="e">
            <v>#N/A</v>
          </cell>
          <cell r="F258">
            <v>13.67</v>
          </cell>
          <cell r="G258">
            <v>40.450000000000003</v>
          </cell>
          <cell r="H258">
            <v>199.7</v>
          </cell>
          <cell r="I258">
            <v>52.74</v>
          </cell>
          <cell r="J258" t="e">
            <v>#N/A</v>
          </cell>
        </row>
        <row r="259">
          <cell r="D259" t="e">
            <v>#N/A</v>
          </cell>
          <cell r="E259" t="e">
            <v>#N/A</v>
          </cell>
          <cell r="F259">
            <v>13.689</v>
          </cell>
          <cell r="G259">
            <v>42.231000000000002</v>
          </cell>
          <cell r="H259">
            <v>206.94</v>
          </cell>
          <cell r="I259">
            <v>53.042999999999999</v>
          </cell>
          <cell r="J259" t="e">
            <v>#N/A</v>
          </cell>
        </row>
        <row r="260">
          <cell r="D260" t="e">
            <v>#N/A</v>
          </cell>
          <cell r="E260">
            <v>19.628</v>
          </cell>
          <cell r="F260">
            <v>13.882999999999999</v>
          </cell>
          <cell r="G260">
            <v>39.429000000000002</v>
          </cell>
          <cell r="H260">
            <v>183.13</v>
          </cell>
          <cell r="I260" t="e">
            <v>#N/A</v>
          </cell>
          <cell r="J260">
            <v>36.9</v>
          </cell>
        </row>
        <row r="261">
          <cell r="D261">
            <v>25.414999999999999</v>
          </cell>
          <cell r="E261">
            <v>18.899999999999999</v>
          </cell>
          <cell r="F261">
            <v>13.933999999999999</v>
          </cell>
          <cell r="G261">
            <v>40.15</v>
          </cell>
          <cell r="H261" t="e">
            <v>#N/A</v>
          </cell>
          <cell r="I261" t="e">
            <v>#N/A</v>
          </cell>
          <cell r="J261">
            <v>38.293999999999997</v>
          </cell>
        </row>
        <row r="262">
          <cell r="D262">
            <v>25.116</v>
          </cell>
          <cell r="E262">
            <v>18.608000000000001</v>
          </cell>
          <cell r="F262">
            <v>13.965</v>
          </cell>
          <cell r="G262" t="e">
            <v>#N/A</v>
          </cell>
          <cell r="H262" t="e">
            <v>#N/A</v>
          </cell>
          <cell r="I262">
            <v>51.743000000000002</v>
          </cell>
          <cell r="J262">
            <v>38.378999999999998</v>
          </cell>
        </row>
        <row r="263">
          <cell r="D263">
            <v>25.797000000000001</v>
          </cell>
          <cell r="E263">
            <v>18.97</v>
          </cell>
          <cell r="F263" t="e">
            <v>#N/A</v>
          </cell>
          <cell r="G263" t="e">
            <v>#N/A</v>
          </cell>
          <cell r="H263">
            <v>179.12</v>
          </cell>
          <cell r="I263">
            <v>52.045000000000002</v>
          </cell>
          <cell r="J263">
            <v>35.723999999999997</v>
          </cell>
        </row>
        <row r="264">
          <cell r="D264">
            <v>25.963000000000001</v>
          </cell>
          <cell r="E264">
            <v>19.18</v>
          </cell>
          <cell r="F264" t="e">
            <v>#N/A</v>
          </cell>
          <cell r="G264">
            <v>43.235999999999997</v>
          </cell>
          <cell r="H264">
            <v>188.91</v>
          </cell>
          <cell r="I264">
            <v>51.01</v>
          </cell>
          <cell r="J264">
            <v>36.713000000000001</v>
          </cell>
        </row>
        <row r="265">
          <cell r="D265">
            <v>26.140999999999998</v>
          </cell>
          <cell r="E265" t="e">
            <v>#N/A</v>
          </cell>
          <cell r="F265">
            <v>13.696</v>
          </cell>
          <cell r="G265">
            <v>42.81</v>
          </cell>
          <cell r="H265">
            <v>191.36</v>
          </cell>
          <cell r="I265">
            <v>51.024999999999999</v>
          </cell>
          <cell r="J265" t="e">
            <v>#N/A</v>
          </cell>
        </row>
        <row r="266">
          <cell r="D266" t="e">
            <v>#N/A</v>
          </cell>
          <cell r="E266" t="e">
            <v>#N/A</v>
          </cell>
          <cell r="F266">
            <v>13.7</v>
          </cell>
          <cell r="G266">
            <v>42.8</v>
          </cell>
          <cell r="H266">
            <v>188.68</v>
          </cell>
          <cell r="I266">
            <v>50.984999999999999</v>
          </cell>
          <cell r="J266" t="e">
            <v>#N/A</v>
          </cell>
        </row>
        <row r="267">
          <cell r="D267" t="e">
            <v>#N/A</v>
          </cell>
          <cell r="E267">
            <v>18.902999999999999</v>
          </cell>
          <cell r="F267">
            <v>13.858000000000001</v>
          </cell>
          <cell r="G267">
            <v>43.2</v>
          </cell>
          <cell r="H267">
            <v>188.72</v>
          </cell>
          <cell r="I267" t="e">
            <v>#N/A</v>
          </cell>
          <cell r="J267">
            <v>37.843000000000004</v>
          </cell>
        </row>
        <row r="268">
          <cell r="D268">
            <v>26.611999999999998</v>
          </cell>
          <cell r="E268">
            <v>18.782</v>
          </cell>
          <cell r="F268">
            <v>13.763999999999999</v>
          </cell>
          <cell r="G268">
            <v>44.551000000000002</v>
          </cell>
          <cell r="H268" t="e">
            <v>#N/A</v>
          </cell>
          <cell r="I268" t="e">
            <v>#N/A</v>
          </cell>
          <cell r="J268">
            <v>37.256</v>
          </cell>
        </row>
        <row r="269">
          <cell r="D269">
            <v>26.530999999999999</v>
          </cell>
          <cell r="E269">
            <v>18.481000000000002</v>
          </cell>
          <cell r="F269">
            <v>13.885999999999999</v>
          </cell>
          <cell r="G269" t="e">
            <v>#N/A</v>
          </cell>
          <cell r="H269" t="e">
            <v>#N/A</v>
          </cell>
          <cell r="I269">
            <v>52.613999999999997</v>
          </cell>
          <cell r="J269">
            <v>38.542999999999999</v>
          </cell>
        </row>
        <row r="270">
          <cell r="D270">
            <v>25.86</v>
          </cell>
          <cell r="E270">
            <v>18.613</v>
          </cell>
          <cell r="F270" t="e">
            <v>#N/A</v>
          </cell>
          <cell r="G270" t="e">
            <v>#N/A</v>
          </cell>
          <cell r="H270">
            <v>184.03</v>
          </cell>
          <cell r="I270">
            <v>49.935000000000002</v>
          </cell>
          <cell r="J270">
            <v>38.924999999999997</v>
          </cell>
        </row>
        <row r="271">
          <cell r="D271">
            <v>25.398</v>
          </cell>
          <cell r="E271">
            <v>18.428999999999998</v>
          </cell>
          <cell r="F271" t="e">
            <v>#N/A</v>
          </cell>
          <cell r="G271">
            <v>48.73</v>
          </cell>
          <cell r="H271">
            <v>192.923</v>
          </cell>
          <cell r="I271">
            <v>49.454999999999998</v>
          </cell>
          <cell r="J271">
            <v>39.054000000000002</v>
          </cell>
        </row>
        <row r="272">
          <cell r="D272">
            <v>25.199000000000002</v>
          </cell>
          <cell r="E272" t="e">
            <v>#N/A</v>
          </cell>
          <cell r="F272">
            <v>14.17</v>
          </cell>
          <cell r="G272">
            <v>49</v>
          </cell>
          <cell r="H272">
            <v>211.32499999999999</v>
          </cell>
          <cell r="I272">
            <v>48.679000000000002</v>
          </cell>
          <cell r="J272" t="e">
            <v>#N/A</v>
          </cell>
        </row>
        <row r="273">
          <cell r="D273" t="e">
            <v>#N/A</v>
          </cell>
          <cell r="E273" t="e">
            <v>#N/A</v>
          </cell>
          <cell r="F273">
            <v>14.092000000000001</v>
          </cell>
          <cell r="G273">
            <v>52.12</v>
          </cell>
          <cell r="H273">
            <v>192.47</v>
          </cell>
          <cell r="I273">
            <v>48.424999999999997</v>
          </cell>
          <cell r="J273" t="e">
            <v>#N/A</v>
          </cell>
        </row>
        <row r="274">
          <cell r="D274" t="e">
            <v>#N/A</v>
          </cell>
          <cell r="E274">
            <v>18.431000000000001</v>
          </cell>
          <cell r="F274">
            <v>13.855</v>
          </cell>
          <cell r="G274">
            <v>57.42</v>
          </cell>
          <cell r="H274">
            <v>185.57</v>
          </cell>
          <cell r="I274" t="e">
            <v>#N/A</v>
          </cell>
          <cell r="J274">
            <v>39.475999999999999</v>
          </cell>
        </row>
        <row r="275">
          <cell r="D275">
            <v>25.757999999999999</v>
          </cell>
          <cell r="E275">
            <v>18.521999999999998</v>
          </cell>
          <cell r="F275">
            <v>13.682</v>
          </cell>
          <cell r="G275">
            <v>56.99</v>
          </cell>
          <cell r="H275" t="e">
            <v>#N/A</v>
          </cell>
          <cell r="I275" t="e">
            <v>#N/A</v>
          </cell>
          <cell r="J275">
            <v>39.662999999999997</v>
          </cell>
        </row>
        <row r="276">
          <cell r="D276">
            <v>25.728000000000002</v>
          </cell>
          <cell r="E276">
            <v>17.966999999999999</v>
          </cell>
          <cell r="F276">
            <v>13.455</v>
          </cell>
          <cell r="G276" t="e">
            <v>#N/A</v>
          </cell>
          <cell r="H276" t="e">
            <v>#N/A</v>
          </cell>
          <cell r="I276">
            <v>47.081000000000003</v>
          </cell>
          <cell r="J276">
            <v>39.58</v>
          </cell>
        </row>
        <row r="277">
          <cell r="D277">
            <v>25.73</v>
          </cell>
          <cell r="E277">
            <v>17.734000000000002</v>
          </cell>
          <cell r="F277" t="e">
            <v>#N/A</v>
          </cell>
          <cell r="G277" t="e">
            <v>#N/A</v>
          </cell>
          <cell r="H277">
            <v>170.86500000000001</v>
          </cell>
          <cell r="I277">
            <v>44.951000000000001</v>
          </cell>
          <cell r="J277">
            <v>40.281999999999996</v>
          </cell>
        </row>
        <row r="278">
          <cell r="D278">
            <v>26.268000000000001</v>
          </cell>
          <cell r="E278">
            <v>17.763999999999999</v>
          </cell>
          <cell r="F278" t="e">
            <v>#N/A</v>
          </cell>
          <cell r="G278">
            <v>59.302999999999997</v>
          </cell>
          <cell r="H278">
            <v>164.6</v>
          </cell>
          <cell r="I278">
            <v>46.112000000000002</v>
          </cell>
          <cell r="J278">
            <v>41.064999999999998</v>
          </cell>
        </row>
        <row r="279">
          <cell r="D279">
            <v>26.481999999999999</v>
          </cell>
          <cell r="E279" t="e">
            <v>#N/A</v>
          </cell>
          <cell r="F279">
            <v>13.736000000000001</v>
          </cell>
          <cell r="G279">
            <v>66.099999999999994</v>
          </cell>
          <cell r="H279">
            <v>177.7</v>
          </cell>
          <cell r="I279">
            <v>45.048000000000002</v>
          </cell>
          <cell r="J279" t="e">
            <v>#N/A</v>
          </cell>
        </row>
        <row r="280">
          <cell r="D280" t="e">
            <v>#N/A</v>
          </cell>
          <cell r="E280" t="e">
            <v>#N/A</v>
          </cell>
          <cell r="F280">
            <v>13.667</v>
          </cell>
          <cell r="G280">
            <v>59.478000000000002</v>
          </cell>
          <cell r="H280">
            <v>179.01</v>
          </cell>
          <cell r="I280">
            <v>46.261000000000003</v>
          </cell>
          <cell r="J280" t="e">
            <v>#N/A</v>
          </cell>
        </row>
        <row r="281">
          <cell r="D281" t="e">
            <v>#N/A</v>
          </cell>
          <cell r="E281">
            <v>17.742999999999999</v>
          </cell>
          <cell r="F281">
            <v>13.91</v>
          </cell>
          <cell r="G281">
            <v>54.36</v>
          </cell>
          <cell r="H281">
            <v>168.32300000000001</v>
          </cell>
          <cell r="I281" t="e">
            <v>#N/A</v>
          </cell>
          <cell r="J281">
            <v>40.753</v>
          </cell>
        </row>
        <row r="282">
          <cell r="D282">
            <v>25.957999999999998</v>
          </cell>
          <cell r="E282">
            <v>17.829000000000001</v>
          </cell>
          <cell r="F282">
            <v>14.099</v>
          </cell>
          <cell r="G282">
            <v>49.85</v>
          </cell>
          <cell r="H282" t="e">
            <v>#N/A</v>
          </cell>
          <cell r="I282" t="e">
            <v>#N/A</v>
          </cell>
          <cell r="J282">
            <v>39.329000000000001</v>
          </cell>
        </row>
        <row r="283">
          <cell r="D283">
            <v>25.613</v>
          </cell>
          <cell r="E283">
            <v>17.951000000000001</v>
          </cell>
          <cell r="F283">
            <v>13.999000000000001</v>
          </cell>
          <cell r="G283" t="e">
            <v>#N/A</v>
          </cell>
          <cell r="H283" t="e">
            <v>#N/A</v>
          </cell>
          <cell r="I283">
            <v>49.524999999999999</v>
          </cell>
          <cell r="J283">
            <v>39.06</v>
          </cell>
        </row>
        <row r="284">
          <cell r="D284">
            <v>25.001000000000001</v>
          </cell>
          <cell r="E284">
            <v>18.149000000000001</v>
          </cell>
          <cell r="F284" t="e">
            <v>#N/A</v>
          </cell>
          <cell r="G284" t="e">
            <v>#N/A</v>
          </cell>
          <cell r="H284">
            <v>171.77</v>
          </cell>
          <cell r="I284">
            <v>53.34</v>
          </cell>
          <cell r="J284">
            <v>40.637999999999998</v>
          </cell>
        </row>
        <row r="285">
          <cell r="D285">
            <v>24.443000000000001</v>
          </cell>
          <cell r="E285">
            <v>18.529</v>
          </cell>
          <cell r="F285" t="e">
            <v>#N/A</v>
          </cell>
          <cell r="G285">
            <v>50.46</v>
          </cell>
          <cell r="H285">
            <v>174.238</v>
          </cell>
          <cell r="I285">
            <v>51.45</v>
          </cell>
          <cell r="J285">
            <v>40.302999999999997</v>
          </cell>
        </row>
        <row r="286">
          <cell r="D286">
            <v>25.1</v>
          </cell>
          <cell r="E286" t="e">
            <v>#N/A</v>
          </cell>
          <cell r="F286">
            <v>13.926</v>
          </cell>
          <cell r="G286">
            <v>51.500999999999998</v>
          </cell>
          <cell r="H286">
            <v>169.78</v>
          </cell>
          <cell r="I286">
            <v>56.030999999999999</v>
          </cell>
          <cell r="J286" t="e">
            <v>#N/A</v>
          </cell>
        </row>
        <row r="287">
          <cell r="D287" t="e">
            <v>#N/A</v>
          </cell>
          <cell r="E287" t="e">
            <v>#N/A</v>
          </cell>
          <cell r="F287">
            <v>13.86</v>
          </cell>
          <cell r="G287">
            <v>53.287999999999997</v>
          </cell>
          <cell r="H287">
            <v>162.27000000000001</v>
          </cell>
          <cell r="I287">
            <v>57.28</v>
          </cell>
          <cell r="J287" t="e">
            <v>#N/A</v>
          </cell>
        </row>
        <row r="288">
          <cell r="D288" t="e">
            <v>#N/A</v>
          </cell>
          <cell r="E288">
            <v>18.372</v>
          </cell>
          <cell r="F288">
            <v>13.981999999999999</v>
          </cell>
          <cell r="G288">
            <v>58.002000000000002</v>
          </cell>
          <cell r="H288">
            <v>158.648</v>
          </cell>
          <cell r="I288" t="e">
            <v>#N/A</v>
          </cell>
          <cell r="J288">
            <v>40.942</v>
          </cell>
        </row>
        <row r="289">
          <cell r="D289">
            <v>25.2</v>
          </cell>
          <cell r="E289">
            <v>18.274999999999999</v>
          </cell>
          <cell r="F289">
            <v>14.101000000000001</v>
          </cell>
          <cell r="G289">
            <v>56.363</v>
          </cell>
          <cell r="H289" t="e">
            <v>#N/A</v>
          </cell>
          <cell r="I289" t="e">
            <v>#N/A</v>
          </cell>
          <cell r="J289">
            <v>40.380000000000003</v>
          </cell>
        </row>
        <row r="290">
          <cell r="D290">
            <v>24.96</v>
          </cell>
          <cell r="E290">
            <v>18.207000000000001</v>
          </cell>
          <cell r="F290">
            <v>14.32</v>
          </cell>
          <cell r="G290" t="e">
            <v>#N/A</v>
          </cell>
          <cell r="H290" t="e">
            <v>#N/A</v>
          </cell>
          <cell r="I290">
            <v>54.232999999999997</v>
          </cell>
          <cell r="J290">
            <v>39.950000000000003</v>
          </cell>
        </row>
        <row r="291">
          <cell r="D291">
            <v>24.669</v>
          </cell>
          <cell r="E291">
            <v>18.07</v>
          </cell>
          <cell r="F291" t="e">
            <v>#N/A</v>
          </cell>
          <cell r="G291" t="e">
            <v>#N/A</v>
          </cell>
          <cell r="H291">
            <v>154.928</v>
          </cell>
          <cell r="I291">
            <v>54.804000000000002</v>
          </cell>
          <cell r="J291">
            <v>40.076000000000001</v>
          </cell>
        </row>
        <row r="292">
          <cell r="D292">
            <v>24.614999999999998</v>
          </cell>
          <cell r="E292">
            <v>17.96</v>
          </cell>
          <cell r="F292" t="e">
            <v>#N/A</v>
          </cell>
          <cell r="G292">
            <v>56.863</v>
          </cell>
          <cell r="H292">
            <v>145.21</v>
          </cell>
          <cell r="I292">
            <v>56.643999999999998</v>
          </cell>
          <cell r="J292">
            <v>39.68</v>
          </cell>
        </row>
        <row r="293">
          <cell r="D293">
            <v>25.297999999999998</v>
          </cell>
          <cell r="E293" t="e">
            <v>#N/A</v>
          </cell>
          <cell r="F293">
            <v>14.563000000000001</v>
          </cell>
          <cell r="G293">
            <v>55.87</v>
          </cell>
          <cell r="H293">
            <v>141.25</v>
          </cell>
          <cell r="I293">
            <v>56.84</v>
          </cell>
          <cell r="J293" t="e">
            <v>#N/A</v>
          </cell>
        </row>
        <row r="294">
          <cell r="D294" t="e">
            <v>#N/A</v>
          </cell>
          <cell r="E294" t="e">
            <v>#N/A</v>
          </cell>
          <cell r="F294">
            <v>14.603</v>
          </cell>
          <cell r="G294">
            <v>57.185000000000002</v>
          </cell>
          <cell r="H294">
            <v>156.11500000000001</v>
          </cell>
          <cell r="I294">
            <v>57.42</v>
          </cell>
          <cell r="J294" t="e">
            <v>#N/A</v>
          </cell>
        </row>
        <row r="295">
          <cell r="D295" t="e">
            <v>#N/A</v>
          </cell>
          <cell r="E295">
            <v>17.687999999999999</v>
          </cell>
          <cell r="F295">
            <v>14.529</v>
          </cell>
          <cell r="G295">
            <v>54.75</v>
          </cell>
          <cell r="H295">
            <v>149.76300000000001</v>
          </cell>
          <cell r="I295" t="e">
            <v>#N/A</v>
          </cell>
          <cell r="J295">
            <v>40.32</v>
          </cell>
        </row>
        <row r="296">
          <cell r="D296">
            <v>24.814</v>
          </cell>
          <cell r="E296">
            <v>17.599</v>
          </cell>
          <cell r="F296">
            <v>14.773999999999999</v>
          </cell>
          <cell r="G296">
            <v>54.463000000000001</v>
          </cell>
          <cell r="H296" t="e">
            <v>#N/A</v>
          </cell>
          <cell r="I296" t="e">
            <v>#N/A</v>
          </cell>
          <cell r="J296">
            <v>40.956000000000003</v>
          </cell>
        </row>
        <row r="297">
          <cell r="D297">
            <v>24.673999999999999</v>
          </cell>
          <cell r="E297">
            <v>17.425000000000001</v>
          </cell>
          <cell r="F297">
            <v>14.879</v>
          </cell>
          <cell r="G297" t="e">
            <v>#N/A</v>
          </cell>
          <cell r="H297" t="e">
            <v>#N/A</v>
          </cell>
          <cell r="I297">
            <v>57.591999999999999</v>
          </cell>
          <cell r="J297">
            <v>41.472000000000001</v>
          </cell>
        </row>
        <row r="298">
          <cell r="D298">
            <v>24.472000000000001</v>
          </cell>
          <cell r="E298">
            <v>17.582999999999998</v>
          </cell>
          <cell r="F298" t="e">
            <v>#N/A</v>
          </cell>
          <cell r="G298" t="e">
            <v>#N/A</v>
          </cell>
          <cell r="H298">
            <v>143.65</v>
          </cell>
          <cell r="I298">
            <v>55.161999999999999</v>
          </cell>
          <cell r="J298">
            <v>42.103999999999999</v>
          </cell>
        </row>
        <row r="299">
          <cell r="D299">
            <v>24.238</v>
          </cell>
          <cell r="E299">
            <v>17.315999999999999</v>
          </cell>
          <cell r="F299" t="e">
            <v>#N/A</v>
          </cell>
          <cell r="G299">
            <v>55.673000000000002</v>
          </cell>
          <cell r="H299">
            <v>142.71</v>
          </cell>
          <cell r="I299">
            <v>54.31</v>
          </cell>
          <cell r="J299">
            <v>42.966000000000001</v>
          </cell>
        </row>
        <row r="300">
          <cell r="D300">
            <v>23.606999999999999</v>
          </cell>
          <cell r="E300" t="e">
            <v>#N/A</v>
          </cell>
          <cell r="F300">
            <v>14.507</v>
          </cell>
          <cell r="G300">
            <v>55.84</v>
          </cell>
          <cell r="H300">
            <v>141.09100000000001</v>
          </cell>
          <cell r="I300">
            <v>54.771999999999998</v>
          </cell>
          <cell r="J300" t="e">
            <v>#N/A</v>
          </cell>
        </row>
        <row r="301">
          <cell r="D301" t="e">
            <v>#N/A</v>
          </cell>
          <cell r="E301" t="e">
            <v>#N/A</v>
          </cell>
          <cell r="F301">
            <v>14.505000000000001</v>
          </cell>
          <cell r="G301">
            <v>55.3</v>
          </cell>
          <cell r="H301">
            <v>143.24</v>
          </cell>
          <cell r="I301">
            <v>54.637</v>
          </cell>
          <cell r="J301" t="e">
            <v>#N/A</v>
          </cell>
        </row>
        <row r="302">
          <cell r="D302" t="e">
            <v>#N/A</v>
          </cell>
          <cell r="E302">
            <v>17.111000000000001</v>
          </cell>
          <cell r="F302">
            <v>14.202999999999999</v>
          </cell>
          <cell r="G302">
            <v>51.015999999999998</v>
          </cell>
          <cell r="H302">
            <v>145.59299999999999</v>
          </cell>
          <cell r="I302" t="e">
            <v>#N/A</v>
          </cell>
          <cell r="J302">
            <v>42.387999999999998</v>
          </cell>
        </row>
        <row r="303">
          <cell r="D303">
            <v>23.975000000000001</v>
          </cell>
          <cell r="E303">
            <v>17.05</v>
          </cell>
          <cell r="F303">
            <v>14.002000000000001</v>
          </cell>
          <cell r="G303">
            <v>46.061999999999998</v>
          </cell>
          <cell r="H303" t="e">
            <v>#N/A</v>
          </cell>
          <cell r="I303" t="e">
            <v>#N/A</v>
          </cell>
          <cell r="J303">
            <v>42.598999999999997</v>
          </cell>
        </row>
        <row r="304">
          <cell r="D304">
            <v>23.423999999999999</v>
          </cell>
          <cell r="E304">
            <v>16.824999999999999</v>
          </cell>
          <cell r="F304">
            <v>13.734</v>
          </cell>
          <cell r="G304" t="e">
            <v>#N/A</v>
          </cell>
          <cell r="H304" t="e">
            <v>#N/A</v>
          </cell>
          <cell r="I304">
            <v>54.752000000000002</v>
          </cell>
          <cell r="J304">
            <v>41.201000000000001</v>
          </cell>
        </row>
        <row r="305">
          <cell r="D305">
            <v>23.367999999999999</v>
          </cell>
          <cell r="E305">
            <v>16.855</v>
          </cell>
          <cell r="F305" t="e">
            <v>#N/A</v>
          </cell>
          <cell r="G305" t="e">
            <v>#N/A</v>
          </cell>
          <cell r="H305">
            <v>132.91300000000001</v>
          </cell>
          <cell r="I305">
            <v>50.064</v>
          </cell>
          <cell r="J305">
            <v>40.752000000000002</v>
          </cell>
        </row>
        <row r="306">
          <cell r="D306">
            <v>22.538</v>
          </cell>
          <cell r="E306">
            <v>16.96</v>
          </cell>
          <cell r="F306" t="e">
            <v>#N/A</v>
          </cell>
          <cell r="G306">
            <v>45.155999999999999</v>
          </cell>
          <cell r="H306">
            <v>126.155</v>
          </cell>
          <cell r="I306">
            <v>50.03</v>
          </cell>
          <cell r="J306">
            <v>39.268000000000001</v>
          </cell>
        </row>
        <row r="307">
          <cell r="D307">
            <v>23.111000000000001</v>
          </cell>
          <cell r="E307" t="e">
            <v>#N/A</v>
          </cell>
          <cell r="F307">
            <v>13.49</v>
          </cell>
          <cell r="G307">
            <v>46.454999999999998</v>
          </cell>
          <cell r="H307">
            <v>134.30000000000001</v>
          </cell>
          <cell r="I307">
            <v>50.905999999999999</v>
          </cell>
          <cell r="J307" t="e">
            <v>#N/A</v>
          </cell>
        </row>
        <row r="308">
          <cell r="D308" t="e">
            <v>#N/A</v>
          </cell>
          <cell r="E308" t="e">
            <v>#N/A</v>
          </cell>
          <cell r="F308">
            <v>13.612</v>
          </cell>
          <cell r="G308">
            <v>50.902000000000001</v>
          </cell>
          <cell r="H308">
            <v>133.91999999999999</v>
          </cell>
          <cell r="I308">
            <v>50.786000000000001</v>
          </cell>
          <cell r="J308" t="e">
            <v>#N/A</v>
          </cell>
        </row>
        <row r="309">
          <cell r="D309" t="e">
            <v>#N/A</v>
          </cell>
          <cell r="E309">
            <v>17.248999999999999</v>
          </cell>
          <cell r="F309">
            <v>13.763</v>
          </cell>
          <cell r="G309">
            <v>49.034999999999997</v>
          </cell>
          <cell r="H309">
            <v>127.07</v>
          </cell>
          <cell r="I309" t="e">
            <v>#N/A</v>
          </cell>
          <cell r="J309">
            <v>40.313000000000002</v>
          </cell>
        </row>
        <row r="310">
          <cell r="D310">
            <v>22.846</v>
          </cell>
          <cell r="E310">
            <v>17.436</v>
          </cell>
          <cell r="F310">
            <v>14.169</v>
          </cell>
          <cell r="G310">
            <v>48.134999999999998</v>
          </cell>
          <cell r="H310" t="e">
            <v>#N/A</v>
          </cell>
          <cell r="I310" t="e">
            <v>#N/A</v>
          </cell>
          <cell r="J310">
            <v>40.42</v>
          </cell>
        </row>
        <row r="311">
          <cell r="D311">
            <v>22.907</v>
          </cell>
          <cell r="E311">
            <v>17.085999999999999</v>
          </cell>
          <cell r="F311">
            <v>13.802</v>
          </cell>
          <cell r="G311" t="e">
            <v>#N/A</v>
          </cell>
          <cell r="H311" t="e">
            <v>#N/A</v>
          </cell>
          <cell r="I311">
            <v>47.591000000000001</v>
          </cell>
          <cell r="J311">
            <v>40.234999999999999</v>
          </cell>
        </row>
        <row r="312">
          <cell r="D312">
            <v>23.276</v>
          </cell>
          <cell r="E312">
            <v>16.943000000000001</v>
          </cell>
          <cell r="F312" t="e">
            <v>#N/A</v>
          </cell>
          <cell r="G312" t="e">
            <v>#N/A</v>
          </cell>
          <cell r="H312">
            <v>124.18899999999999</v>
          </cell>
          <cell r="I312">
            <v>48.293999999999997</v>
          </cell>
          <cell r="J312">
            <v>41.09</v>
          </cell>
        </row>
        <row r="313">
          <cell r="D313">
            <v>23.187000000000001</v>
          </cell>
          <cell r="E313">
            <v>16.8</v>
          </cell>
          <cell r="F313" t="e">
            <v>#N/A</v>
          </cell>
          <cell r="G313">
            <v>50.585000000000001</v>
          </cell>
          <cell r="H313">
            <v>129.565</v>
          </cell>
          <cell r="I313">
            <v>47.901000000000003</v>
          </cell>
          <cell r="J313">
            <v>41.582000000000001</v>
          </cell>
        </row>
        <row r="314">
          <cell r="D314">
            <v>23.116</v>
          </cell>
          <cell r="E314" t="e">
            <v>#N/A</v>
          </cell>
          <cell r="F314">
            <v>13.945</v>
          </cell>
          <cell r="G314">
            <v>47.164999999999999</v>
          </cell>
          <cell r="H314">
            <v>124.03</v>
          </cell>
          <cell r="I314">
            <v>50.091999999999999</v>
          </cell>
          <cell r="J314" t="e">
            <v>#N/A</v>
          </cell>
        </row>
        <row r="315">
          <cell r="D315" t="e">
            <v>#N/A</v>
          </cell>
          <cell r="E315" t="e">
            <v>#N/A</v>
          </cell>
          <cell r="F315">
            <v>14.013999999999999</v>
          </cell>
          <cell r="G315">
            <v>46.835000000000001</v>
          </cell>
          <cell r="H315">
            <v>123.94799999999999</v>
          </cell>
          <cell r="I315">
            <v>48.668999999999997</v>
          </cell>
          <cell r="J315" t="e">
            <v>#N/A</v>
          </cell>
        </row>
        <row r="316">
          <cell r="D316" t="e">
            <v>#N/A</v>
          </cell>
          <cell r="E316">
            <v>16.677</v>
          </cell>
          <cell r="F316">
            <v>14.069000000000001</v>
          </cell>
          <cell r="G316">
            <v>48.335000000000001</v>
          </cell>
          <cell r="H316">
            <v>110.68</v>
          </cell>
          <cell r="I316" t="e">
            <v>#N/A</v>
          </cell>
          <cell r="J316">
            <v>42.975000000000001</v>
          </cell>
        </row>
        <row r="317">
          <cell r="D317">
            <v>24.228999999999999</v>
          </cell>
          <cell r="E317">
            <v>16.474</v>
          </cell>
          <cell r="F317">
            <v>13.955</v>
          </cell>
          <cell r="G317">
            <v>48.435000000000002</v>
          </cell>
          <cell r="H317" t="e">
            <v>#N/A</v>
          </cell>
          <cell r="I317" t="e">
            <v>#N/A</v>
          </cell>
          <cell r="J317">
            <v>43.457999999999998</v>
          </cell>
        </row>
        <row r="318">
          <cell r="D318">
            <v>24.292000000000002</v>
          </cell>
          <cell r="E318">
            <v>16.501000000000001</v>
          </cell>
          <cell r="F318">
            <v>14.018000000000001</v>
          </cell>
          <cell r="G318" t="e">
            <v>#N/A</v>
          </cell>
          <cell r="H318" t="e">
            <v>#N/A</v>
          </cell>
          <cell r="I318">
            <v>49.555</v>
          </cell>
          <cell r="J318">
            <v>42.97</v>
          </cell>
        </row>
        <row r="319">
          <cell r="D319">
            <v>23.966000000000001</v>
          </cell>
          <cell r="E319">
            <v>16.73</v>
          </cell>
          <cell r="F319" t="e">
            <v>#N/A</v>
          </cell>
          <cell r="G319" t="e">
            <v>#N/A</v>
          </cell>
          <cell r="H319">
            <v>123</v>
          </cell>
          <cell r="I319">
            <v>49.783000000000001</v>
          </cell>
          <cell r="J319">
            <v>45.008000000000003</v>
          </cell>
        </row>
        <row r="320">
          <cell r="D320">
            <v>24.114999999999998</v>
          </cell>
          <cell r="E320">
            <v>16.858000000000001</v>
          </cell>
          <cell r="F320" t="e">
            <v>#N/A</v>
          </cell>
          <cell r="G320">
            <v>50.11</v>
          </cell>
          <cell r="H320">
            <v>131.85</v>
          </cell>
          <cell r="I320">
            <v>49.161999999999999</v>
          </cell>
          <cell r="J320">
            <v>45.357999999999997</v>
          </cell>
        </row>
        <row r="321">
          <cell r="D321">
            <v>23.709</v>
          </cell>
          <cell r="E321" t="e">
            <v>#N/A</v>
          </cell>
          <cell r="F321">
            <v>14.161</v>
          </cell>
          <cell r="G321">
            <v>55.335000000000001</v>
          </cell>
          <cell r="H321">
            <v>124.7</v>
          </cell>
          <cell r="I321">
            <v>48.234999999999999</v>
          </cell>
          <cell r="J321" t="e">
            <v>#N/A</v>
          </cell>
        </row>
        <row r="322">
          <cell r="D322" t="e">
            <v>#N/A</v>
          </cell>
          <cell r="E322" t="e">
            <v>#N/A</v>
          </cell>
          <cell r="F322">
            <v>13.78</v>
          </cell>
          <cell r="G322">
            <v>55.475000000000001</v>
          </cell>
          <cell r="H322">
            <v>123.67</v>
          </cell>
          <cell r="I322">
            <v>47.494999999999997</v>
          </cell>
          <cell r="J322" t="e">
            <v>#N/A</v>
          </cell>
        </row>
        <row r="323">
          <cell r="D323" t="e">
            <v>#N/A</v>
          </cell>
          <cell r="E323">
            <v>16.529</v>
          </cell>
          <cell r="F323">
            <v>13.625999999999999</v>
          </cell>
          <cell r="G323">
            <v>56.384999999999998</v>
          </cell>
          <cell r="H323">
            <v>125.467</v>
          </cell>
          <cell r="I323" t="e">
            <v>#N/A</v>
          </cell>
          <cell r="J323">
            <v>45.851999999999997</v>
          </cell>
        </row>
        <row r="324">
          <cell r="D324">
            <v>22.797999999999998</v>
          </cell>
          <cell r="E324">
            <v>16.581</v>
          </cell>
          <cell r="F324">
            <v>13.147</v>
          </cell>
          <cell r="G324">
            <v>53.01</v>
          </cell>
          <cell r="H324" t="e">
            <v>#N/A</v>
          </cell>
          <cell r="I324" t="e">
            <v>#N/A</v>
          </cell>
          <cell r="J324">
            <v>44.887</v>
          </cell>
        </row>
        <row r="325">
          <cell r="D325">
            <v>22.797999999999998</v>
          </cell>
          <cell r="E325">
            <v>16.690000000000001</v>
          </cell>
          <cell r="F325">
            <v>13.071</v>
          </cell>
          <cell r="G325" t="e">
            <v>#N/A</v>
          </cell>
          <cell r="H325" t="e">
            <v>#N/A</v>
          </cell>
          <cell r="I325">
            <v>47.868000000000002</v>
          </cell>
          <cell r="J325">
            <v>45.646999999999998</v>
          </cell>
        </row>
        <row r="326">
          <cell r="D326">
            <v>22.728000000000002</v>
          </cell>
          <cell r="E326">
            <v>16.765999999999998</v>
          </cell>
          <cell r="F326" t="e">
            <v>#N/A</v>
          </cell>
          <cell r="G326" t="e">
            <v>#N/A</v>
          </cell>
          <cell r="H326">
            <v>125.94</v>
          </cell>
          <cell r="I326">
            <v>46.594000000000001</v>
          </cell>
          <cell r="J326">
            <v>47.28</v>
          </cell>
        </row>
        <row r="327">
          <cell r="D327">
            <v>22.946000000000002</v>
          </cell>
          <cell r="E327">
            <v>17.094000000000001</v>
          </cell>
          <cell r="F327" t="e">
            <v>#N/A</v>
          </cell>
          <cell r="G327">
            <v>51.981999999999999</v>
          </cell>
          <cell r="H327">
            <v>131.44999999999999</v>
          </cell>
          <cell r="I327">
            <v>46.595999999999997</v>
          </cell>
          <cell r="J327">
            <v>46.212000000000003</v>
          </cell>
        </row>
        <row r="328">
          <cell r="D328">
            <v>22.690999999999999</v>
          </cell>
          <cell r="E328" t="e">
            <v>#N/A</v>
          </cell>
          <cell r="F328">
            <v>13.35</v>
          </cell>
          <cell r="G328">
            <v>54.878</v>
          </cell>
          <cell r="H328">
            <v>137.65100000000001</v>
          </cell>
          <cell r="I328">
            <v>48.323</v>
          </cell>
          <cell r="J328" t="e">
            <v>#N/A</v>
          </cell>
        </row>
        <row r="329">
          <cell r="D329" t="e">
            <v>#N/A</v>
          </cell>
          <cell r="E329" t="e">
            <v>#N/A</v>
          </cell>
          <cell r="F329">
            <v>13.686999999999999</v>
          </cell>
          <cell r="G329">
            <v>56.661999999999999</v>
          </cell>
          <cell r="H329">
            <v>132.845</v>
          </cell>
          <cell r="I329">
            <v>48.305</v>
          </cell>
          <cell r="J329" t="e">
            <v>#N/A</v>
          </cell>
        </row>
        <row r="330">
          <cell r="D330" t="e">
            <v>#N/A</v>
          </cell>
          <cell r="E330">
            <v>17.199000000000002</v>
          </cell>
          <cell r="F330">
            <v>13.781000000000001</v>
          </cell>
          <cell r="G330">
            <v>57</v>
          </cell>
          <cell r="H330">
            <v>133.28</v>
          </cell>
          <cell r="I330" t="e">
            <v>#N/A</v>
          </cell>
          <cell r="J330">
            <v>46.764000000000003</v>
          </cell>
        </row>
        <row r="331">
          <cell r="D331">
            <v>22.759</v>
          </cell>
          <cell r="E331">
            <v>16.797000000000001</v>
          </cell>
          <cell r="F331">
            <v>13.708</v>
          </cell>
          <cell r="G331">
            <v>54.296999999999997</v>
          </cell>
          <cell r="H331" t="e">
            <v>#N/A</v>
          </cell>
          <cell r="I331" t="e">
            <v>#N/A</v>
          </cell>
          <cell r="J331">
            <v>46.606000000000002</v>
          </cell>
        </row>
        <row r="332">
          <cell r="D332">
            <v>23.332000000000001</v>
          </cell>
          <cell r="E332">
            <v>16.978000000000002</v>
          </cell>
          <cell r="F332">
            <v>14.034000000000001</v>
          </cell>
          <cell r="G332" t="e">
            <v>#N/A</v>
          </cell>
          <cell r="H332" t="e">
            <v>#N/A</v>
          </cell>
          <cell r="I332">
            <v>46.037999999999997</v>
          </cell>
          <cell r="J332">
            <v>46.241</v>
          </cell>
        </row>
        <row r="333">
          <cell r="D333">
            <v>22.756</v>
          </cell>
          <cell r="E333">
            <v>16.678000000000001</v>
          </cell>
          <cell r="F333" t="e">
            <v>#N/A</v>
          </cell>
          <cell r="G333" t="e">
            <v>#N/A</v>
          </cell>
          <cell r="H333">
            <v>131.244</v>
          </cell>
          <cell r="I333">
            <v>44.764000000000003</v>
          </cell>
          <cell r="J333">
            <v>45.893999999999998</v>
          </cell>
        </row>
        <row r="334">
          <cell r="D334">
            <v>22.975000000000001</v>
          </cell>
          <cell r="E334">
            <v>16.54</v>
          </cell>
          <cell r="F334" t="e">
            <v>#N/A</v>
          </cell>
          <cell r="G334">
            <v>56.463000000000001</v>
          </cell>
          <cell r="H334">
            <v>137.97</v>
          </cell>
          <cell r="I334">
            <v>42.637999999999998</v>
          </cell>
          <cell r="J334">
            <v>46.764000000000003</v>
          </cell>
        </row>
        <row r="335">
          <cell r="D335">
            <v>22.872</v>
          </cell>
          <cell r="E335" t="e">
            <v>#N/A</v>
          </cell>
          <cell r="F335">
            <v>14.413</v>
          </cell>
          <cell r="G335">
            <v>55.457000000000001</v>
          </cell>
          <cell r="H335">
            <v>146.47999999999999</v>
          </cell>
          <cell r="I335">
            <v>43.408000000000001</v>
          </cell>
          <cell r="J335" t="e">
            <v>#N/A</v>
          </cell>
        </row>
        <row r="336">
          <cell r="D336" t="e">
            <v>#N/A</v>
          </cell>
          <cell r="E336" t="e">
            <v>#N/A</v>
          </cell>
          <cell r="F336">
            <v>14.319000000000001</v>
          </cell>
          <cell r="G336">
            <v>57.145000000000003</v>
          </cell>
          <cell r="H336">
            <v>142.47800000000001</v>
          </cell>
          <cell r="I336">
            <v>44.698</v>
          </cell>
          <cell r="J336" t="e">
            <v>#N/A</v>
          </cell>
        </row>
        <row r="337">
          <cell r="D337" t="e">
            <v>#N/A</v>
          </cell>
          <cell r="E337">
            <v>16.123000000000001</v>
          </cell>
          <cell r="F337">
            <v>14.201000000000001</v>
          </cell>
          <cell r="G337">
            <v>57.444000000000003</v>
          </cell>
          <cell r="H337">
            <v>138.72999999999999</v>
          </cell>
          <cell r="I337" t="e">
            <v>#N/A</v>
          </cell>
          <cell r="J337">
            <v>47.85</v>
          </cell>
        </row>
        <row r="338">
          <cell r="D338">
            <v>23.088000000000001</v>
          </cell>
          <cell r="E338">
            <v>16.042000000000002</v>
          </cell>
          <cell r="F338">
            <v>13.69</v>
          </cell>
          <cell r="G338">
            <v>57.573999999999998</v>
          </cell>
          <cell r="H338" t="e">
            <v>#N/A</v>
          </cell>
          <cell r="I338" t="e">
            <v>#N/A</v>
          </cell>
          <cell r="J338">
            <v>47.209000000000003</v>
          </cell>
        </row>
        <row r="339">
          <cell r="D339">
            <v>22.789000000000001</v>
          </cell>
          <cell r="E339">
            <v>16.202999999999999</v>
          </cell>
          <cell r="F339">
            <v>14.054</v>
          </cell>
          <cell r="G339" t="e">
            <v>#N/A</v>
          </cell>
          <cell r="H339" t="e">
            <v>#N/A</v>
          </cell>
          <cell r="I339">
            <v>41.829000000000001</v>
          </cell>
          <cell r="J339">
            <v>46.070999999999998</v>
          </cell>
        </row>
        <row r="340">
          <cell r="D340">
            <v>22.488</v>
          </cell>
          <cell r="E340">
            <v>15.788</v>
          </cell>
          <cell r="F340" t="e">
            <v>#N/A</v>
          </cell>
          <cell r="G340" t="e">
            <v>#N/A</v>
          </cell>
          <cell r="H340">
            <v>137.22</v>
          </cell>
          <cell r="I340">
            <v>39.814</v>
          </cell>
          <cell r="J340">
            <v>45.637</v>
          </cell>
        </row>
        <row r="341">
          <cell r="D341">
            <v>22.215</v>
          </cell>
          <cell r="E341">
            <v>15.522</v>
          </cell>
          <cell r="F341" t="e">
            <v>#N/A</v>
          </cell>
          <cell r="G341">
            <v>60.076000000000001</v>
          </cell>
          <cell r="H341">
            <v>141.02199999999999</v>
          </cell>
          <cell r="I341">
            <v>40.9</v>
          </cell>
          <cell r="J341">
            <v>45.529000000000003</v>
          </cell>
        </row>
        <row r="342">
          <cell r="D342">
            <v>22.312000000000001</v>
          </cell>
          <cell r="E342" t="e">
            <v>#N/A</v>
          </cell>
          <cell r="F342">
            <v>13.815</v>
          </cell>
          <cell r="G342">
            <v>66.051000000000002</v>
          </cell>
          <cell r="H342">
            <v>150.77099999999999</v>
          </cell>
          <cell r="I342">
            <v>41.438000000000002</v>
          </cell>
          <cell r="J342" t="e">
            <v>#N/A</v>
          </cell>
        </row>
        <row r="343">
          <cell r="D343" t="e">
            <v>#N/A</v>
          </cell>
          <cell r="E343" t="e">
            <v>#N/A</v>
          </cell>
          <cell r="F343">
            <v>13.851000000000001</v>
          </cell>
          <cell r="G343">
            <v>74.332999999999998</v>
          </cell>
          <cell r="H343">
            <v>141.83600000000001</v>
          </cell>
          <cell r="I343">
            <v>40.228000000000002</v>
          </cell>
          <cell r="J343" t="e">
            <v>#N/A</v>
          </cell>
        </row>
        <row r="344">
          <cell r="D344" t="e">
            <v>#N/A</v>
          </cell>
          <cell r="E344">
            <v>15.281000000000001</v>
          </cell>
          <cell r="F344">
            <v>14.085000000000001</v>
          </cell>
          <cell r="G344">
            <v>72.093000000000004</v>
          </cell>
          <cell r="H344">
            <v>141.80000000000001</v>
          </cell>
          <cell r="I344" t="e">
            <v>#N/A</v>
          </cell>
          <cell r="J344">
            <v>44.286000000000001</v>
          </cell>
        </row>
        <row r="345">
          <cell r="D345">
            <v>22.382999999999999</v>
          </cell>
          <cell r="E345">
            <v>15.068</v>
          </cell>
          <cell r="F345">
            <v>14.662000000000001</v>
          </cell>
          <cell r="G345">
            <v>78.302000000000007</v>
          </cell>
          <cell r="H345" t="e">
            <v>#N/A</v>
          </cell>
          <cell r="I345" t="e">
            <v>#N/A</v>
          </cell>
          <cell r="J345">
            <v>44.868000000000002</v>
          </cell>
        </row>
        <row r="346">
          <cell r="D346">
            <v>22.530999999999999</v>
          </cell>
          <cell r="E346">
            <v>14.766</v>
          </cell>
          <cell r="F346">
            <v>15.003</v>
          </cell>
          <cell r="G346" t="e">
            <v>#N/A</v>
          </cell>
          <cell r="H346" t="e">
            <v>#N/A</v>
          </cell>
          <cell r="I346">
            <v>38.078000000000003</v>
          </cell>
          <cell r="J346">
            <v>44.362000000000002</v>
          </cell>
        </row>
        <row r="347">
          <cell r="D347">
            <v>22.952000000000002</v>
          </cell>
          <cell r="E347">
            <v>15.33</v>
          </cell>
          <cell r="F347" t="e">
            <v>#N/A</v>
          </cell>
          <cell r="G347" t="e">
            <v>#N/A</v>
          </cell>
          <cell r="H347">
            <v>140.20500000000001</v>
          </cell>
          <cell r="I347">
            <v>36.749000000000002</v>
          </cell>
          <cell r="J347">
            <v>42.908999999999999</v>
          </cell>
        </row>
        <row r="348">
          <cell r="D348">
            <v>23.186</v>
          </cell>
          <cell r="E348">
            <v>14.6</v>
          </cell>
          <cell r="F348" t="e">
            <v>#N/A</v>
          </cell>
          <cell r="G348">
            <v>83.81</v>
          </cell>
          <cell r="H348">
            <v>140.14699999999999</v>
          </cell>
          <cell r="I348">
            <v>37.853000000000002</v>
          </cell>
          <cell r="J348">
            <v>41.472000000000001</v>
          </cell>
        </row>
        <row r="349">
          <cell r="D349">
            <v>23.603999999999999</v>
          </cell>
          <cell r="E349" t="e">
            <v>#N/A</v>
          </cell>
          <cell r="F349">
            <v>15.519</v>
          </cell>
          <cell r="G349">
            <v>84.912000000000006</v>
          </cell>
          <cell r="H349">
            <v>133.739</v>
          </cell>
          <cell r="I349">
            <v>36.905000000000001</v>
          </cell>
          <cell r="J349" t="e">
            <v>#N/A</v>
          </cell>
        </row>
        <row r="350">
          <cell r="D350" t="e">
            <v>#N/A</v>
          </cell>
          <cell r="E350" t="e">
            <v>#N/A</v>
          </cell>
          <cell r="F350">
            <v>15.916</v>
          </cell>
          <cell r="G350">
            <v>85.06</v>
          </cell>
          <cell r="H350">
            <v>135.75399999999999</v>
          </cell>
          <cell r="I350">
            <v>35.491999999999997</v>
          </cell>
          <cell r="J350" t="e">
            <v>#N/A</v>
          </cell>
        </row>
        <row r="351">
          <cell r="D351" t="e">
            <v>#N/A</v>
          </cell>
          <cell r="E351">
            <v>14.722</v>
          </cell>
          <cell r="F351">
            <v>15.401</v>
          </cell>
          <cell r="G351">
            <v>92.311000000000007</v>
          </cell>
          <cell r="H351">
            <v>118.795</v>
          </cell>
          <cell r="I351" t="e">
            <v>#N/A</v>
          </cell>
          <cell r="J351">
            <v>40.841000000000001</v>
          </cell>
        </row>
        <row r="352">
          <cell r="D352">
            <v>23.658999999999999</v>
          </cell>
          <cell r="E352">
            <v>15.127000000000001</v>
          </cell>
          <cell r="F352">
            <v>15.087</v>
          </cell>
          <cell r="G352">
            <v>93.963999999999999</v>
          </cell>
          <cell r="H352" t="e">
            <v>#N/A</v>
          </cell>
          <cell r="I352" t="e">
            <v>#N/A</v>
          </cell>
          <cell r="J352">
            <v>42.648000000000003</v>
          </cell>
        </row>
        <row r="353">
          <cell r="D353">
            <v>23.055</v>
          </cell>
          <cell r="E353">
            <v>15.362</v>
          </cell>
          <cell r="F353">
            <v>15.15</v>
          </cell>
          <cell r="G353" t="e">
            <v>#N/A</v>
          </cell>
          <cell r="H353" t="e">
            <v>#N/A</v>
          </cell>
          <cell r="I353">
            <v>37.366999999999997</v>
          </cell>
          <cell r="J353">
            <v>41.936999999999998</v>
          </cell>
        </row>
        <row r="354">
          <cell r="D354">
            <v>23.35</v>
          </cell>
          <cell r="E354">
            <v>15.648999999999999</v>
          </cell>
          <cell r="F354" t="e">
            <v>#N/A</v>
          </cell>
          <cell r="G354" t="e">
            <v>#N/A</v>
          </cell>
          <cell r="H354">
            <v>112.43</v>
          </cell>
          <cell r="I354">
            <v>34.904000000000003</v>
          </cell>
          <cell r="J354">
            <v>43.722000000000001</v>
          </cell>
        </row>
        <row r="355">
          <cell r="D355">
            <v>23.47</v>
          </cell>
          <cell r="E355">
            <v>15.231999999999999</v>
          </cell>
          <cell r="F355" t="e">
            <v>#N/A</v>
          </cell>
          <cell r="G355">
            <v>105.5</v>
          </cell>
          <cell r="H355">
            <v>109.98</v>
          </cell>
          <cell r="I355">
            <v>35.595999999999997</v>
          </cell>
          <cell r="J355">
            <v>44.616</v>
          </cell>
        </row>
        <row r="356">
          <cell r="D356">
            <v>23.366</v>
          </cell>
          <cell r="E356" t="e">
            <v>#N/A</v>
          </cell>
          <cell r="F356">
            <v>15.773999999999999</v>
          </cell>
          <cell r="G356">
            <v>139.21299999999999</v>
          </cell>
          <cell r="H356">
            <v>102.72</v>
          </cell>
          <cell r="I356">
            <v>35.948999999999998</v>
          </cell>
          <cell r="J356" t="e">
            <v>#N/A</v>
          </cell>
        </row>
        <row r="357">
          <cell r="D357" t="e">
            <v>#N/A</v>
          </cell>
          <cell r="E357" t="e">
            <v>#N/A</v>
          </cell>
          <cell r="F357">
            <v>16.303999999999998</v>
          </cell>
          <cell r="G357">
            <v>140.667</v>
          </cell>
          <cell r="H357">
            <v>96.63</v>
          </cell>
          <cell r="I357">
            <v>36.088999999999999</v>
          </cell>
          <cell r="J357" t="e">
            <v>#N/A</v>
          </cell>
        </row>
        <row r="358">
          <cell r="D358" t="e">
            <v>#N/A</v>
          </cell>
          <cell r="E358">
            <v>14.461</v>
          </cell>
          <cell r="F358">
            <v>16.236999999999998</v>
          </cell>
          <cell r="G358">
            <v>113.36799999999999</v>
          </cell>
          <cell r="H358">
            <v>90.415000000000006</v>
          </cell>
          <cell r="I358" t="e">
            <v>#N/A</v>
          </cell>
          <cell r="J358">
            <v>45.87</v>
          </cell>
        </row>
        <row r="359">
          <cell r="D359">
            <v>23.074999999999999</v>
          </cell>
          <cell r="E359">
            <v>14.038</v>
          </cell>
          <cell r="F359">
            <v>16.335999999999999</v>
          </cell>
          <cell r="G359">
            <v>97.366</v>
          </cell>
          <cell r="H359" t="e">
            <v>#N/A</v>
          </cell>
          <cell r="I359" t="e">
            <v>#N/A</v>
          </cell>
          <cell r="J359">
            <v>46.411999999999999</v>
          </cell>
        </row>
        <row r="360">
          <cell r="D360" t="e">
            <v>#N/A</v>
          </cell>
          <cell r="E360" t="e">
            <v>#N/A</v>
          </cell>
          <cell r="F360" t="e">
            <v>#N/A</v>
          </cell>
          <cell r="G360" t="e">
            <v>#N/A</v>
          </cell>
          <cell r="H360" t="e">
            <v>#N/A</v>
          </cell>
          <cell r="I360" t="e">
            <v>#N/A</v>
          </cell>
        </row>
        <row r="361">
          <cell r="D361" t="e">
            <v>#N/A</v>
          </cell>
          <cell r="E361" t="e">
            <v>#N/A</v>
          </cell>
          <cell r="F361" t="e">
            <v>#N/A</v>
          </cell>
          <cell r="G361" t="e">
            <v>#N/A</v>
          </cell>
          <cell r="H361" t="e">
            <v>#N/A</v>
          </cell>
          <cell r="I361" t="e">
            <v>#N/A</v>
          </cell>
        </row>
        <row r="362">
          <cell r="D362">
            <v>22.265999999999998</v>
          </cell>
          <cell r="E362">
            <v>14.057</v>
          </cell>
          <cell r="F362" t="e">
            <v>#N/A</v>
          </cell>
          <cell r="G362">
            <v>92.917000000000002</v>
          </cell>
          <cell r="H362">
            <v>87.54</v>
          </cell>
          <cell r="I362">
            <v>37.213999999999999</v>
          </cell>
          <cell r="J362">
            <v>47.88</v>
          </cell>
        </row>
        <row r="363">
          <cell r="D363">
            <v>20.303000000000001</v>
          </cell>
          <cell r="E363" t="e">
            <v>#N/A</v>
          </cell>
          <cell r="F363">
            <v>17.350000000000001</v>
          </cell>
          <cell r="G363">
            <v>96.147000000000006</v>
          </cell>
          <cell r="H363">
            <v>88.72</v>
          </cell>
          <cell r="J363" t="e">
            <v>#N/A</v>
          </cell>
        </row>
        <row r="364">
          <cell r="D364" t="e">
            <v>#N/A</v>
          </cell>
          <cell r="E364" t="e">
            <v>#N/A</v>
          </cell>
          <cell r="F364">
            <v>17.026</v>
          </cell>
          <cell r="G364">
            <v>90.59</v>
          </cell>
          <cell r="J364" t="e">
            <v>#N/A</v>
          </cell>
        </row>
        <row r="365">
          <cell r="D365" t="e">
            <v>#N/A</v>
          </cell>
          <cell r="E365">
            <v>17.103000000000002</v>
          </cell>
          <cell r="F365">
            <v>16.036999999999999</v>
          </cell>
          <cell r="G365">
            <v>46.523000000000003</v>
          </cell>
          <cell r="I365" t="e">
            <v>#N/A</v>
          </cell>
        </row>
        <row r="366">
          <cell r="D366">
            <v>19.937999999999999</v>
          </cell>
          <cell r="E366">
            <v>17.013000000000002</v>
          </cell>
          <cell r="F366">
            <v>16.228000000000002</v>
          </cell>
          <cell r="G366">
            <v>41.997999999999998</v>
          </cell>
          <cell r="H366" t="e">
            <v>#N/A</v>
          </cell>
          <cell r="I366" t="e">
            <v>#N/A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0919F-228E-4F5B-BEB5-920209B4894C}">
  <dimension ref="A1:C30"/>
  <sheetViews>
    <sheetView showGridLines="0" workbookViewId="0">
      <selection activeCell="B40" sqref="B40"/>
    </sheetView>
  </sheetViews>
  <sheetFormatPr defaultRowHeight="16.5" x14ac:dyDescent="0.3"/>
  <cols>
    <col min="1" max="1" width="9" customWidth="1"/>
    <col min="2" max="2" width="99.7109375" customWidth="1"/>
    <col min="3" max="3" width="16" customWidth="1"/>
  </cols>
  <sheetData>
    <row r="1" spans="1:3" ht="16.5" customHeight="1" x14ac:dyDescent="0.3">
      <c r="A1" s="73" t="e" vm="1">
        <v>#VALUE!</v>
      </c>
      <c r="B1" s="74" t="s">
        <v>0</v>
      </c>
      <c r="C1" s="74"/>
    </row>
    <row r="2" spans="1:3" ht="16.5" customHeight="1" x14ac:dyDescent="0.3">
      <c r="A2" s="73"/>
      <c r="B2" s="74"/>
      <c r="C2" s="74"/>
    </row>
    <row r="3" spans="1:3" ht="16.5" customHeight="1" x14ac:dyDescent="0.3">
      <c r="A3" s="73"/>
      <c r="B3" s="74"/>
      <c r="C3" s="74"/>
    </row>
    <row r="5" spans="1:3" x14ac:dyDescent="0.3">
      <c r="A5" s="68" t="s">
        <v>1</v>
      </c>
    </row>
    <row r="6" spans="1:3" x14ac:dyDescent="0.3">
      <c r="A6" s="68"/>
    </row>
    <row r="7" spans="1:3" x14ac:dyDescent="0.3">
      <c r="A7" s="75" t="s">
        <v>2</v>
      </c>
      <c r="B7" s="75"/>
      <c r="C7" s="75"/>
    </row>
    <row r="8" spans="1:3" x14ac:dyDescent="0.3">
      <c r="A8" s="69" t="s">
        <v>3</v>
      </c>
      <c r="B8" s="69" t="s">
        <v>4</v>
      </c>
      <c r="C8" s="69" t="s">
        <v>5</v>
      </c>
    </row>
    <row r="9" spans="1:3" x14ac:dyDescent="0.3">
      <c r="A9" s="71">
        <v>1</v>
      </c>
      <c r="B9" t="s">
        <v>6</v>
      </c>
      <c r="C9" s="62" t="s">
        <v>7</v>
      </c>
    </row>
    <row r="10" spans="1:3" x14ac:dyDescent="0.3">
      <c r="A10" s="71">
        <v>2</v>
      </c>
      <c r="B10" t="s">
        <v>8</v>
      </c>
      <c r="C10" s="62" t="s">
        <v>7</v>
      </c>
    </row>
    <row r="11" spans="1:3" x14ac:dyDescent="0.3">
      <c r="A11" s="71">
        <v>3</v>
      </c>
      <c r="B11" t="s">
        <v>9</v>
      </c>
      <c r="C11" s="62" t="s">
        <v>7</v>
      </c>
    </row>
    <row r="12" spans="1:3" x14ac:dyDescent="0.3">
      <c r="A12" s="71">
        <v>4</v>
      </c>
      <c r="B12" t="s">
        <v>10</v>
      </c>
      <c r="C12" s="62" t="s">
        <v>7</v>
      </c>
    </row>
    <row r="13" spans="1:3" x14ac:dyDescent="0.3">
      <c r="A13" s="71">
        <v>5</v>
      </c>
      <c r="B13" t="s">
        <v>11</v>
      </c>
      <c r="C13" s="62" t="s">
        <v>7</v>
      </c>
    </row>
    <row r="14" spans="1:3" x14ac:dyDescent="0.3">
      <c r="A14" s="71">
        <v>6</v>
      </c>
      <c r="B14" t="s">
        <v>12</v>
      </c>
      <c r="C14" s="62" t="s">
        <v>7</v>
      </c>
    </row>
    <row r="15" spans="1:3" x14ac:dyDescent="0.3">
      <c r="A15" s="71">
        <v>7</v>
      </c>
      <c r="B15" t="s">
        <v>13</v>
      </c>
      <c r="C15" s="62" t="s">
        <v>7</v>
      </c>
    </row>
    <row r="16" spans="1:3" x14ac:dyDescent="0.3">
      <c r="A16" s="71">
        <v>8</v>
      </c>
      <c r="B16" t="s">
        <v>14</v>
      </c>
      <c r="C16" s="62" t="s">
        <v>7</v>
      </c>
    </row>
    <row r="17" spans="1:3" x14ac:dyDescent="0.3">
      <c r="A17" s="71">
        <v>9</v>
      </c>
      <c r="B17" t="s">
        <v>15</v>
      </c>
      <c r="C17" s="62" t="s">
        <v>7</v>
      </c>
    </row>
    <row r="18" spans="1:3" x14ac:dyDescent="0.3">
      <c r="A18" s="71">
        <v>10</v>
      </c>
      <c r="B18" t="s">
        <v>16</v>
      </c>
      <c r="C18" s="62" t="s">
        <v>7</v>
      </c>
    </row>
    <row r="19" spans="1:3" x14ac:dyDescent="0.3">
      <c r="A19" s="71">
        <v>11</v>
      </c>
      <c r="B19" t="s">
        <v>17</v>
      </c>
      <c r="C19" s="62" t="s">
        <v>7</v>
      </c>
    </row>
    <row r="20" spans="1:3" x14ac:dyDescent="0.3">
      <c r="A20" s="71">
        <v>12</v>
      </c>
      <c r="B20" t="s">
        <v>18</v>
      </c>
      <c r="C20" s="62" t="s">
        <v>7</v>
      </c>
    </row>
    <row r="21" spans="1:3" x14ac:dyDescent="0.3">
      <c r="A21" s="36"/>
    </row>
    <row r="22" spans="1:3" x14ac:dyDescent="0.3">
      <c r="A22" s="36"/>
    </row>
    <row r="23" spans="1:3" x14ac:dyDescent="0.3">
      <c r="A23" s="36"/>
    </row>
    <row r="24" spans="1:3" x14ac:dyDescent="0.3">
      <c r="A24" s="36"/>
    </row>
    <row r="25" spans="1:3" x14ac:dyDescent="0.3">
      <c r="A25" s="36"/>
    </row>
    <row r="26" spans="1:3" x14ac:dyDescent="0.3">
      <c r="A26" s="36"/>
    </row>
    <row r="27" spans="1:3" x14ac:dyDescent="0.3">
      <c r="A27" s="36"/>
    </row>
    <row r="28" spans="1:3" x14ac:dyDescent="0.3">
      <c r="A28" s="36"/>
    </row>
    <row r="29" spans="1:3" x14ac:dyDescent="0.3">
      <c r="A29" s="36"/>
    </row>
    <row r="30" spans="1:3" x14ac:dyDescent="0.3">
      <c r="A30" s="36"/>
    </row>
  </sheetData>
  <mergeCells count="3">
    <mergeCell ref="A1:A3"/>
    <mergeCell ref="B1:C3"/>
    <mergeCell ref="A7:C7"/>
  </mergeCells>
  <hyperlinks>
    <hyperlink ref="C9" location="'Graf 1'!A1" display="Prejsť na dáta" xr:uid="{71F854DB-511F-49D2-BB2A-1E6FA90C24AB}"/>
    <hyperlink ref="C10" location="'Graf 2'!A1" display="Prejsť na dáta" xr:uid="{F2FEC4D0-80CA-4415-AB3F-9DE948339855}"/>
    <hyperlink ref="C11" location="'Graf 3'!A1" display="Prejsť na dáta" xr:uid="{C7857531-D153-43F3-AB0E-94992C587C07}"/>
    <hyperlink ref="C12" location="'Graf 4'!A1" display="Prejsť na dáta" xr:uid="{181DCD5B-FC2A-49F7-A570-B7AA22221657}"/>
    <hyperlink ref="C13" location="'Graf 5'!A1" display="Prejsť na dáta" xr:uid="{AE16F35D-A2BD-4BCC-8E5D-D132690786F3}"/>
    <hyperlink ref="C14" location="'Graf 6'!A1" display="Prejsť na dáta" xr:uid="{73C4B99F-E0AF-4FEB-808D-95DCF73DF003}"/>
    <hyperlink ref="C15" location="'Graf 7'!A1" display="Prejsť na dáta" xr:uid="{67F8C2F6-1394-44AF-BD5A-FDC3CC7DD19F}"/>
    <hyperlink ref="C16" location="'Graf 8'!A1" display="Prejsť na dáta" xr:uid="{E84EBB61-F8D7-4A71-BBC9-B2E46DDCBEA3}"/>
    <hyperlink ref="C17" location="'Graf 9'!A1" display="Prejsť na dáta" xr:uid="{49A921C1-29BE-465E-9795-154E76277EA7}"/>
    <hyperlink ref="C18" location="'Graf 10'!A1" display="Prejsť na dáta" xr:uid="{3669333B-C865-444A-99D5-4E4E8F387579}"/>
    <hyperlink ref="C19" location="'Graf 11'!A1" display="Prejsť na dáta" xr:uid="{2BACB566-D9DE-4E97-B490-A0166AA201CE}"/>
    <hyperlink ref="C20" location="'Graf 12'!A1" display="Prejsť na dáta" xr:uid="{3657C66C-A21C-4AE9-BF65-39D4CF61023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949E9-3A04-43B6-A4F1-F20F1C209119}">
  <dimension ref="A1:O19"/>
  <sheetViews>
    <sheetView topLeftCell="A13" zoomScaleNormal="100" workbookViewId="0">
      <selection activeCell="A9" sqref="A9"/>
    </sheetView>
  </sheetViews>
  <sheetFormatPr defaultColWidth="9" defaultRowHeight="16.5" x14ac:dyDescent="0.3"/>
  <cols>
    <col min="1" max="1" width="9" style="36"/>
    <col min="2" max="2" width="22.140625" style="36" customWidth="1"/>
    <col min="3" max="3" width="9.85546875" style="36" bestFit="1" customWidth="1"/>
    <col min="4" max="4" width="11.42578125" style="36" customWidth="1"/>
    <col min="5" max="16384" width="9" style="36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23" t="s">
        <v>3141</v>
      </c>
      <c r="B5" s="23"/>
    </row>
    <row r="6" spans="1:15" x14ac:dyDescent="0.3">
      <c r="A6" s="30" t="s">
        <v>3129</v>
      </c>
      <c r="B6" s="24"/>
    </row>
    <row r="7" spans="1:15" x14ac:dyDescent="0.3">
      <c r="A7" s="35" t="s">
        <v>3142</v>
      </c>
      <c r="B7" s="24"/>
    </row>
    <row r="8" spans="1:15" x14ac:dyDescent="0.3">
      <c r="A8" s="35" t="s">
        <v>3131</v>
      </c>
    </row>
    <row r="9" spans="1:15" x14ac:dyDescent="0.3">
      <c r="A9" s="62" t="s">
        <v>22</v>
      </c>
    </row>
    <row r="10" spans="1:15" x14ac:dyDescent="0.3">
      <c r="B10" s="24"/>
      <c r="C10" s="43" t="s">
        <v>3132</v>
      </c>
      <c r="D10" s="36" t="s">
        <v>3143</v>
      </c>
      <c r="E10" s="36" t="s">
        <v>3133</v>
      </c>
    </row>
    <row r="11" spans="1:15" x14ac:dyDescent="0.3">
      <c r="B11" s="24" t="s">
        <v>3134</v>
      </c>
      <c r="C11" s="1">
        <v>99.35</v>
      </c>
    </row>
    <row r="12" spans="1:15" x14ac:dyDescent="0.3">
      <c r="B12" s="24" t="s">
        <v>3135</v>
      </c>
      <c r="C12" s="1">
        <v>109.9</v>
      </c>
    </row>
    <row r="13" spans="1:15" ht="33" x14ac:dyDescent="0.3">
      <c r="B13" s="38" t="s">
        <v>3136</v>
      </c>
      <c r="C13" s="2"/>
      <c r="D13" s="44">
        <v>120.61545454545499</v>
      </c>
    </row>
    <row r="14" spans="1:15" x14ac:dyDescent="0.3">
      <c r="B14" s="24" t="s">
        <v>3138</v>
      </c>
      <c r="C14" s="2"/>
      <c r="E14" s="45">
        <v>158.93</v>
      </c>
    </row>
    <row r="15" spans="1:15" x14ac:dyDescent="0.3">
      <c r="B15" s="24" t="s">
        <v>3140</v>
      </c>
      <c r="C15" s="2"/>
      <c r="E15" s="45">
        <v>161.5</v>
      </c>
    </row>
    <row r="16" spans="1:15" x14ac:dyDescent="0.3">
      <c r="B16" s="24" t="s">
        <v>3139</v>
      </c>
      <c r="C16" s="2"/>
      <c r="E16" s="45">
        <v>179.7</v>
      </c>
    </row>
    <row r="17" spans="2:5" x14ac:dyDescent="0.3">
      <c r="B17" s="24" t="s">
        <v>3137</v>
      </c>
      <c r="C17" s="2"/>
      <c r="E17" s="45">
        <v>182.7</v>
      </c>
    </row>
    <row r="18" spans="2:5" x14ac:dyDescent="0.3">
      <c r="B18" s="24"/>
      <c r="C18" s="43"/>
    </row>
    <row r="19" spans="2:5" x14ac:dyDescent="0.3">
      <c r="B19" s="24"/>
      <c r="C19" s="43"/>
    </row>
  </sheetData>
  <autoFilter ref="B10:C19" xr:uid="{249949E9-3A04-43B6-A4F1-F20F1C209119}">
    <sortState xmlns:xlrd2="http://schemas.microsoft.com/office/spreadsheetml/2017/richdata2" ref="B11:C19">
      <sortCondition ref="C10:C19"/>
    </sortState>
  </autoFilter>
  <mergeCells count="2">
    <mergeCell ref="A1:A3"/>
    <mergeCell ref="B1:O3"/>
  </mergeCells>
  <hyperlinks>
    <hyperlink ref="A9" location="Zoznam!A1" display="Spať na zoznam" xr:uid="{E968522E-25EA-478E-9147-8218CEA41FF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E7295-7030-452C-B3CC-6FC94643B5C3}">
  <dimension ref="A1:S379"/>
  <sheetViews>
    <sheetView topLeftCell="E7" zoomScale="70" zoomScaleNormal="70" workbookViewId="0">
      <selection activeCell="Z12" sqref="Z12"/>
    </sheetView>
  </sheetViews>
  <sheetFormatPr defaultColWidth="9" defaultRowHeight="16.5" x14ac:dyDescent="0.3"/>
  <cols>
    <col min="1" max="1" width="9" style="24" customWidth="1"/>
    <col min="2" max="16384" width="9" style="24"/>
  </cols>
  <sheetData>
    <row r="1" spans="1:19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9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9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9" x14ac:dyDescent="0.3">
      <c r="A5" s="31" t="s">
        <v>3144</v>
      </c>
    </row>
    <row r="6" spans="1:19" x14ac:dyDescent="0.3">
      <c r="A6" s="35" t="s">
        <v>3145</v>
      </c>
    </row>
    <row r="7" spans="1:19" x14ac:dyDescent="0.3">
      <c r="A7" s="35" t="s">
        <v>3146</v>
      </c>
    </row>
    <row r="8" spans="1:19" x14ac:dyDescent="0.3">
      <c r="A8" s="62" t="s">
        <v>22</v>
      </c>
    </row>
    <row r="11" spans="1:19" x14ac:dyDescent="0.3">
      <c r="A11" s="24" t="s">
        <v>3147</v>
      </c>
      <c r="L11" s="24" t="s">
        <v>3148</v>
      </c>
    </row>
    <row r="13" spans="1:19" x14ac:dyDescent="0.3">
      <c r="B13" s="24" t="s">
        <v>3149</v>
      </c>
      <c r="C13" s="24" t="s">
        <v>3150</v>
      </c>
      <c r="D13" s="24">
        <v>2018</v>
      </c>
      <c r="E13" s="24">
        <v>2019</v>
      </c>
      <c r="F13" s="24">
        <v>2020</v>
      </c>
      <c r="G13" s="24">
        <v>2021</v>
      </c>
      <c r="H13" s="24">
        <v>2022</v>
      </c>
      <c r="I13" s="24">
        <v>2023</v>
      </c>
      <c r="J13" s="24">
        <v>2024</v>
      </c>
      <c r="M13" s="24">
        <v>2018</v>
      </c>
      <c r="N13" s="24">
        <v>2019</v>
      </c>
      <c r="O13" s="24">
        <v>2020</v>
      </c>
      <c r="P13" s="24">
        <v>2021</v>
      </c>
      <c r="Q13" s="24">
        <v>2022</v>
      </c>
      <c r="R13" s="24">
        <v>2023</v>
      </c>
      <c r="S13" s="24">
        <v>2024</v>
      </c>
    </row>
    <row r="14" spans="1:19" x14ac:dyDescent="0.3">
      <c r="A14" s="59">
        <v>45658</v>
      </c>
      <c r="B14" s="24">
        <v>1</v>
      </c>
      <c r="C14" s="24">
        <v>1</v>
      </c>
      <c r="D14" s="24" t="str">
        <f>_xlfn.IFNA('[2]Ceny plynu cal +1'!D2,"")</f>
        <v/>
      </c>
      <c r="E14" s="24" t="str">
        <f>_xlfn.IFNA('[2]Ceny plynu cal +1'!E2,"")</f>
        <v/>
      </c>
      <c r="F14" s="24" t="str">
        <f>_xlfn.IFNA('[2]Ceny plynu cal +1'!F2,"")</f>
        <v/>
      </c>
      <c r="G14" s="24" t="str">
        <f>_xlfn.IFNA('[2]Ceny plynu cal +1'!G2,"")</f>
        <v/>
      </c>
      <c r="H14" s="24" t="str">
        <f>_xlfn.IFNA('[2]Ceny plynu cal +1'!H2,"")</f>
        <v/>
      </c>
      <c r="I14" s="24" t="str">
        <f>_xlfn.IFNA('[2]Ceny plynu cal +1'!I2,"")</f>
        <v/>
      </c>
      <c r="J14" s="24" t="str">
        <f>_xlfn.IFNA('[2]Ceny plynu cal +1'!J2,"")</f>
        <v/>
      </c>
    </row>
    <row r="15" spans="1:19" x14ac:dyDescent="0.3">
      <c r="A15" s="59">
        <v>45659</v>
      </c>
      <c r="B15" s="24">
        <v>2</v>
      </c>
      <c r="C15" s="24">
        <v>1</v>
      </c>
      <c r="D15" s="24">
        <f>_xlfn.IFNA('[2]Ceny plynu cal +1'!D3,"")</f>
        <v>18.111999999999998</v>
      </c>
      <c r="E15" s="24">
        <f>_xlfn.IFNA('[2]Ceny plynu cal +1'!E3,"")</f>
        <v>20.138999999999999</v>
      </c>
      <c r="F15" s="24">
        <f>_xlfn.IFNA('[2]Ceny plynu cal +1'!F3,"")</f>
        <v>16.882000000000001</v>
      </c>
      <c r="G15" s="24" t="str">
        <f>_xlfn.IFNA('[2]Ceny plynu cal +1'!G3,"")</f>
        <v/>
      </c>
      <c r="H15" s="24" t="str">
        <f>_xlfn.IFNA('[2]Ceny plynu cal +1'!H3,"")</f>
        <v/>
      </c>
      <c r="I15" s="24">
        <f>_xlfn.IFNA('[2]Ceny plynu cal +1'!I3,"")</f>
        <v>78</v>
      </c>
      <c r="J15" s="24">
        <f>_xlfn.IFNA('[2]Ceny plynu cal +1'!J3,"")</f>
        <v>34.557000000000002</v>
      </c>
      <c r="M15" s="24">
        <f>IFERROR(D15/D$379-1,M14)</f>
        <v>-0.13520936701910291</v>
      </c>
      <c r="N15" s="24">
        <f>IFERROR(E15/E$379-1,N14)</f>
        <v>7.2992700729926696E-2</v>
      </c>
      <c r="O15" s="24">
        <f>IFERROR(F15/F$379-1,O14)</f>
        <v>0.21821193819475471</v>
      </c>
      <c r="R15" s="24">
        <f>IFERROR(I15/I$379-1,R14)</f>
        <v>0.45562791158775373</v>
      </c>
      <c r="S15" s="24">
        <f>IFERROR(J15/J$379-1,S14)</f>
        <v>-8.6001329977827834E-2</v>
      </c>
    </row>
    <row r="16" spans="1:19" x14ac:dyDescent="0.3">
      <c r="A16" s="59">
        <v>45660</v>
      </c>
      <c r="B16" s="24">
        <v>3</v>
      </c>
      <c r="C16" s="24">
        <v>1</v>
      </c>
      <c r="D16" s="24">
        <f>_xlfn.IFNA('[2]Ceny plynu cal +1'!D4,"")</f>
        <v>18.100000000000001</v>
      </c>
      <c r="E16" s="24">
        <f>_xlfn.IFNA('[2]Ceny plynu cal +1'!E4,"")</f>
        <v>20.03</v>
      </c>
      <c r="F16" s="24">
        <f>_xlfn.IFNA('[2]Ceny plynu cal +1'!F4,"")</f>
        <v>17.553999999999998</v>
      </c>
      <c r="G16" s="24" t="str">
        <f>_xlfn.IFNA('[2]Ceny plynu cal +1'!G4,"")</f>
        <v/>
      </c>
      <c r="H16" s="24">
        <f>_xlfn.IFNA('[2]Ceny plynu cal +1'!H4,"")</f>
        <v>45.738</v>
      </c>
      <c r="I16" s="24">
        <f>_xlfn.IFNA('[2]Ceny plynu cal +1'!I4,"")</f>
        <v>77.790000000000006</v>
      </c>
      <c r="J16" s="24">
        <f>_xlfn.IFNA('[2]Ceny plynu cal +1'!J4,"")</f>
        <v>35.631</v>
      </c>
      <c r="M16" s="24">
        <f t="shared" ref="M16:P31" si="0">IFERROR(D16/D$379-1,M15)</f>
        <v>-0.13578232901091869</v>
      </c>
      <c r="N16" s="24">
        <f t="shared" si="0"/>
        <v>6.7185252277691676E-2</v>
      </c>
      <c r="O16" s="24">
        <f t="shared" si="0"/>
        <v>0.26670372959783917</v>
      </c>
      <c r="Q16" s="24">
        <f>IFERROR(H16/H$379-1,Q15)</f>
        <v>-0.6149210368218373</v>
      </c>
      <c r="R16" s="24">
        <f t="shared" ref="R16:S31" si="1">IFERROR(I16/I$379-1,R15)</f>
        <v>0.45170891336424845</v>
      </c>
      <c r="S16" s="24">
        <f t="shared" si="1"/>
        <v>-5.7595086044505805E-2</v>
      </c>
    </row>
    <row r="17" spans="1:19" x14ac:dyDescent="0.3">
      <c r="A17" s="59">
        <v>45661</v>
      </c>
      <c r="B17" s="24">
        <v>4</v>
      </c>
      <c r="C17" s="24">
        <v>1</v>
      </c>
      <c r="D17" s="24">
        <f>_xlfn.IFNA('[2]Ceny plynu cal +1'!D5,"")</f>
        <v>18.103999999999999</v>
      </c>
      <c r="E17" s="24">
        <f>_xlfn.IFNA('[2]Ceny plynu cal +1'!E5,"")</f>
        <v>20.510999999999999</v>
      </c>
      <c r="F17" s="24" t="str">
        <f>_xlfn.IFNA('[2]Ceny plynu cal +1'!F5,"")</f>
        <v/>
      </c>
      <c r="G17" s="24">
        <f>_xlfn.IFNA('[2]Ceny plynu cal +1'!G5,"")</f>
        <v>16.306999999999999</v>
      </c>
      <c r="H17" s="24">
        <f>_xlfn.IFNA('[2]Ceny plynu cal +1'!H5,"")</f>
        <v>48.398000000000003</v>
      </c>
      <c r="I17" s="24">
        <f>_xlfn.IFNA('[2]Ceny plynu cal +1'!I5,"")</f>
        <v>71.974999999999994</v>
      </c>
      <c r="J17" s="24">
        <f>_xlfn.IFNA('[2]Ceny plynu cal +1'!J5,"")</f>
        <v>36.271000000000001</v>
      </c>
      <c r="M17" s="24">
        <f t="shared" si="0"/>
        <v>-0.1355913416803135</v>
      </c>
      <c r="N17" s="24">
        <f t="shared" si="0"/>
        <v>9.2812616548563653E-2</v>
      </c>
      <c r="O17" s="24">
        <f t="shared" si="0"/>
        <v>0.26670372959783917</v>
      </c>
      <c r="P17" s="24">
        <f>IFERROR(G17/G$379-1,P16)</f>
        <v>-0.52206395554901242</v>
      </c>
      <c r="Q17" s="24">
        <f t="shared" ref="Q17:S32" si="2">IFERROR(H17/H$379-1,Q16)</f>
        <v>-0.59252587214358476</v>
      </c>
      <c r="R17" s="24">
        <f t="shared" si="1"/>
        <v>0.34318998636575104</v>
      </c>
      <c r="S17" s="24">
        <f t="shared" si="1"/>
        <v>-4.0667715357982304E-2</v>
      </c>
    </row>
    <row r="18" spans="1:19" x14ac:dyDescent="0.3">
      <c r="A18" s="59">
        <v>45662</v>
      </c>
      <c r="B18" s="24">
        <v>5</v>
      </c>
      <c r="C18" s="24">
        <v>1</v>
      </c>
      <c r="D18" s="24">
        <f>_xlfn.IFNA('[2]Ceny plynu cal +1'!D6,"")</f>
        <v>18.074999999999999</v>
      </c>
      <c r="E18" s="24" t="str">
        <f>_xlfn.IFNA('[2]Ceny plynu cal +1'!E6,"")</f>
        <v/>
      </c>
      <c r="F18" s="24" t="str">
        <f>_xlfn.IFNA('[2]Ceny plynu cal +1'!F6,"")</f>
        <v/>
      </c>
      <c r="G18" s="24">
        <f>_xlfn.IFNA('[2]Ceny plynu cal +1'!G6,"")</f>
        <v>15.944000000000001</v>
      </c>
      <c r="H18" s="24">
        <f>_xlfn.IFNA('[2]Ceny plynu cal +1'!H6,"")</f>
        <v>50.097999999999999</v>
      </c>
      <c r="I18" s="24">
        <f>_xlfn.IFNA('[2]Ceny plynu cal +1'!I6,"")</f>
        <v>74.790000000000006</v>
      </c>
      <c r="J18" s="24">
        <f>_xlfn.IFNA('[2]Ceny plynu cal +1'!J6,"")</f>
        <v>36.819000000000003</v>
      </c>
      <c r="M18" s="24">
        <f t="shared" si="0"/>
        <v>-0.1369759998272021</v>
      </c>
      <c r="N18" s="24">
        <f t="shared" si="0"/>
        <v>9.2812616548563653E-2</v>
      </c>
      <c r="O18" s="24">
        <f t="shared" si="0"/>
        <v>0.26670372959783917</v>
      </c>
      <c r="P18" s="24">
        <f t="shared" si="0"/>
        <v>-0.53270299302590618</v>
      </c>
      <c r="Q18" s="24">
        <f t="shared" si="2"/>
        <v>-0.57821317291312269</v>
      </c>
      <c r="R18" s="24">
        <f t="shared" si="1"/>
        <v>0.39572322445702723</v>
      </c>
      <c r="S18" s="24">
        <f t="shared" si="1"/>
        <v>-2.6173654207646613E-2</v>
      </c>
    </row>
    <row r="19" spans="1:19" x14ac:dyDescent="0.3">
      <c r="A19" s="59">
        <v>45663</v>
      </c>
      <c r="B19" s="24">
        <v>6</v>
      </c>
      <c r="C19" s="24">
        <v>1</v>
      </c>
      <c r="D19" s="24" t="str">
        <f>_xlfn.IFNA('[2]Ceny plynu cal +1'!D7,"")</f>
        <v/>
      </c>
      <c r="E19" s="24" t="str">
        <f>_xlfn.IFNA('[2]Ceny plynu cal +1'!E7,"")</f>
        <v/>
      </c>
      <c r="F19" s="24">
        <f>_xlfn.IFNA('[2]Ceny plynu cal +1'!F7,"")</f>
        <v>17.126999999999999</v>
      </c>
      <c r="G19" s="24">
        <f>_xlfn.IFNA('[2]Ceny plynu cal +1'!G7,"")</f>
        <v>15.72</v>
      </c>
      <c r="H19" s="24">
        <f>_xlfn.IFNA('[2]Ceny plynu cal +1'!H7,"")</f>
        <v>51.198</v>
      </c>
      <c r="I19" s="24">
        <f>_xlfn.IFNA('[2]Ceny plynu cal +1'!I7,"")</f>
        <v>73.912999999999997</v>
      </c>
      <c r="J19" s="24" t="str">
        <f>_xlfn.IFNA('[2]Ceny plynu cal +1'!J7,"")</f>
        <v/>
      </c>
      <c r="M19" s="24">
        <f t="shared" si="0"/>
        <v>-0.1369759998272021</v>
      </c>
      <c r="N19" s="24">
        <f t="shared" si="0"/>
        <v>9.2812616548563653E-2</v>
      </c>
      <c r="O19" s="24">
        <f t="shared" si="0"/>
        <v>0.23589123714379578</v>
      </c>
      <c r="P19" s="24">
        <f t="shared" si="0"/>
        <v>-0.53926812909980215</v>
      </c>
      <c r="Q19" s="24">
        <f t="shared" si="2"/>
        <v>-0.56895201458752953</v>
      </c>
      <c r="R19" s="24">
        <f t="shared" si="1"/>
        <v>0.37935674139981601</v>
      </c>
      <c r="S19" s="24">
        <f t="shared" si="1"/>
        <v>-2.6173654207646613E-2</v>
      </c>
    </row>
    <row r="20" spans="1:19" x14ac:dyDescent="0.3">
      <c r="A20" s="59">
        <v>45664</v>
      </c>
      <c r="B20" s="24">
        <v>7</v>
      </c>
      <c r="C20" s="24">
        <v>1</v>
      </c>
      <c r="D20" s="24" t="str">
        <f>_xlfn.IFNA('[2]Ceny plynu cal +1'!D8,"")</f>
        <v/>
      </c>
      <c r="E20" s="24">
        <f>_xlfn.IFNA('[2]Ceny plynu cal +1'!E8,"")</f>
        <v>20.227</v>
      </c>
      <c r="F20" s="24">
        <f>_xlfn.IFNA('[2]Ceny plynu cal +1'!F8,"")</f>
        <v>16.995000000000001</v>
      </c>
      <c r="G20" s="24">
        <f>_xlfn.IFNA('[2]Ceny plynu cal +1'!G8,"")</f>
        <v>16.23</v>
      </c>
      <c r="H20" s="24">
        <f>_xlfn.IFNA('[2]Ceny plynu cal +1'!H8,"")</f>
        <v>48.625</v>
      </c>
      <c r="I20" s="24" t="str">
        <f>_xlfn.IFNA('[2]Ceny plynu cal +1'!I8,"")</f>
        <v/>
      </c>
      <c r="J20" s="24" t="str">
        <f>_xlfn.IFNA('[2]Ceny plynu cal +1'!J8,"")</f>
        <v/>
      </c>
      <c r="M20" s="24">
        <f t="shared" si="0"/>
        <v>-0.1369759998272021</v>
      </c>
      <c r="N20" s="24">
        <f t="shared" si="0"/>
        <v>7.7681282966593601E-2</v>
      </c>
      <c r="O20" s="24">
        <f t="shared" si="0"/>
        <v>0.22636606383247582</v>
      </c>
      <c r="P20" s="24">
        <f t="shared" si="0"/>
        <v>-0.52432072107441408</v>
      </c>
      <c r="Q20" s="24">
        <f t="shared" si="2"/>
        <v>-0.59061470583457609</v>
      </c>
      <c r="R20" s="24">
        <f t="shared" si="1"/>
        <v>0.37935674139981601</v>
      </c>
      <c r="S20" s="24">
        <f t="shared" si="1"/>
        <v>-2.6173654207646613E-2</v>
      </c>
    </row>
    <row r="21" spans="1:19" x14ac:dyDescent="0.3">
      <c r="A21" s="59">
        <v>45665</v>
      </c>
      <c r="B21" s="24">
        <v>8</v>
      </c>
      <c r="C21" s="24">
        <v>1</v>
      </c>
      <c r="D21" s="24">
        <f>_xlfn.IFNA('[2]Ceny plynu cal +1'!D9,"")</f>
        <v>18.091999999999999</v>
      </c>
      <c r="E21" s="24">
        <f>_xlfn.IFNA('[2]Ceny plynu cal +1'!E9,"")</f>
        <v>20.529</v>
      </c>
      <c r="F21" s="24">
        <f>_xlfn.IFNA('[2]Ceny plynu cal +1'!F9,"")</f>
        <v>17.111999999999998</v>
      </c>
      <c r="G21" s="24">
        <f>_xlfn.IFNA('[2]Ceny plynu cal +1'!G9,"")</f>
        <v>16.437999999999999</v>
      </c>
      <c r="H21" s="24" t="str">
        <f>_xlfn.IFNA('[2]Ceny plynu cal +1'!H9,"")</f>
        <v/>
      </c>
      <c r="I21" s="24" t="str">
        <f>_xlfn.IFNA('[2]Ceny plynu cal +1'!I9,"")</f>
        <v/>
      </c>
      <c r="J21" s="24">
        <f>_xlfn.IFNA('[2]Ceny plynu cal +1'!J9,"")</f>
        <v>34.835999999999999</v>
      </c>
      <c r="M21" s="24">
        <f t="shared" si="0"/>
        <v>-0.13616430367212951</v>
      </c>
      <c r="N21" s="24">
        <f t="shared" si="0"/>
        <v>9.3771644733336545E-2</v>
      </c>
      <c r="O21" s="24">
        <f t="shared" si="0"/>
        <v>0.23480883108569128</v>
      </c>
      <c r="P21" s="24">
        <f t="shared" si="0"/>
        <v>-0.51822452329151081</v>
      </c>
      <c r="Q21" s="24">
        <f t="shared" si="2"/>
        <v>-0.59061470583457609</v>
      </c>
      <c r="R21" s="24">
        <f t="shared" si="1"/>
        <v>0.37935674139981601</v>
      </c>
      <c r="S21" s="24">
        <f t="shared" si="1"/>
        <v>-7.8622054319171686E-2</v>
      </c>
    </row>
    <row r="22" spans="1:19" x14ac:dyDescent="0.3">
      <c r="A22" s="59">
        <v>45666</v>
      </c>
      <c r="B22" s="24">
        <v>9</v>
      </c>
      <c r="C22" s="24">
        <v>1</v>
      </c>
      <c r="D22" s="24">
        <f>_xlfn.IFNA('[2]Ceny plynu cal +1'!D10,"")</f>
        <v>18.321999999999999</v>
      </c>
      <c r="E22" s="24">
        <f>_xlfn.IFNA('[2]Ceny plynu cal +1'!E10,"")</f>
        <v>20.466000000000001</v>
      </c>
      <c r="F22" s="24">
        <f>_xlfn.IFNA('[2]Ceny plynu cal +1'!F10,"")</f>
        <v>17.292000000000002</v>
      </c>
      <c r="G22" s="24" t="str">
        <f>_xlfn.IFNA('[2]Ceny plynu cal +1'!G10,"")</f>
        <v/>
      </c>
      <c r="H22" s="24" t="str">
        <f>_xlfn.IFNA('[2]Ceny plynu cal +1'!H10,"")</f>
        <v/>
      </c>
      <c r="I22" s="24">
        <f>_xlfn.IFNA('[2]Ceny plynu cal +1'!I10,"")</f>
        <v>76.44</v>
      </c>
      <c r="J22" s="24">
        <f>_xlfn.IFNA('[2]Ceny plynu cal +1'!J10,"")</f>
        <v>34.51</v>
      </c>
      <c r="M22" s="24">
        <f t="shared" si="0"/>
        <v>-0.12518253216232345</v>
      </c>
      <c r="N22" s="24">
        <f t="shared" si="0"/>
        <v>9.0415046086631978E-2</v>
      </c>
      <c r="O22" s="24">
        <f t="shared" si="0"/>
        <v>0.24779770378294619</v>
      </c>
      <c r="P22" s="24">
        <f t="shared" si="0"/>
        <v>-0.51822452329151081</v>
      </c>
      <c r="Q22" s="24">
        <f t="shared" si="2"/>
        <v>-0.59061470583457609</v>
      </c>
      <c r="R22" s="24">
        <f t="shared" si="1"/>
        <v>0.42651535335599866</v>
      </c>
      <c r="S22" s="24">
        <f t="shared" si="1"/>
        <v>-8.7244433762619589E-2</v>
      </c>
    </row>
    <row r="23" spans="1:19" x14ac:dyDescent="0.3">
      <c r="A23" s="59">
        <v>45667</v>
      </c>
      <c r="B23" s="24">
        <v>10</v>
      </c>
      <c r="C23" s="24">
        <v>1</v>
      </c>
      <c r="D23" s="24">
        <f>_xlfn.IFNA('[2]Ceny plynu cal +1'!D11,"")</f>
        <v>18.577999999999999</v>
      </c>
      <c r="E23" s="24">
        <f>_xlfn.IFNA('[2]Ceny plynu cal +1'!E11,"")</f>
        <v>20.382999999999999</v>
      </c>
      <c r="F23" s="24">
        <f>_xlfn.IFNA('[2]Ceny plynu cal +1'!F11,"")</f>
        <v>17.16</v>
      </c>
      <c r="G23" s="24" t="str">
        <f>_xlfn.IFNA('[2]Ceny plynu cal +1'!G11,"")</f>
        <v/>
      </c>
      <c r="H23" s="24">
        <f>_xlfn.IFNA('[2]Ceny plynu cal +1'!H11,"")</f>
        <v>47.72</v>
      </c>
      <c r="I23" s="24">
        <f>_xlfn.IFNA('[2]Ceny plynu cal +1'!I11,"")</f>
        <v>74.19</v>
      </c>
      <c r="J23" s="24">
        <f>_xlfn.IFNA('[2]Ceny plynu cal +1'!J11,"")</f>
        <v>34.652999999999999</v>
      </c>
      <c r="M23" s="24">
        <f t="shared" si="0"/>
        <v>-0.1129593430035829</v>
      </c>
      <c r="N23" s="24">
        <f t="shared" si="0"/>
        <v>8.5992860567957408E-2</v>
      </c>
      <c r="O23" s="24">
        <f t="shared" si="0"/>
        <v>0.238272530471626</v>
      </c>
      <c r="P23" s="24">
        <f t="shared" si="0"/>
        <v>-0.51822452329151081</v>
      </c>
      <c r="Q23" s="24">
        <f t="shared" si="2"/>
        <v>-0.59823411336608678</v>
      </c>
      <c r="R23" s="24">
        <f t="shared" si="1"/>
        <v>0.38452608667558263</v>
      </c>
      <c r="S23" s="24">
        <f t="shared" si="1"/>
        <v>-8.3462224374849403E-2</v>
      </c>
    </row>
    <row r="24" spans="1:19" x14ac:dyDescent="0.3">
      <c r="A24" s="59">
        <v>45668</v>
      </c>
      <c r="B24" s="24">
        <v>11</v>
      </c>
      <c r="C24" s="24">
        <v>1</v>
      </c>
      <c r="D24" s="24">
        <f>_xlfn.IFNA('[2]Ceny plynu cal +1'!D12,"")</f>
        <v>18.32</v>
      </c>
      <c r="E24" s="24">
        <f>_xlfn.IFNA('[2]Ceny plynu cal +1'!E12,"")</f>
        <v>20.53</v>
      </c>
      <c r="F24" s="24" t="str">
        <f>_xlfn.IFNA('[2]Ceny plynu cal +1'!F12,"")</f>
        <v/>
      </c>
      <c r="G24" s="24">
        <f>_xlfn.IFNA('[2]Ceny plynu cal +1'!G12,"")</f>
        <v>16.577999999999999</v>
      </c>
      <c r="H24" s="24">
        <f>_xlfn.IFNA('[2]Ceny plynu cal +1'!H12,"")</f>
        <v>46.128</v>
      </c>
      <c r="I24" s="24">
        <f>_xlfn.IFNA('[2]Ceny plynu cal +1'!I12,"")</f>
        <v>71.739999999999995</v>
      </c>
      <c r="J24" s="24">
        <f>_xlfn.IFNA('[2]Ceny plynu cal +1'!J12,"")</f>
        <v>34.512</v>
      </c>
      <c r="M24" s="24">
        <f t="shared" si="0"/>
        <v>-0.12527802582762604</v>
      </c>
      <c r="N24" s="24">
        <f t="shared" si="0"/>
        <v>9.3824924076935101E-2</v>
      </c>
      <c r="O24" s="24">
        <f t="shared" si="0"/>
        <v>0.238272530471626</v>
      </c>
      <c r="P24" s="24">
        <f t="shared" si="0"/>
        <v>-0.51412131324532573</v>
      </c>
      <c r="Q24" s="24">
        <f t="shared" si="2"/>
        <v>-0.61163753523367248</v>
      </c>
      <c r="R24" s="24">
        <f t="shared" si="1"/>
        <v>0.3388044407346853</v>
      </c>
      <c r="S24" s="24">
        <f t="shared" si="1"/>
        <v>-8.7191535729224112E-2</v>
      </c>
    </row>
    <row r="25" spans="1:19" x14ac:dyDescent="0.3">
      <c r="A25" s="59">
        <v>45669</v>
      </c>
      <c r="B25" s="24">
        <v>12</v>
      </c>
      <c r="C25" s="24">
        <v>1</v>
      </c>
      <c r="D25" s="24">
        <f>_xlfn.IFNA('[2]Ceny plynu cal +1'!D13,"")</f>
        <v>18.358000000000001</v>
      </c>
      <c r="E25" s="24" t="str">
        <f>_xlfn.IFNA('[2]Ceny plynu cal +1'!E13,"")</f>
        <v/>
      </c>
      <c r="F25" s="24" t="str">
        <f>_xlfn.IFNA('[2]Ceny plynu cal +1'!F13,"")</f>
        <v/>
      </c>
      <c r="G25" s="24">
        <f>_xlfn.IFNA('[2]Ceny plynu cal +1'!G13,"")</f>
        <v>16.974</v>
      </c>
      <c r="H25" s="24">
        <f>_xlfn.IFNA('[2]Ceny plynu cal +1'!H13,"")</f>
        <v>43.920999999999999</v>
      </c>
      <c r="I25" s="24">
        <f>_xlfn.IFNA('[2]Ceny plynu cal +1'!I13,"")</f>
        <v>70.328999999999994</v>
      </c>
      <c r="J25" s="24">
        <f>_xlfn.IFNA('[2]Ceny plynu cal +1'!J13,"")</f>
        <v>35.213999999999999</v>
      </c>
      <c r="M25" s="24">
        <f t="shared" si="0"/>
        <v>-0.12346364618687555</v>
      </c>
      <c r="N25" s="24">
        <f t="shared" si="0"/>
        <v>9.3824924076935101E-2</v>
      </c>
      <c r="O25" s="24">
        <f t="shared" si="0"/>
        <v>0.238272530471626</v>
      </c>
      <c r="P25" s="24">
        <f t="shared" si="0"/>
        <v>-0.5025150905432596</v>
      </c>
      <c r="Q25" s="24">
        <f t="shared" si="2"/>
        <v>-0.63021878652874896</v>
      </c>
      <c r="R25" s="24">
        <f t="shared" si="1"/>
        <v>0.31247250505198876</v>
      </c>
      <c r="S25" s="24">
        <f t="shared" si="1"/>
        <v>-6.8624326007443726E-2</v>
      </c>
    </row>
    <row r="26" spans="1:19" x14ac:dyDescent="0.3">
      <c r="A26" s="59">
        <v>45670</v>
      </c>
      <c r="B26" s="24">
        <v>13</v>
      </c>
      <c r="C26" s="24">
        <v>1</v>
      </c>
      <c r="D26" s="24" t="str">
        <f>_xlfn.IFNA('[2]Ceny plynu cal +1'!D14,"")</f>
        <v/>
      </c>
      <c r="E26" s="24" t="str">
        <f>_xlfn.IFNA('[2]Ceny plynu cal +1'!E14,"")</f>
        <v/>
      </c>
      <c r="F26" s="24">
        <f>_xlfn.IFNA('[2]Ceny plynu cal +1'!F14,"")</f>
        <v>17.207999999999998</v>
      </c>
      <c r="G26" s="24">
        <f>_xlfn.IFNA('[2]Ceny plynu cal +1'!G14,"")</f>
        <v>16.507999999999999</v>
      </c>
      <c r="H26" s="24">
        <f>_xlfn.IFNA('[2]Ceny plynu cal +1'!H14,"")</f>
        <v>44.332999999999998</v>
      </c>
      <c r="I26" s="24">
        <f>_xlfn.IFNA('[2]Ceny plynu cal +1'!I14,"")</f>
        <v>67.959999999999994</v>
      </c>
      <c r="J26" s="24" t="str">
        <f>_xlfn.IFNA('[2]Ceny plynu cal +1'!J14,"")</f>
        <v/>
      </c>
      <c r="M26" s="24">
        <f t="shared" si="0"/>
        <v>-0.12346364618687555</v>
      </c>
      <c r="N26" s="24">
        <f t="shared" si="0"/>
        <v>9.3824924076935101E-2</v>
      </c>
      <c r="O26" s="24">
        <f t="shared" si="0"/>
        <v>0.24173622985756049</v>
      </c>
      <c r="P26" s="24">
        <f t="shared" si="0"/>
        <v>-0.51617291826841827</v>
      </c>
      <c r="Q26" s="24">
        <f t="shared" si="2"/>
        <v>-0.62675006177407222</v>
      </c>
      <c r="R26" s="24">
        <f t="shared" si="1"/>
        <v>0.26826247271158632</v>
      </c>
      <c r="S26" s="24">
        <f t="shared" si="1"/>
        <v>-6.8624326007443726E-2</v>
      </c>
    </row>
    <row r="27" spans="1:19" x14ac:dyDescent="0.3">
      <c r="A27" s="59">
        <v>45671</v>
      </c>
      <c r="B27" s="24">
        <v>14</v>
      </c>
      <c r="C27" s="24">
        <v>1</v>
      </c>
      <c r="D27" s="24" t="str">
        <f>_xlfn.IFNA('[2]Ceny plynu cal +1'!D15,"")</f>
        <v/>
      </c>
      <c r="E27" s="24">
        <f>_xlfn.IFNA('[2]Ceny plynu cal +1'!E15,"")</f>
        <v>20.356000000000002</v>
      </c>
      <c r="F27" s="24">
        <f>_xlfn.IFNA('[2]Ceny plynu cal +1'!F15,"")</f>
        <v>16.782</v>
      </c>
      <c r="G27" s="24">
        <f>_xlfn.IFNA('[2]Ceny plynu cal +1'!G15,"")</f>
        <v>16.510000000000002</v>
      </c>
      <c r="H27" s="24">
        <f>_xlfn.IFNA('[2]Ceny plynu cal +1'!H15,"")</f>
        <v>44.823999999999998</v>
      </c>
      <c r="I27" s="24" t="str">
        <f>_xlfn.IFNA('[2]Ceny plynu cal +1'!I15,"")</f>
        <v/>
      </c>
      <c r="J27" s="24" t="str">
        <f>_xlfn.IFNA('[2]Ceny plynu cal +1'!J15,"")</f>
        <v/>
      </c>
      <c r="M27" s="24">
        <f t="shared" si="0"/>
        <v>-0.12346364618687555</v>
      </c>
      <c r="N27" s="24">
        <f t="shared" si="0"/>
        <v>8.4554318290798403E-2</v>
      </c>
      <c r="O27" s="24">
        <f t="shared" si="0"/>
        <v>0.21099589780739092</v>
      </c>
      <c r="P27" s="24">
        <f t="shared" si="0"/>
        <v>-0.51611430098204414</v>
      </c>
      <c r="Q27" s="24">
        <f t="shared" si="2"/>
        <v>-0.62261621746692108</v>
      </c>
      <c r="R27" s="24">
        <f t="shared" si="1"/>
        <v>0.26826247271158632</v>
      </c>
      <c r="S27" s="24">
        <f t="shared" si="1"/>
        <v>-6.8624326007443726E-2</v>
      </c>
    </row>
    <row r="28" spans="1:19" x14ac:dyDescent="0.3">
      <c r="A28" s="59">
        <v>45672</v>
      </c>
      <c r="B28" s="24">
        <v>15</v>
      </c>
      <c r="C28" s="24">
        <v>1</v>
      </c>
      <c r="D28" s="24">
        <f>_xlfn.IFNA('[2]Ceny plynu cal +1'!D16,"")</f>
        <v>18.154</v>
      </c>
      <c r="E28" s="24">
        <f>_xlfn.IFNA('[2]Ceny plynu cal +1'!E16,"")</f>
        <v>20.641999999999999</v>
      </c>
      <c r="F28" s="24">
        <f>_xlfn.IFNA('[2]Ceny plynu cal +1'!F16,"")</f>
        <v>16.683</v>
      </c>
      <c r="G28" s="24">
        <f>_xlfn.IFNA('[2]Ceny plynu cal +1'!G16,"")</f>
        <v>16.288</v>
      </c>
      <c r="H28" s="24" t="str">
        <f>_xlfn.IFNA('[2]Ceny plynu cal +1'!H16,"")</f>
        <v/>
      </c>
      <c r="I28" s="24" t="str">
        <f>_xlfn.IFNA('[2]Ceny plynu cal +1'!I16,"")</f>
        <v/>
      </c>
      <c r="J28" s="24">
        <f>_xlfn.IFNA('[2]Ceny plynu cal +1'!J16,"")</f>
        <v>33.957000000000001</v>
      </c>
      <c r="M28" s="24">
        <f t="shared" si="0"/>
        <v>-0.13320400004774691</v>
      </c>
      <c r="N28" s="24">
        <f t="shared" si="0"/>
        <v>9.9792210559965566E-2</v>
      </c>
      <c r="O28" s="24">
        <f t="shared" si="0"/>
        <v>0.20385201782390072</v>
      </c>
      <c r="P28" s="24">
        <f t="shared" si="0"/>
        <v>-0.52262081976956609</v>
      </c>
      <c r="Q28" s="24">
        <f t="shared" si="2"/>
        <v>-0.62261621746692108</v>
      </c>
      <c r="R28" s="24">
        <f t="shared" si="1"/>
        <v>0.26826247271158632</v>
      </c>
      <c r="S28" s="24">
        <f t="shared" si="1"/>
        <v>-0.10187073999644358</v>
      </c>
    </row>
    <row r="29" spans="1:19" x14ac:dyDescent="0.3">
      <c r="A29" s="59">
        <v>45673</v>
      </c>
      <c r="B29" s="24">
        <v>16</v>
      </c>
      <c r="C29" s="24">
        <v>1</v>
      </c>
      <c r="D29" s="24">
        <f>_xlfn.IFNA('[2]Ceny plynu cal +1'!D17,"")</f>
        <v>17.959</v>
      </c>
      <c r="E29" s="24">
        <f>_xlfn.IFNA('[2]Ceny plynu cal +1'!E17,"")</f>
        <v>20.881</v>
      </c>
      <c r="F29" s="24">
        <f>_xlfn.IFNA('[2]Ceny plynu cal +1'!F17,"")</f>
        <v>16.452999999999999</v>
      </c>
      <c r="G29" s="24" t="str">
        <f>_xlfn.IFNA('[2]Ceny plynu cal +1'!G17,"")</f>
        <v/>
      </c>
      <c r="H29" s="24" t="str">
        <f>_xlfn.IFNA('[2]Ceny plynu cal +1'!H17,"")</f>
        <v/>
      </c>
      <c r="I29" s="24">
        <f>_xlfn.IFNA('[2]Ceny plynu cal +1'!I17,"")</f>
        <v>61.274999999999999</v>
      </c>
      <c r="J29" s="24">
        <f>_xlfn.IFNA('[2]Ceny plynu cal +1'!J17,"")</f>
        <v>33.881</v>
      </c>
      <c r="M29" s="24">
        <f t="shared" si="0"/>
        <v>-0.14251463241475637</v>
      </c>
      <c r="N29" s="24">
        <f t="shared" si="0"/>
        <v>0.11252597368000394</v>
      </c>
      <c r="O29" s="24">
        <f t="shared" si="0"/>
        <v>0.18725512493296392</v>
      </c>
      <c r="P29" s="24">
        <f t="shared" si="0"/>
        <v>-0.52262081976956609</v>
      </c>
      <c r="Q29" s="24">
        <f t="shared" si="2"/>
        <v>-0.62261621746692108</v>
      </c>
      <c r="R29" s="24">
        <f t="shared" si="1"/>
        <v>0.14350769592999502</v>
      </c>
      <c r="S29" s="24">
        <f t="shared" si="1"/>
        <v>-0.10388086526546825</v>
      </c>
    </row>
    <row r="30" spans="1:19" x14ac:dyDescent="0.3">
      <c r="A30" s="59">
        <v>45674</v>
      </c>
      <c r="B30" s="24">
        <v>17</v>
      </c>
      <c r="C30" s="24">
        <v>1</v>
      </c>
      <c r="D30" s="24">
        <f>_xlfn.IFNA('[2]Ceny plynu cal +1'!D18,"")</f>
        <v>17.8</v>
      </c>
      <c r="E30" s="24">
        <f>_xlfn.IFNA('[2]Ceny plynu cal +1'!E18,"")</f>
        <v>21.544</v>
      </c>
      <c r="F30" s="24">
        <f>_xlfn.IFNA('[2]Ceny plynu cal +1'!F18,"")</f>
        <v>16.318999999999999</v>
      </c>
      <c r="G30" s="24" t="str">
        <f>_xlfn.IFNA('[2]Ceny plynu cal +1'!G18,"")</f>
        <v/>
      </c>
      <c r="H30" s="24">
        <f>_xlfn.IFNA('[2]Ceny plynu cal +1'!H18,"")</f>
        <v>43.883000000000003</v>
      </c>
      <c r="I30" s="24">
        <f>_xlfn.IFNA('[2]Ceny plynu cal +1'!I18,"")</f>
        <v>63.79</v>
      </c>
      <c r="J30" s="24">
        <f>_xlfn.IFNA('[2]Ceny plynu cal +1'!J18,"")</f>
        <v>32.423000000000002</v>
      </c>
      <c r="M30" s="24">
        <f t="shared" si="0"/>
        <v>-0.15010637880631794</v>
      </c>
      <c r="N30" s="24">
        <f t="shared" si="0"/>
        <v>0.14785017848580084</v>
      </c>
      <c r="O30" s="24">
        <f t="shared" si="0"/>
        <v>0.17758563081389633</v>
      </c>
      <c r="P30" s="24">
        <f t="shared" si="0"/>
        <v>-0.52262081976956609</v>
      </c>
      <c r="Q30" s="24">
        <f t="shared" si="2"/>
        <v>-0.63053871745272394</v>
      </c>
      <c r="R30" s="24">
        <f t="shared" si="1"/>
        <v>0.19044236513054891</v>
      </c>
      <c r="S30" s="24">
        <f t="shared" si="1"/>
        <v>-0.14244353161070444</v>
      </c>
    </row>
    <row r="31" spans="1:19" x14ac:dyDescent="0.3">
      <c r="A31" s="59">
        <v>45675</v>
      </c>
      <c r="B31" s="24">
        <v>18</v>
      </c>
      <c r="C31" s="24">
        <v>1</v>
      </c>
      <c r="D31" s="24">
        <f>_xlfn.IFNA('[2]Ceny plynu cal +1'!D19,"")</f>
        <v>17.852</v>
      </c>
      <c r="E31" s="24">
        <f>_xlfn.IFNA('[2]Ceny plynu cal +1'!E19,"")</f>
        <v>21.672999999999998</v>
      </c>
      <c r="F31" s="24" t="str">
        <f>_xlfn.IFNA('[2]Ceny plynu cal +1'!F19,"")</f>
        <v/>
      </c>
      <c r="G31" s="24">
        <f>_xlfn.IFNA('[2]Ceny plynu cal +1'!G19,"")</f>
        <v>16.248000000000001</v>
      </c>
      <c r="H31" s="24">
        <f>_xlfn.IFNA('[2]Ceny plynu cal +1'!H19,"")</f>
        <v>43.832999999999998</v>
      </c>
      <c r="I31" s="24">
        <f>_xlfn.IFNA('[2]Ceny plynu cal +1'!I19,"")</f>
        <v>66.42</v>
      </c>
      <c r="J31" s="24">
        <f>_xlfn.IFNA('[2]Ceny plynu cal +1'!J19,"")</f>
        <v>32.768000000000001</v>
      </c>
      <c r="M31" s="24">
        <f t="shared" si="0"/>
        <v>-0.14762354350844875</v>
      </c>
      <c r="N31" s="24">
        <f t="shared" si="0"/>
        <v>0.15472321381000542</v>
      </c>
      <c r="O31" s="24">
        <f t="shared" si="0"/>
        <v>0.17758563081389633</v>
      </c>
      <c r="P31" s="24">
        <f t="shared" si="0"/>
        <v>-0.52379316549704735</v>
      </c>
      <c r="Q31" s="24">
        <f t="shared" si="2"/>
        <v>-0.63095967919479634</v>
      </c>
      <c r="R31" s="24">
        <f t="shared" si="1"/>
        <v>0.23952315240587962</v>
      </c>
      <c r="S31" s="24">
        <f t="shared" si="1"/>
        <v>-0.13331862085000046</v>
      </c>
    </row>
    <row r="32" spans="1:19" x14ac:dyDescent="0.3">
      <c r="A32" s="59">
        <v>45676</v>
      </c>
      <c r="B32" s="24">
        <v>19</v>
      </c>
      <c r="C32" s="24">
        <v>1</v>
      </c>
      <c r="D32" s="24">
        <f>_xlfn.IFNA('[2]Ceny plynu cal +1'!D20,"")</f>
        <v>17.837</v>
      </c>
      <c r="E32" s="24" t="str">
        <f>_xlfn.IFNA('[2]Ceny plynu cal +1'!E20,"")</f>
        <v/>
      </c>
      <c r="F32" s="24" t="str">
        <f>_xlfn.IFNA('[2]Ceny plynu cal +1'!F20,"")</f>
        <v/>
      </c>
      <c r="G32" s="24">
        <f>_xlfn.IFNA('[2]Ceny plynu cal +1'!G20,"")</f>
        <v>16.739000000000001</v>
      </c>
      <c r="H32" s="24">
        <f>_xlfn.IFNA('[2]Ceny plynu cal +1'!H20,"")</f>
        <v>43.276000000000003</v>
      </c>
      <c r="I32" s="24">
        <f>_xlfn.IFNA('[2]Ceny plynu cal +1'!I20,"")</f>
        <v>66.980999999999995</v>
      </c>
      <c r="J32" s="24">
        <f>_xlfn.IFNA('[2]Ceny plynu cal +1'!J20,"")</f>
        <v>33.082000000000001</v>
      </c>
      <c r="M32" s="24">
        <f t="shared" ref="M32:S47" si="3">IFERROR(D32/D$379-1,M31)</f>
        <v>-0.14833974599821875</v>
      </c>
      <c r="N32" s="24">
        <f t="shared" si="3"/>
        <v>0.15472321381000542</v>
      </c>
      <c r="O32" s="24">
        <f t="shared" si="3"/>
        <v>0.17758563081389633</v>
      </c>
      <c r="P32" s="24">
        <f t="shared" si="3"/>
        <v>-0.50940262169221295</v>
      </c>
      <c r="Q32" s="24">
        <f t="shared" si="2"/>
        <v>-0.63564919300148304</v>
      </c>
      <c r="R32" s="24">
        <f t="shared" si="2"/>
        <v>0.24999247623152998</v>
      </c>
      <c r="S32" s="24">
        <f t="shared" si="2"/>
        <v>-0.12501362960692486</v>
      </c>
    </row>
    <row r="33" spans="1:19" x14ac:dyDescent="0.3">
      <c r="A33" s="59">
        <v>45677</v>
      </c>
      <c r="B33" s="24">
        <v>20</v>
      </c>
      <c r="C33" s="24">
        <v>1</v>
      </c>
      <c r="D33" s="24" t="str">
        <f>_xlfn.IFNA('[2]Ceny plynu cal +1'!D21,"")</f>
        <v/>
      </c>
      <c r="E33" s="24" t="str">
        <f>_xlfn.IFNA('[2]Ceny plynu cal +1'!E21,"")</f>
        <v/>
      </c>
      <c r="F33" s="24">
        <f>_xlfn.IFNA('[2]Ceny plynu cal +1'!F21,"")</f>
        <v>15.891</v>
      </c>
      <c r="G33" s="24">
        <f>_xlfn.IFNA('[2]Ceny plynu cal +1'!G21,"")</f>
        <v>16.774999999999999</v>
      </c>
      <c r="H33" s="24">
        <f>_xlfn.IFNA('[2]Ceny plynu cal +1'!H21,"")</f>
        <v>44.023000000000003</v>
      </c>
      <c r="I33" s="24">
        <f>_xlfn.IFNA('[2]Ceny plynu cal +1'!I21,"")</f>
        <v>70.91</v>
      </c>
      <c r="J33" s="24" t="str">
        <f>_xlfn.IFNA('[2]Ceny plynu cal +1'!J21,"")</f>
        <v/>
      </c>
      <c r="M33" s="24">
        <f t="shared" si="3"/>
        <v>-0.14833974599821875</v>
      </c>
      <c r="N33" s="24">
        <f t="shared" si="3"/>
        <v>0.15472321381000542</v>
      </c>
      <c r="O33" s="24">
        <f t="shared" si="3"/>
        <v>0.14670097795597958</v>
      </c>
      <c r="P33" s="24">
        <f t="shared" si="3"/>
        <v>-0.50834751053747973</v>
      </c>
      <c r="Q33" s="24">
        <f t="shared" si="3"/>
        <v>-0.62936002457492113</v>
      </c>
      <c r="R33" s="24">
        <f t="shared" si="3"/>
        <v>0.32331506680368749</v>
      </c>
      <c r="S33" s="24">
        <f t="shared" si="3"/>
        <v>-0.12501362960692486</v>
      </c>
    </row>
    <row r="34" spans="1:19" x14ac:dyDescent="0.3">
      <c r="A34" s="59">
        <v>45678</v>
      </c>
      <c r="B34" s="24">
        <v>21</v>
      </c>
      <c r="C34" s="24">
        <v>1</v>
      </c>
      <c r="D34" s="24" t="str">
        <f>_xlfn.IFNA('[2]Ceny plynu cal +1'!D22,"")</f>
        <v/>
      </c>
      <c r="E34" s="24">
        <f>_xlfn.IFNA('[2]Ceny plynu cal +1'!E22,"")</f>
        <v>21.3</v>
      </c>
      <c r="F34" s="24">
        <f>_xlfn.IFNA('[2]Ceny plynu cal +1'!F22,"")</f>
        <v>15.933</v>
      </c>
      <c r="G34" s="24">
        <f>_xlfn.IFNA('[2]Ceny plynu cal +1'!G22,"")</f>
        <v>16.795999999999999</v>
      </c>
      <c r="H34" s="24">
        <f>_xlfn.IFNA('[2]Ceny plynu cal +1'!H22,"")</f>
        <v>45.203000000000003</v>
      </c>
      <c r="I34" s="24" t="str">
        <f>_xlfn.IFNA('[2]Ceny plynu cal +1'!I22,"")</f>
        <v/>
      </c>
      <c r="J34" s="24" t="str">
        <f>_xlfn.IFNA('[2]Ceny plynu cal +1'!J22,"")</f>
        <v/>
      </c>
      <c r="M34" s="24">
        <f t="shared" si="3"/>
        <v>-0.14833974599821875</v>
      </c>
      <c r="N34" s="24">
        <f t="shared" si="3"/>
        <v>0.13485001864776991</v>
      </c>
      <c r="O34" s="24">
        <f t="shared" si="3"/>
        <v>0.14973171491867232</v>
      </c>
      <c r="P34" s="24">
        <f t="shared" si="3"/>
        <v>-0.50773202903055203</v>
      </c>
      <c r="Q34" s="24">
        <f t="shared" si="3"/>
        <v>-0.61942532746201207</v>
      </c>
      <c r="R34" s="24">
        <f t="shared" si="3"/>
        <v>0.32331506680368749</v>
      </c>
      <c r="S34" s="24">
        <f t="shared" si="3"/>
        <v>-0.12501362960692486</v>
      </c>
    </row>
    <row r="35" spans="1:19" x14ac:dyDescent="0.3">
      <c r="A35" s="59">
        <v>45679</v>
      </c>
      <c r="B35" s="24">
        <v>22</v>
      </c>
      <c r="C35" s="24">
        <v>1</v>
      </c>
      <c r="D35" s="24">
        <f>_xlfn.IFNA('[2]Ceny plynu cal +1'!D23,"")</f>
        <v>17.933</v>
      </c>
      <c r="E35" s="24">
        <f>_xlfn.IFNA('[2]Ceny plynu cal +1'!E23,"")</f>
        <v>21.317</v>
      </c>
      <c r="F35" s="24">
        <f>_xlfn.IFNA('[2]Ceny plynu cal +1'!F23,"")</f>
        <v>15.749000000000001</v>
      </c>
      <c r="G35" s="24">
        <f>_xlfn.IFNA('[2]Ceny plynu cal +1'!G23,"")</f>
        <v>16.805</v>
      </c>
      <c r="H35" s="24" t="str">
        <f>_xlfn.IFNA('[2]Ceny plynu cal +1'!H23,"")</f>
        <v/>
      </c>
      <c r="I35" s="24" t="str">
        <f>_xlfn.IFNA('[2]Ceny plynu cal +1'!I23,"")</f>
        <v/>
      </c>
      <c r="J35" s="24">
        <f>_xlfn.IFNA('[2]Ceny plynu cal +1'!J23,"")</f>
        <v>32.579000000000001</v>
      </c>
      <c r="M35" s="24">
        <f t="shared" si="3"/>
        <v>-0.14375605006369097</v>
      </c>
      <c r="N35" s="24">
        <f t="shared" si="3"/>
        <v>0.13575576748894425</v>
      </c>
      <c r="O35" s="24">
        <f t="shared" si="3"/>
        <v>0.13645420060592306</v>
      </c>
      <c r="P35" s="24">
        <f t="shared" si="3"/>
        <v>-0.50746825124186867</v>
      </c>
      <c r="Q35" s="24">
        <f t="shared" si="3"/>
        <v>-0.61942532746201207</v>
      </c>
      <c r="R35" s="24">
        <f t="shared" si="3"/>
        <v>0.32331506680368749</v>
      </c>
      <c r="S35" s="24">
        <f t="shared" si="3"/>
        <v>-0.13831748500586438</v>
      </c>
    </row>
    <row r="36" spans="1:19" x14ac:dyDescent="0.3">
      <c r="A36" s="59">
        <v>45680</v>
      </c>
      <c r="B36" s="24">
        <v>23</v>
      </c>
      <c r="C36" s="24">
        <v>1</v>
      </c>
      <c r="D36" s="24">
        <f>_xlfn.IFNA('[2]Ceny plynu cal +1'!D24,"")</f>
        <v>17.888999999999999</v>
      </c>
      <c r="E36" s="24">
        <f>_xlfn.IFNA('[2]Ceny plynu cal +1'!E24,"")</f>
        <v>21.509</v>
      </c>
      <c r="F36" s="24">
        <f>_xlfn.IFNA('[2]Ceny plynu cal +1'!F24,"")</f>
        <v>15.6</v>
      </c>
      <c r="G36" s="24" t="str">
        <f>_xlfn.IFNA('[2]Ceny plynu cal +1'!G24,"")</f>
        <v/>
      </c>
      <c r="H36" s="24" t="str">
        <f>_xlfn.IFNA('[2]Ceny plynu cal +1'!H24,"")</f>
        <v/>
      </c>
      <c r="I36" s="24">
        <f>_xlfn.IFNA('[2]Ceny plynu cal +1'!I24,"")</f>
        <v>71.5</v>
      </c>
      <c r="J36" s="24">
        <f>_xlfn.IFNA('[2]Ceny plynu cal +1'!J24,"")</f>
        <v>32.822000000000003</v>
      </c>
      <c r="M36" s="24">
        <f t="shared" si="3"/>
        <v>-0.14585691070034956</v>
      </c>
      <c r="N36" s="24">
        <f t="shared" si="3"/>
        <v>0.14598540145985361</v>
      </c>
      <c r="O36" s="24">
        <f t="shared" si="3"/>
        <v>0.12570230042875075</v>
      </c>
      <c r="P36" s="24">
        <f t="shared" si="3"/>
        <v>-0.50746825124186867</v>
      </c>
      <c r="Q36" s="24">
        <f t="shared" si="3"/>
        <v>-0.61942532746201207</v>
      </c>
      <c r="R36" s="24">
        <f t="shared" si="3"/>
        <v>0.33432558562210768</v>
      </c>
      <c r="S36" s="24">
        <f t="shared" si="3"/>
        <v>-0.13189037394832492</v>
      </c>
    </row>
    <row r="37" spans="1:19" x14ac:dyDescent="0.3">
      <c r="A37" s="59">
        <v>45681</v>
      </c>
      <c r="B37" s="24">
        <v>24</v>
      </c>
      <c r="C37" s="24">
        <v>1</v>
      </c>
      <c r="D37" s="24">
        <f>_xlfn.IFNA('[2]Ceny plynu cal +1'!D25,"")</f>
        <v>17.634</v>
      </c>
      <c r="E37" s="24">
        <f>_xlfn.IFNA('[2]Ceny plynu cal +1'!E25,"")</f>
        <v>21.109000000000002</v>
      </c>
      <c r="F37" s="24">
        <f>_xlfn.IFNA('[2]Ceny plynu cal +1'!F25,"")</f>
        <v>15.581</v>
      </c>
      <c r="G37" s="24" t="str">
        <f>_xlfn.IFNA('[2]Ceny plynu cal +1'!G25,"")</f>
        <v/>
      </c>
      <c r="H37" s="24">
        <f>_xlfn.IFNA('[2]Ceny plynu cal +1'!H25,"")</f>
        <v>49.292999999999999</v>
      </c>
      <c r="I37" s="24">
        <f>_xlfn.IFNA('[2]Ceny plynu cal +1'!I25,"")</f>
        <v>64.8</v>
      </c>
      <c r="J37" s="24">
        <f>_xlfn.IFNA('[2]Ceny plynu cal +1'!J25,"")</f>
        <v>34.220999999999997</v>
      </c>
      <c r="M37" s="24">
        <f t="shared" si="3"/>
        <v>-0.15803235302643881</v>
      </c>
      <c r="N37" s="24">
        <f t="shared" si="3"/>
        <v>0.1246736640204591</v>
      </c>
      <c r="O37" s="24">
        <f t="shared" si="3"/>
        <v>0.12433125275515167</v>
      </c>
      <c r="P37" s="24">
        <f t="shared" si="3"/>
        <v>-0.50746825124186867</v>
      </c>
      <c r="Q37" s="24">
        <f t="shared" si="3"/>
        <v>-0.58499065696048858</v>
      </c>
      <c r="R37" s="24">
        <f t="shared" si="3"/>
        <v>0.20929088039598009</v>
      </c>
      <c r="S37" s="24">
        <f t="shared" si="3"/>
        <v>-9.4888199588252786E-2</v>
      </c>
    </row>
    <row r="38" spans="1:19" x14ac:dyDescent="0.3">
      <c r="A38" s="59">
        <v>45682</v>
      </c>
      <c r="B38" s="24">
        <v>25</v>
      </c>
      <c r="C38" s="24">
        <v>1</v>
      </c>
      <c r="D38" s="24">
        <f>_xlfn.IFNA('[2]Ceny plynu cal +1'!D26,"")</f>
        <v>17.5</v>
      </c>
      <c r="E38" s="24">
        <f>_xlfn.IFNA('[2]Ceny plynu cal +1'!E26,"")</f>
        <v>21.091000000000001</v>
      </c>
      <c r="F38" s="24" t="str">
        <f>_xlfn.IFNA('[2]Ceny plynu cal +1'!F26,"")</f>
        <v/>
      </c>
      <c r="G38" s="24">
        <f>_xlfn.IFNA('[2]Ceny plynu cal +1'!G26,"")</f>
        <v>16.559999999999999</v>
      </c>
      <c r="H38" s="24">
        <f>_xlfn.IFNA('[2]Ceny plynu cal +1'!H26,"")</f>
        <v>50.523000000000003</v>
      </c>
      <c r="I38" s="24">
        <f>_xlfn.IFNA('[2]Ceny plynu cal +1'!I26,"")</f>
        <v>62.67</v>
      </c>
      <c r="J38" s="24">
        <f>_xlfn.IFNA('[2]Ceny plynu cal +1'!J26,"")</f>
        <v>33.244999999999997</v>
      </c>
      <c r="M38" s="24">
        <f t="shared" si="3"/>
        <v>-0.16443042860171708</v>
      </c>
      <c r="N38" s="24">
        <f t="shared" si="3"/>
        <v>0.1237146358356862</v>
      </c>
      <c r="O38" s="24">
        <f t="shared" si="3"/>
        <v>0.12433125275515167</v>
      </c>
      <c r="P38" s="24">
        <f t="shared" si="3"/>
        <v>-0.51464886882269245</v>
      </c>
      <c r="Q38" s="24">
        <f t="shared" si="3"/>
        <v>-0.57463499810550711</v>
      </c>
      <c r="R38" s="24">
        <f t="shared" si="3"/>
        <v>0.16954104127185299</v>
      </c>
      <c r="S38" s="24">
        <f t="shared" si="3"/>
        <v>-0.12070243988520102</v>
      </c>
    </row>
    <row r="39" spans="1:19" x14ac:dyDescent="0.3">
      <c r="A39" s="59">
        <v>45683</v>
      </c>
      <c r="B39" s="24">
        <v>26</v>
      </c>
      <c r="C39" s="24">
        <v>1</v>
      </c>
      <c r="D39" s="24">
        <f>_xlfn.IFNA('[2]Ceny plynu cal +1'!D27,"")</f>
        <v>17.315999999999999</v>
      </c>
      <c r="E39" s="24" t="str">
        <f>_xlfn.IFNA('[2]Ceny plynu cal +1'!E27,"")</f>
        <v/>
      </c>
      <c r="F39" s="24" t="str">
        <f>_xlfn.IFNA('[2]Ceny plynu cal +1'!F27,"")</f>
        <v/>
      </c>
      <c r="G39" s="24">
        <f>_xlfn.IFNA('[2]Ceny plynu cal +1'!G27,"")</f>
        <v>16.567</v>
      </c>
      <c r="H39" s="24">
        <f>_xlfn.IFNA('[2]Ceny plynu cal +1'!H27,"")</f>
        <v>52.353000000000002</v>
      </c>
      <c r="I39" s="24">
        <f>_xlfn.IFNA('[2]Ceny plynu cal +1'!I27,"")</f>
        <v>62.722000000000001</v>
      </c>
      <c r="J39" s="24">
        <f>_xlfn.IFNA('[2]Ceny plynu cal +1'!J27,"")</f>
        <v>33.462000000000003</v>
      </c>
      <c r="M39" s="24">
        <f t="shared" si="3"/>
        <v>-0.17321584580956195</v>
      </c>
      <c r="N39" s="24">
        <f t="shared" si="3"/>
        <v>0.1237146358356862</v>
      </c>
      <c r="O39" s="24">
        <f t="shared" si="3"/>
        <v>0.12433125275515167</v>
      </c>
      <c r="P39" s="24">
        <f t="shared" si="3"/>
        <v>-0.51444370832038311</v>
      </c>
      <c r="Q39" s="24">
        <f t="shared" si="3"/>
        <v>-0.55922779834565672</v>
      </c>
      <c r="R39" s="24">
        <f t="shared" si="3"/>
        <v>0.17051145987957805</v>
      </c>
      <c r="S39" s="24">
        <f t="shared" si="3"/>
        <v>-0.11496300326180153</v>
      </c>
    </row>
    <row r="40" spans="1:19" x14ac:dyDescent="0.3">
      <c r="A40" s="59">
        <v>45684</v>
      </c>
      <c r="B40" s="24">
        <v>27</v>
      </c>
      <c r="C40" s="24">
        <v>1</v>
      </c>
      <c r="D40" s="24" t="str">
        <f>_xlfn.IFNA('[2]Ceny plynu cal +1'!D28,"")</f>
        <v/>
      </c>
      <c r="E40" s="24" t="str">
        <f>_xlfn.IFNA('[2]Ceny plynu cal +1'!E28,"")</f>
        <v/>
      </c>
      <c r="F40" s="24">
        <f>_xlfn.IFNA('[2]Ceny plynu cal +1'!F28,"")</f>
        <v>15.475</v>
      </c>
      <c r="G40" s="24">
        <f>_xlfn.IFNA('[2]Ceny plynu cal +1'!G28,"")</f>
        <v>16.666</v>
      </c>
      <c r="H40" s="24">
        <f>_xlfn.IFNA('[2]Ceny plynu cal +1'!H28,"")</f>
        <v>54.301000000000002</v>
      </c>
      <c r="I40" s="24">
        <f>_xlfn.IFNA('[2]Ceny plynu cal +1'!I28,"")</f>
        <v>63.02</v>
      </c>
      <c r="J40" s="24" t="str">
        <f>_xlfn.IFNA('[2]Ceny plynu cal +1'!J28,"")</f>
        <v/>
      </c>
      <c r="M40" s="24">
        <f t="shared" si="3"/>
        <v>-0.17321584580956195</v>
      </c>
      <c r="N40" s="24">
        <f t="shared" si="3"/>
        <v>0.1237146358356862</v>
      </c>
      <c r="O40" s="24">
        <f t="shared" si="3"/>
        <v>0.11668224994454612</v>
      </c>
      <c r="P40" s="24">
        <f t="shared" si="3"/>
        <v>-0.51154215264486658</v>
      </c>
      <c r="Q40" s="24">
        <f t="shared" si="3"/>
        <v>-0.54282712887451545</v>
      </c>
      <c r="R40" s="24">
        <f t="shared" si="3"/>
        <v>0.17607270497769556</v>
      </c>
      <c r="S40" s="24">
        <f t="shared" si="3"/>
        <v>-0.11496300326180153</v>
      </c>
    </row>
    <row r="41" spans="1:19" x14ac:dyDescent="0.3">
      <c r="A41" s="59">
        <v>45685</v>
      </c>
      <c r="B41" s="24">
        <v>28</v>
      </c>
      <c r="C41" s="24">
        <v>1</v>
      </c>
      <c r="D41" s="24" t="str">
        <f>_xlfn.IFNA('[2]Ceny plynu cal +1'!D29,"")</f>
        <v/>
      </c>
      <c r="E41" s="24">
        <f>_xlfn.IFNA('[2]Ceny plynu cal +1'!E29,"")</f>
        <v>20.957999999999998</v>
      </c>
      <c r="F41" s="24">
        <f>_xlfn.IFNA('[2]Ceny plynu cal +1'!F29,"")</f>
        <v>15.675000000000001</v>
      </c>
      <c r="G41" s="24">
        <f>_xlfn.IFNA('[2]Ceny plynu cal +1'!G29,"")</f>
        <v>16.856999999999999</v>
      </c>
      <c r="H41" s="24">
        <f>_xlfn.IFNA('[2]Ceny plynu cal +1'!H29,"")</f>
        <v>56.744</v>
      </c>
      <c r="I41" s="24" t="str">
        <f>_xlfn.IFNA('[2]Ceny plynu cal +1'!I29,"")</f>
        <v/>
      </c>
      <c r="J41" s="24" t="str">
        <f>_xlfn.IFNA('[2]Ceny plynu cal +1'!J29,"")</f>
        <v/>
      </c>
      <c r="M41" s="24">
        <f t="shared" si="3"/>
        <v>-0.17321584580956195</v>
      </c>
      <c r="N41" s="24">
        <f t="shared" si="3"/>
        <v>0.1166284831370874</v>
      </c>
      <c r="O41" s="24">
        <f t="shared" si="3"/>
        <v>0.1311143307192737</v>
      </c>
      <c r="P41" s="24">
        <f t="shared" si="3"/>
        <v>-0.50594420179614286</v>
      </c>
      <c r="Q41" s="24">
        <f t="shared" si="3"/>
        <v>-0.5222589381568572</v>
      </c>
      <c r="R41" s="24">
        <f t="shared" si="3"/>
        <v>0.17607270497769556</v>
      </c>
      <c r="S41" s="24">
        <f t="shared" si="3"/>
        <v>-0.11496300326180153</v>
      </c>
    </row>
    <row r="42" spans="1:19" x14ac:dyDescent="0.3">
      <c r="A42" s="59">
        <v>45686</v>
      </c>
      <c r="B42" s="24">
        <v>29</v>
      </c>
      <c r="C42" s="24">
        <v>1</v>
      </c>
      <c r="D42" s="24">
        <f>_xlfn.IFNA('[2]Ceny plynu cal +1'!D30,"")</f>
        <v>17.204000000000001</v>
      </c>
      <c r="E42" s="24">
        <f>_xlfn.IFNA('[2]Ceny plynu cal +1'!E30,"")</f>
        <v>21.256</v>
      </c>
      <c r="F42" s="24">
        <f>_xlfn.IFNA('[2]Ceny plynu cal +1'!F30,"")</f>
        <v>15.148</v>
      </c>
      <c r="G42" s="24">
        <f>_xlfn.IFNA('[2]Ceny plynu cal +1'!G30,"")</f>
        <v>16.824999999999999</v>
      </c>
      <c r="H42" s="24" t="str">
        <f>_xlfn.IFNA('[2]Ceny plynu cal +1'!H30,"")</f>
        <v/>
      </c>
      <c r="I42" s="24" t="str">
        <f>_xlfn.IFNA('[2]Ceny plynu cal +1'!I30,"")</f>
        <v/>
      </c>
      <c r="J42" s="24">
        <f>_xlfn.IFNA('[2]Ceny plynu cal +1'!J30,"")</f>
        <v>33.255000000000003</v>
      </c>
      <c r="M42" s="24">
        <f t="shared" si="3"/>
        <v>-0.17856349106651082</v>
      </c>
      <c r="N42" s="24">
        <f t="shared" si="3"/>
        <v>0.13250572752943657</v>
      </c>
      <c r="O42" s="24">
        <f t="shared" si="3"/>
        <v>9.3085797877866527E-2</v>
      </c>
      <c r="P42" s="24">
        <f t="shared" si="3"/>
        <v>-0.50688207837812804</v>
      </c>
      <c r="Q42" s="24">
        <f t="shared" si="3"/>
        <v>-0.5222589381568572</v>
      </c>
      <c r="R42" s="24">
        <f t="shared" si="3"/>
        <v>0.17607270497769556</v>
      </c>
      <c r="S42" s="24">
        <f t="shared" si="3"/>
        <v>-0.12043794971822397</v>
      </c>
    </row>
    <row r="43" spans="1:19" x14ac:dyDescent="0.3">
      <c r="A43" s="59">
        <v>45687</v>
      </c>
      <c r="B43" s="24">
        <v>30</v>
      </c>
      <c r="C43" s="24">
        <v>1</v>
      </c>
      <c r="D43" s="24">
        <f>_xlfn.IFNA('[2]Ceny plynu cal +1'!D31,"")</f>
        <v>17.175000000000001</v>
      </c>
      <c r="E43" s="24">
        <f>_xlfn.IFNA('[2]Ceny plynu cal +1'!E31,"")</f>
        <v>21.077000000000002</v>
      </c>
      <c r="F43" s="24">
        <f>_xlfn.IFNA('[2]Ceny plynu cal +1'!F31,"")</f>
        <v>14.72</v>
      </c>
      <c r="G43" s="24" t="str">
        <f>_xlfn.IFNA('[2]Ceny plynu cal +1'!G31,"")</f>
        <v/>
      </c>
      <c r="H43" s="24" t="str">
        <f>_xlfn.IFNA('[2]Ceny plynu cal +1'!H31,"")</f>
        <v/>
      </c>
      <c r="I43" s="24">
        <f>_xlfn.IFNA('[2]Ceny plynu cal +1'!I31,"")</f>
        <v>63.615000000000002</v>
      </c>
      <c r="J43" s="24">
        <f>_xlfn.IFNA('[2]Ceny plynu cal +1'!J31,"")</f>
        <v>33.661999999999999</v>
      </c>
      <c r="M43" s="24">
        <f t="shared" si="3"/>
        <v>-0.17994814921339941</v>
      </c>
      <c r="N43" s="24">
        <f t="shared" si="3"/>
        <v>0.12296872502530753</v>
      </c>
      <c r="O43" s="24">
        <f t="shared" si="3"/>
        <v>6.2201145019949555E-2</v>
      </c>
      <c r="P43" s="24">
        <f t="shared" si="3"/>
        <v>-0.50688207837812804</v>
      </c>
      <c r="Q43" s="24">
        <f t="shared" si="3"/>
        <v>-0.5222589381568572</v>
      </c>
      <c r="R43" s="24">
        <f t="shared" si="3"/>
        <v>0.18717653327762762</v>
      </c>
      <c r="S43" s="24">
        <f t="shared" si="3"/>
        <v>-0.1096731999222631</v>
      </c>
    </row>
    <row r="44" spans="1:19" x14ac:dyDescent="0.3">
      <c r="A44" s="59">
        <v>45688</v>
      </c>
      <c r="B44" s="24">
        <v>31</v>
      </c>
      <c r="C44" s="24">
        <v>1</v>
      </c>
      <c r="D44" s="24">
        <f>_xlfn.IFNA('[2]Ceny plynu cal +1'!D32,"")</f>
        <v>17.399999999999999</v>
      </c>
      <c r="E44" s="24">
        <f>_xlfn.IFNA('[2]Ceny plynu cal +1'!E32,"")</f>
        <v>20.965</v>
      </c>
      <c r="F44" s="24">
        <f>_xlfn.IFNA('[2]Ceny plynu cal +1'!F32,"")</f>
        <v>14.507</v>
      </c>
      <c r="G44" s="24" t="str">
        <f>_xlfn.IFNA('[2]Ceny plynu cal +1'!G32,"")</f>
        <v/>
      </c>
      <c r="H44" s="24">
        <f>_xlfn.IFNA('[2]Ceny plynu cal +1'!H32,"")</f>
        <v>54.963999999999999</v>
      </c>
      <c r="I44" s="24">
        <f>_xlfn.IFNA('[2]Ceny plynu cal +1'!I32,"")</f>
        <v>65.239999999999995</v>
      </c>
      <c r="J44" s="24">
        <f>_xlfn.IFNA('[2]Ceny plynu cal +1'!J32,"")</f>
        <v>34.322000000000003</v>
      </c>
      <c r="M44" s="24">
        <f t="shared" si="3"/>
        <v>-0.16920511186685017</v>
      </c>
      <c r="N44" s="24">
        <f t="shared" si="3"/>
        <v>0.11700143854227685</v>
      </c>
      <c r="O44" s="24">
        <f t="shared" si="3"/>
        <v>4.6830978994864658E-2</v>
      </c>
      <c r="P44" s="24">
        <f t="shared" si="3"/>
        <v>-0.50688207837812804</v>
      </c>
      <c r="Q44" s="24">
        <f t="shared" si="3"/>
        <v>-0.5372451761746353</v>
      </c>
      <c r="R44" s="24">
        <f t="shared" si="3"/>
        <v>0.21750211476903902</v>
      </c>
      <c r="S44" s="24">
        <f t="shared" si="3"/>
        <v>-9.221684890178572E-2</v>
      </c>
    </row>
    <row r="45" spans="1:19" x14ac:dyDescent="0.3">
      <c r="A45" s="59">
        <v>45689</v>
      </c>
      <c r="B45" s="24">
        <v>1</v>
      </c>
      <c r="C45" s="24">
        <v>2</v>
      </c>
      <c r="D45" s="24">
        <f>_xlfn.IFNA('[2]Ceny plynu cal +1'!D33,"")</f>
        <v>17.25</v>
      </c>
      <c r="E45" s="24">
        <f>_xlfn.IFNA('[2]Ceny plynu cal +1'!E33,"")</f>
        <v>20.800999999999998</v>
      </c>
      <c r="F45" s="24" t="str">
        <f>_xlfn.IFNA('[2]Ceny plynu cal +1'!F33,"")</f>
        <v/>
      </c>
      <c r="G45" s="24">
        <f>_xlfn.IFNA('[2]Ceny plynu cal +1'!G33,"")</f>
        <v>16.600000000000001</v>
      </c>
      <c r="H45" s="24">
        <f>_xlfn.IFNA('[2]Ceny plynu cal +1'!H33,"")</f>
        <v>50.773000000000003</v>
      </c>
      <c r="I45" s="24">
        <f>_xlfn.IFNA('[2]Ceny plynu cal +1'!I33,"")</f>
        <v>66.92</v>
      </c>
      <c r="J45" s="24">
        <f>_xlfn.IFNA('[2]Ceny plynu cal +1'!J33,"")</f>
        <v>33.945999999999998</v>
      </c>
      <c r="M45" s="24">
        <f t="shared" si="3"/>
        <v>-0.17636713676454974</v>
      </c>
      <c r="N45" s="24">
        <f t="shared" si="3"/>
        <v>0.10826362619212482</v>
      </c>
      <c r="O45" s="24">
        <f t="shared" si="3"/>
        <v>4.6830978994864658E-2</v>
      </c>
      <c r="P45" s="24">
        <f t="shared" si="3"/>
        <v>-0.51347652309521097</v>
      </c>
      <c r="Q45" s="24">
        <f t="shared" si="3"/>
        <v>-0.57253018939514511</v>
      </c>
      <c r="R45" s="24">
        <f t="shared" si="3"/>
        <v>0.24885410055708324</v>
      </c>
      <c r="S45" s="24">
        <f t="shared" si="3"/>
        <v>-0.10216167918011831</v>
      </c>
    </row>
    <row r="46" spans="1:19" x14ac:dyDescent="0.3">
      <c r="A46" s="59">
        <v>45690</v>
      </c>
      <c r="B46" s="24">
        <v>2</v>
      </c>
      <c r="C46" s="24">
        <v>2</v>
      </c>
      <c r="D46" s="24">
        <f>_xlfn.IFNA('[2]Ceny plynu cal +1'!D34,"")</f>
        <v>17.149999999999999</v>
      </c>
      <c r="E46" s="24" t="str">
        <f>_xlfn.IFNA('[2]Ceny plynu cal +1'!E34,"")</f>
        <v/>
      </c>
      <c r="F46" s="24" t="str">
        <f>_xlfn.IFNA('[2]Ceny plynu cal +1'!F34,"")</f>
        <v/>
      </c>
      <c r="G46" s="24">
        <f>_xlfn.IFNA('[2]Ceny plynu cal +1'!G34,"")</f>
        <v>16.66</v>
      </c>
      <c r="H46" s="24">
        <f>_xlfn.IFNA('[2]Ceny plynu cal +1'!H34,"")</f>
        <v>51.74</v>
      </c>
      <c r="I46" s="24">
        <f>_xlfn.IFNA('[2]Ceny plynu cal +1'!I34,"")</f>
        <v>65.852000000000004</v>
      </c>
      <c r="J46" s="24">
        <f>_xlfn.IFNA('[2]Ceny plynu cal +1'!J34,"")</f>
        <v>33.845999999999997</v>
      </c>
      <c r="M46" s="24">
        <f t="shared" si="3"/>
        <v>-0.18114182002968282</v>
      </c>
      <c r="N46" s="24">
        <f t="shared" si="3"/>
        <v>0.10826362619212482</v>
      </c>
      <c r="O46" s="24">
        <f t="shared" si="3"/>
        <v>4.6830978994864658E-2</v>
      </c>
      <c r="P46" s="24">
        <f t="shared" si="3"/>
        <v>-0.51171800450398885</v>
      </c>
      <c r="Q46" s="24">
        <f t="shared" si="3"/>
        <v>-0.56438878930346448</v>
      </c>
      <c r="R46" s="24">
        <f t="shared" si="3"/>
        <v>0.22892319530611238</v>
      </c>
      <c r="S46" s="24">
        <f t="shared" si="3"/>
        <v>-0.10480658084988759</v>
      </c>
    </row>
    <row r="47" spans="1:19" x14ac:dyDescent="0.3">
      <c r="A47" s="59">
        <v>45691</v>
      </c>
      <c r="B47" s="24">
        <v>3</v>
      </c>
      <c r="C47" s="24">
        <v>2</v>
      </c>
      <c r="D47" s="24" t="str">
        <f>_xlfn.IFNA('[2]Ceny plynu cal +1'!D35,"")</f>
        <v/>
      </c>
      <c r="E47" s="24" t="str">
        <f>_xlfn.IFNA('[2]Ceny plynu cal +1'!E35,"")</f>
        <v/>
      </c>
      <c r="F47" s="24">
        <f>_xlfn.IFNA('[2]Ceny plynu cal +1'!F35,"")</f>
        <v>14.228999999999999</v>
      </c>
      <c r="G47" s="24">
        <f>_xlfn.IFNA('[2]Ceny plynu cal +1'!G35,"")</f>
        <v>16.850000000000001</v>
      </c>
      <c r="H47" s="24">
        <f>_xlfn.IFNA('[2]Ceny plynu cal +1'!H35,"")</f>
        <v>52.789000000000001</v>
      </c>
      <c r="I47" s="24">
        <f>_xlfn.IFNA('[2]Ceny plynu cal +1'!I35,"")</f>
        <v>66.599000000000004</v>
      </c>
      <c r="J47" s="24" t="str">
        <f>_xlfn.IFNA('[2]Ceny plynu cal +1'!J35,"")</f>
        <v/>
      </c>
      <c r="M47" s="24">
        <f t="shared" si="3"/>
        <v>-0.18114182002968282</v>
      </c>
      <c r="N47" s="24">
        <f t="shared" si="3"/>
        <v>0.10826362619212482</v>
      </c>
      <c r="O47" s="24">
        <f t="shared" si="3"/>
        <v>2.6770386717993366E-2</v>
      </c>
      <c r="P47" s="24">
        <f t="shared" si="3"/>
        <v>-0.50614936229845209</v>
      </c>
      <c r="Q47" s="24">
        <f t="shared" si="3"/>
        <v>-0.55555701195478524</v>
      </c>
      <c r="R47" s="24">
        <f t="shared" si="3"/>
        <v>0.2428636318440105</v>
      </c>
      <c r="S47" s="24">
        <f t="shared" si="3"/>
        <v>-0.10480658084988759</v>
      </c>
    </row>
    <row r="48" spans="1:19" x14ac:dyDescent="0.3">
      <c r="A48" s="59">
        <v>45692</v>
      </c>
      <c r="B48" s="24">
        <v>4</v>
      </c>
      <c r="C48" s="24">
        <v>2</v>
      </c>
      <c r="D48" s="24" t="str">
        <f>_xlfn.IFNA('[2]Ceny plynu cal +1'!D36,"")</f>
        <v/>
      </c>
      <c r="E48" s="24">
        <f>_xlfn.IFNA('[2]Ceny plynu cal +1'!E36,"")</f>
        <v>20.73</v>
      </c>
      <c r="F48" s="24">
        <f>_xlfn.IFNA('[2]Ceny plynu cal +1'!F36,"")</f>
        <v>14.629</v>
      </c>
      <c r="G48" s="24">
        <f>_xlfn.IFNA('[2]Ceny plynu cal +1'!G36,"")</f>
        <v>16.975000000000001</v>
      </c>
      <c r="H48" s="24">
        <f>_xlfn.IFNA('[2]Ceny plynu cal +1'!H36,"")</f>
        <v>55.213999999999999</v>
      </c>
      <c r="I48" s="24" t="str">
        <f>_xlfn.IFNA('[2]Ceny plynu cal +1'!I36,"")</f>
        <v/>
      </c>
      <c r="J48" s="24" t="str">
        <f>_xlfn.IFNA('[2]Ceny plynu cal +1'!J36,"")</f>
        <v/>
      </c>
      <c r="M48" s="24">
        <f t="shared" ref="M48:S63" si="4">IFERROR(D48/D$379-1,M47)</f>
        <v>-0.18114182002968282</v>
      </c>
      <c r="N48" s="24">
        <f t="shared" si="4"/>
        <v>0.10448079279663247</v>
      </c>
      <c r="O48" s="24">
        <f t="shared" si="4"/>
        <v>5.5634548267448514E-2</v>
      </c>
      <c r="P48" s="24">
        <f t="shared" si="4"/>
        <v>-0.50248578190007254</v>
      </c>
      <c r="Q48" s="24">
        <f t="shared" si="4"/>
        <v>-0.53514036746427318</v>
      </c>
      <c r="R48" s="24">
        <f t="shared" si="4"/>
        <v>0.2428636318440105</v>
      </c>
      <c r="S48" s="24">
        <f t="shared" si="4"/>
        <v>-0.10480658084988759</v>
      </c>
    </row>
    <row r="49" spans="1:19" x14ac:dyDescent="0.3">
      <c r="A49" s="59">
        <v>45693</v>
      </c>
      <c r="B49" s="24">
        <v>5</v>
      </c>
      <c r="C49" s="24">
        <v>2</v>
      </c>
      <c r="D49" s="24">
        <f>_xlfn.IFNA('[2]Ceny plynu cal +1'!D37,"")</f>
        <v>16.88</v>
      </c>
      <c r="E49" s="24">
        <f>_xlfn.IFNA('[2]Ceny plynu cal +1'!E37,"")</f>
        <v>20.731999999999999</v>
      </c>
      <c r="F49" s="24">
        <f>_xlfn.IFNA('[2]Ceny plynu cal +1'!F37,"")</f>
        <v>14.975</v>
      </c>
      <c r="G49" s="24">
        <f>_xlfn.IFNA('[2]Ceny plynu cal +1'!G37,"")</f>
        <v>17.25</v>
      </c>
      <c r="H49" s="24" t="str">
        <f>_xlfn.IFNA('[2]Ceny plynu cal +1'!H37,"")</f>
        <v/>
      </c>
      <c r="I49" s="24" t="str">
        <f>_xlfn.IFNA('[2]Ceny plynu cal +1'!I37,"")</f>
        <v/>
      </c>
      <c r="J49" s="24">
        <f>_xlfn.IFNA('[2]Ceny plynu cal +1'!J37,"")</f>
        <v>32.899000000000001</v>
      </c>
      <c r="M49" s="24">
        <f t="shared" si="4"/>
        <v>-0.19403346484554196</v>
      </c>
      <c r="N49" s="24">
        <f t="shared" si="4"/>
        <v>0.10458735148382936</v>
      </c>
      <c r="O49" s="24">
        <f t="shared" si="4"/>
        <v>8.0602048007727189E-2</v>
      </c>
      <c r="P49" s="24">
        <f t="shared" si="4"/>
        <v>-0.49442590502363792</v>
      </c>
      <c r="Q49" s="24">
        <f t="shared" si="4"/>
        <v>-0.53514036746427318</v>
      </c>
      <c r="R49" s="24">
        <f t="shared" si="4"/>
        <v>0.2428636318440105</v>
      </c>
      <c r="S49" s="24">
        <f t="shared" si="4"/>
        <v>-0.12985379966260269</v>
      </c>
    </row>
    <row r="50" spans="1:19" x14ac:dyDescent="0.3">
      <c r="A50" s="59">
        <v>45694</v>
      </c>
      <c r="B50" s="24">
        <v>6</v>
      </c>
      <c r="C50" s="24">
        <v>2</v>
      </c>
      <c r="D50" s="24">
        <f>_xlfn.IFNA('[2]Ceny plynu cal +1'!D38,"")</f>
        <v>16.931000000000001</v>
      </c>
      <c r="E50" s="24">
        <f>_xlfn.IFNA('[2]Ceny plynu cal +1'!E38,"")</f>
        <v>20.7</v>
      </c>
      <c r="F50" s="24">
        <f>_xlfn.IFNA('[2]Ceny plynu cal +1'!F38,"")</f>
        <v>14.972</v>
      </c>
      <c r="G50" s="24" t="str">
        <f>_xlfn.IFNA('[2]Ceny plynu cal +1'!G38,"")</f>
        <v/>
      </c>
      <c r="H50" s="24" t="str">
        <f>_xlfn.IFNA('[2]Ceny plynu cal +1'!H38,"")</f>
        <v/>
      </c>
      <c r="I50" s="24">
        <f>_xlfn.IFNA('[2]Ceny plynu cal +1'!I38,"")</f>
        <v>65.474999999999994</v>
      </c>
      <c r="J50" s="24">
        <f>_xlfn.IFNA('[2]Ceny plynu cal +1'!J38,"")</f>
        <v>32.695999999999998</v>
      </c>
      <c r="M50" s="24">
        <f t="shared" si="4"/>
        <v>-0.19159837638032406</v>
      </c>
      <c r="N50" s="24">
        <f t="shared" si="4"/>
        <v>0.1028824124886778</v>
      </c>
      <c r="O50" s="24">
        <f t="shared" si="4"/>
        <v>8.03855667961062E-2</v>
      </c>
      <c r="P50" s="24">
        <f t="shared" si="4"/>
        <v>-0.49442590502363792</v>
      </c>
      <c r="Q50" s="24">
        <f t="shared" si="4"/>
        <v>-0.53514036746427318</v>
      </c>
      <c r="R50" s="24">
        <f t="shared" si="4"/>
        <v>0.22188766040010477</v>
      </c>
      <c r="S50" s="24">
        <f t="shared" si="4"/>
        <v>-0.13522295005223439</v>
      </c>
    </row>
    <row r="51" spans="1:19" x14ac:dyDescent="0.3">
      <c r="A51" s="59">
        <v>45695</v>
      </c>
      <c r="B51" s="24">
        <v>7</v>
      </c>
      <c r="C51" s="24">
        <v>2</v>
      </c>
      <c r="D51" s="24">
        <f>_xlfn.IFNA('[2]Ceny plynu cal +1'!D39,"")</f>
        <v>16.989000000000001</v>
      </c>
      <c r="E51" s="24">
        <f>_xlfn.IFNA('[2]Ceny plynu cal +1'!E39,"")</f>
        <v>20.856000000000002</v>
      </c>
      <c r="F51" s="24">
        <f>_xlfn.IFNA('[2]Ceny plynu cal +1'!F39,"")</f>
        <v>14.987</v>
      </c>
      <c r="G51" s="24" t="str">
        <f>_xlfn.IFNA('[2]Ceny plynu cal +1'!G39,"")</f>
        <v/>
      </c>
      <c r="H51" s="24">
        <f>_xlfn.IFNA('[2]Ceny plynu cal +1'!H39,"")</f>
        <v>54.271000000000001</v>
      </c>
      <c r="I51" s="24">
        <f>_xlfn.IFNA('[2]Ceny plynu cal +1'!I39,"")</f>
        <v>64.028000000000006</v>
      </c>
      <c r="J51" s="24">
        <f>_xlfn.IFNA('[2]Ceny plynu cal +1'!J39,"")</f>
        <v>32.192999999999998</v>
      </c>
      <c r="M51" s="24">
        <f t="shared" si="4"/>
        <v>-0.18882906008654687</v>
      </c>
      <c r="N51" s="24">
        <f t="shared" si="4"/>
        <v>0.11119399009004183</v>
      </c>
      <c r="O51" s="24">
        <f t="shared" si="4"/>
        <v>8.1467972854210924E-2</v>
      </c>
      <c r="P51" s="24">
        <f t="shared" si="4"/>
        <v>-0.49442590502363792</v>
      </c>
      <c r="Q51" s="24">
        <f t="shared" si="4"/>
        <v>-0.54307970591975896</v>
      </c>
      <c r="R51" s="24">
        <f t="shared" si="4"/>
        <v>0.19488389645052195</v>
      </c>
      <c r="S51" s="24">
        <f t="shared" si="4"/>
        <v>-0.14852680545117392</v>
      </c>
    </row>
    <row r="52" spans="1:19" x14ac:dyDescent="0.3">
      <c r="A52" s="59">
        <v>45696</v>
      </c>
      <c r="B52" s="24">
        <v>8</v>
      </c>
      <c r="C52" s="24">
        <v>2</v>
      </c>
      <c r="D52" s="24">
        <f>_xlfn.IFNA('[2]Ceny plynu cal +1'!D40,"")</f>
        <v>16.870999999999999</v>
      </c>
      <c r="E52" s="24">
        <f>_xlfn.IFNA('[2]Ceny plynu cal +1'!E40,"")</f>
        <v>20.344000000000001</v>
      </c>
      <c r="F52" s="24" t="str">
        <f>_xlfn.IFNA('[2]Ceny plynu cal +1'!F40,"")</f>
        <v/>
      </c>
      <c r="G52" s="24">
        <f>_xlfn.IFNA('[2]Ceny plynu cal +1'!G40,"")</f>
        <v>17.699000000000002</v>
      </c>
      <c r="H52" s="24">
        <f>_xlfn.IFNA('[2]Ceny plynu cal +1'!H40,"")</f>
        <v>53.594000000000001</v>
      </c>
      <c r="I52" s="24">
        <f>_xlfn.IFNA('[2]Ceny plynu cal +1'!I40,"")</f>
        <v>62.335999999999999</v>
      </c>
      <c r="J52" s="24">
        <f>_xlfn.IFNA('[2]Ceny plynu cal +1'!J40,"")</f>
        <v>31.33</v>
      </c>
      <c r="M52" s="24">
        <f t="shared" si="4"/>
        <v>-0.19446318633940396</v>
      </c>
      <c r="N52" s="24">
        <f t="shared" si="4"/>
        <v>8.3914966167616623E-2</v>
      </c>
      <c r="O52" s="24">
        <f t="shared" si="4"/>
        <v>8.1467972854210924E-2</v>
      </c>
      <c r="P52" s="24">
        <f t="shared" si="4"/>
        <v>-0.48126632423265892</v>
      </c>
      <c r="Q52" s="24">
        <f t="shared" si="4"/>
        <v>-0.54877952790741946</v>
      </c>
      <c r="R52" s="24">
        <f t="shared" si="4"/>
        <v>0.16330796790684898</v>
      </c>
      <c r="S52" s="24">
        <f t="shared" si="4"/>
        <v>-0.17135230686128278</v>
      </c>
    </row>
    <row r="53" spans="1:19" x14ac:dyDescent="0.3">
      <c r="A53" s="59">
        <v>45697</v>
      </c>
      <c r="B53" s="24">
        <v>9</v>
      </c>
      <c r="C53" s="24">
        <v>2</v>
      </c>
      <c r="D53" s="24">
        <f>_xlfn.IFNA('[2]Ceny plynu cal +1'!D41,"")</f>
        <v>16.8</v>
      </c>
      <c r="E53" s="24" t="str">
        <f>_xlfn.IFNA('[2]Ceny plynu cal +1'!E41,"")</f>
        <v/>
      </c>
      <c r="F53" s="24" t="str">
        <f>_xlfn.IFNA('[2]Ceny plynu cal +1'!F41,"")</f>
        <v/>
      </c>
      <c r="G53" s="24">
        <f>_xlfn.IFNA('[2]Ceny plynu cal +1'!G41,"")</f>
        <v>17.568999999999999</v>
      </c>
      <c r="H53" s="24">
        <f>_xlfn.IFNA('[2]Ceny plynu cal +1'!H41,"")</f>
        <v>52.045000000000002</v>
      </c>
      <c r="I53" s="24">
        <f>_xlfn.IFNA('[2]Ceny plynu cal +1'!I41,"")</f>
        <v>61.298000000000002</v>
      </c>
      <c r="J53" s="24">
        <f>_xlfn.IFNA('[2]Ceny plynu cal +1'!J41,"")</f>
        <v>30.434000000000001</v>
      </c>
      <c r="M53" s="24">
        <f t="shared" si="4"/>
        <v>-0.19785321145764834</v>
      </c>
      <c r="N53" s="24">
        <f t="shared" si="4"/>
        <v>8.3914966167616623E-2</v>
      </c>
      <c r="O53" s="24">
        <f t="shared" si="4"/>
        <v>8.1467972854210924E-2</v>
      </c>
      <c r="P53" s="24">
        <f t="shared" si="4"/>
        <v>-0.48507644784697357</v>
      </c>
      <c r="Q53" s="24">
        <f t="shared" si="4"/>
        <v>-0.56182092267682282</v>
      </c>
      <c r="R53" s="24">
        <f t="shared" si="4"/>
        <v>0.14393691954495047</v>
      </c>
      <c r="S53" s="24">
        <f t="shared" si="4"/>
        <v>-0.1950506258224155</v>
      </c>
    </row>
    <row r="54" spans="1:19" x14ac:dyDescent="0.3">
      <c r="A54" s="59">
        <v>45698</v>
      </c>
      <c r="B54" s="24">
        <v>10</v>
      </c>
      <c r="C54" s="24">
        <v>2</v>
      </c>
      <c r="D54" s="24" t="str">
        <f>_xlfn.IFNA('[2]Ceny plynu cal +1'!D42,"")</f>
        <v/>
      </c>
      <c r="E54" s="24" t="str">
        <f>_xlfn.IFNA('[2]Ceny plynu cal +1'!E42,"")</f>
        <v/>
      </c>
      <c r="F54" s="24">
        <f>_xlfn.IFNA('[2]Ceny plynu cal +1'!F42,"")</f>
        <v>14.702999999999999</v>
      </c>
      <c r="G54" s="24">
        <f>_xlfn.IFNA('[2]Ceny plynu cal +1'!G42,"")</f>
        <v>17.425000000000001</v>
      </c>
      <c r="H54" s="24">
        <f>_xlfn.IFNA('[2]Ceny plynu cal +1'!H42,"")</f>
        <v>52.396999999999998</v>
      </c>
      <c r="I54" s="24">
        <f>_xlfn.IFNA('[2]Ceny plynu cal +1'!I42,"")</f>
        <v>61.45</v>
      </c>
      <c r="J54" s="24" t="str">
        <f>_xlfn.IFNA('[2]Ceny plynu cal +1'!J42,"")</f>
        <v/>
      </c>
      <c r="M54" s="24">
        <f t="shared" si="4"/>
        <v>-0.19785321145764834</v>
      </c>
      <c r="N54" s="24">
        <f t="shared" si="4"/>
        <v>8.3914966167616623E-2</v>
      </c>
      <c r="O54" s="24">
        <f t="shared" si="4"/>
        <v>6.0974418154097654E-2</v>
      </c>
      <c r="P54" s="24">
        <f t="shared" si="4"/>
        <v>-0.48929689246590669</v>
      </c>
      <c r="Q54" s="24">
        <f t="shared" si="4"/>
        <v>-0.55885735201263298</v>
      </c>
      <c r="R54" s="24">
        <f t="shared" si="4"/>
        <v>0.1467735277829163</v>
      </c>
      <c r="S54" s="24">
        <f t="shared" si="4"/>
        <v>-0.1950506258224155</v>
      </c>
    </row>
    <row r="55" spans="1:19" x14ac:dyDescent="0.3">
      <c r="A55" s="59">
        <v>45699</v>
      </c>
      <c r="B55" s="24">
        <v>11</v>
      </c>
      <c r="C55" s="24">
        <v>2</v>
      </c>
      <c r="D55" s="24" t="str">
        <f>_xlfn.IFNA('[2]Ceny plynu cal +1'!D43,"")</f>
        <v/>
      </c>
      <c r="E55" s="24">
        <f>_xlfn.IFNA('[2]Ceny plynu cal +1'!E43,"")</f>
        <v>20.361999999999998</v>
      </c>
      <c r="F55" s="24">
        <f>_xlfn.IFNA('[2]Ceny plynu cal +1'!F43,"")</f>
        <v>14.855</v>
      </c>
      <c r="G55" s="24">
        <f>_xlfn.IFNA('[2]Ceny plynu cal +1'!G43,"")</f>
        <v>17.088999999999999</v>
      </c>
      <c r="H55" s="24">
        <f>_xlfn.IFNA('[2]Ceny plynu cal +1'!H43,"")</f>
        <v>54.686</v>
      </c>
      <c r="I55" s="24" t="str">
        <f>_xlfn.IFNA('[2]Ceny plynu cal +1'!I43,"")</f>
        <v/>
      </c>
      <c r="J55" s="24" t="str">
        <f>_xlfn.IFNA('[2]Ceny plynu cal +1'!J43,"")</f>
        <v/>
      </c>
      <c r="M55" s="24">
        <f t="shared" si="4"/>
        <v>-0.19785321145764834</v>
      </c>
      <c r="N55" s="24">
        <f t="shared" si="4"/>
        <v>8.4873994352389071E-2</v>
      </c>
      <c r="O55" s="24">
        <f t="shared" si="4"/>
        <v>7.1942799542890734E-2</v>
      </c>
      <c r="P55" s="24">
        <f t="shared" si="4"/>
        <v>-0.49914459657675059</v>
      </c>
      <c r="Q55" s="24">
        <f t="shared" si="4"/>
        <v>-0.53958572346055789</v>
      </c>
      <c r="R55" s="24">
        <f t="shared" si="4"/>
        <v>0.1467735277829163</v>
      </c>
      <c r="S55" s="24">
        <f t="shared" si="4"/>
        <v>-0.1950506258224155</v>
      </c>
    </row>
    <row r="56" spans="1:19" x14ac:dyDescent="0.3">
      <c r="A56" s="59">
        <v>45700</v>
      </c>
      <c r="B56" s="24">
        <v>12</v>
      </c>
      <c r="C56" s="24">
        <v>2</v>
      </c>
      <c r="D56" s="24">
        <f>_xlfn.IFNA('[2]Ceny plynu cal +1'!D44,"")</f>
        <v>16.754999999999999</v>
      </c>
      <c r="E56" s="24">
        <f>_xlfn.IFNA('[2]Ceny plynu cal +1'!E44,"")</f>
        <v>20.116</v>
      </c>
      <c r="F56" s="24">
        <f>_xlfn.IFNA('[2]Ceny plynu cal +1'!F44,"")</f>
        <v>15.204000000000001</v>
      </c>
      <c r="G56" s="24">
        <f>_xlfn.IFNA('[2]Ceny plynu cal +1'!G44,"")</f>
        <v>17.16</v>
      </c>
      <c r="H56" s="24" t="str">
        <f>_xlfn.IFNA('[2]Ceny plynu cal +1'!H44,"")</f>
        <v/>
      </c>
      <c r="I56" s="24" t="str">
        <f>_xlfn.IFNA('[2]Ceny plynu cal +1'!I44,"")</f>
        <v/>
      </c>
      <c r="J56" s="24">
        <f>_xlfn.IFNA('[2]Ceny plynu cal +1'!J44,"")</f>
        <v>30.120999999999999</v>
      </c>
      <c r="M56" s="24">
        <f t="shared" si="4"/>
        <v>-0.20000181892695834</v>
      </c>
      <c r="N56" s="24">
        <f t="shared" si="4"/>
        <v>7.176727582716147E-2</v>
      </c>
      <c r="O56" s="24">
        <f t="shared" si="4"/>
        <v>9.7126780494790399E-2</v>
      </c>
      <c r="P56" s="24">
        <f t="shared" si="4"/>
        <v>-0.49706368291047109</v>
      </c>
      <c r="Q56" s="24">
        <f t="shared" si="4"/>
        <v>-0.53958572346055789</v>
      </c>
      <c r="R56" s="24">
        <f t="shared" si="4"/>
        <v>0.1467735277829163</v>
      </c>
      <c r="S56" s="24">
        <f t="shared" si="4"/>
        <v>-0.20332916804879353</v>
      </c>
    </row>
    <row r="57" spans="1:19" x14ac:dyDescent="0.3">
      <c r="A57" s="59">
        <v>45701</v>
      </c>
      <c r="B57" s="24">
        <v>13</v>
      </c>
      <c r="C57" s="24">
        <v>2</v>
      </c>
      <c r="D57" s="24">
        <f>_xlfn.IFNA('[2]Ceny plynu cal +1'!D45,"")</f>
        <v>16.756</v>
      </c>
      <c r="E57" s="24">
        <f>_xlfn.IFNA('[2]Ceny plynu cal +1'!E45,"")</f>
        <v>20.341999999999999</v>
      </c>
      <c r="F57" s="24">
        <f>_xlfn.IFNA('[2]Ceny plynu cal +1'!F45,"")</f>
        <v>15.522</v>
      </c>
      <c r="G57" s="24" t="str">
        <f>_xlfn.IFNA('[2]Ceny plynu cal +1'!G45,"")</f>
        <v/>
      </c>
      <c r="H57" s="24" t="str">
        <f>_xlfn.IFNA('[2]Ceny plynu cal +1'!H45,"")</f>
        <v/>
      </c>
      <c r="I57" s="24">
        <f>_xlfn.IFNA('[2]Ceny plynu cal +1'!I45,"")</f>
        <v>60.115000000000002</v>
      </c>
      <c r="J57" s="24">
        <f>_xlfn.IFNA('[2]Ceny plynu cal +1'!J45,"")</f>
        <v>29.936</v>
      </c>
      <c r="M57" s="24">
        <f t="shared" si="4"/>
        <v>-0.19995407209430693</v>
      </c>
      <c r="N57" s="24">
        <f t="shared" si="4"/>
        <v>8.3808407480419511E-2</v>
      </c>
      <c r="O57" s="24">
        <f t="shared" si="4"/>
        <v>0.12007378892660703</v>
      </c>
      <c r="P57" s="24">
        <f t="shared" si="4"/>
        <v>-0.49706368291047109</v>
      </c>
      <c r="Q57" s="24">
        <f t="shared" si="4"/>
        <v>-0.53958572346055789</v>
      </c>
      <c r="R57" s="24">
        <f t="shared" si="4"/>
        <v>0.12185989621920279</v>
      </c>
      <c r="S57" s="24">
        <f t="shared" si="4"/>
        <v>-0.20822223613786661</v>
      </c>
    </row>
    <row r="58" spans="1:19" x14ac:dyDescent="0.3">
      <c r="A58" s="59">
        <v>45702</v>
      </c>
      <c r="B58" s="24">
        <v>14</v>
      </c>
      <c r="C58" s="24">
        <v>2</v>
      </c>
      <c r="D58" s="24">
        <f>_xlfn.IFNA('[2]Ceny plynu cal +1'!D46,"")</f>
        <v>16.776</v>
      </c>
      <c r="E58" s="24">
        <f>_xlfn.IFNA('[2]Ceny plynu cal +1'!E46,"")</f>
        <v>20.29</v>
      </c>
      <c r="F58" s="24">
        <f>_xlfn.IFNA('[2]Ceny plynu cal +1'!F46,"")</f>
        <v>15.680999999999999</v>
      </c>
      <c r="G58" s="24" t="str">
        <f>_xlfn.IFNA('[2]Ceny plynu cal +1'!G46,"")</f>
        <v/>
      </c>
      <c r="H58" s="24">
        <f>_xlfn.IFNA('[2]Ceny plynu cal +1'!H46,"")</f>
        <v>56.503</v>
      </c>
      <c r="I58" s="24">
        <f>_xlfn.IFNA('[2]Ceny plynu cal +1'!I46,"")</f>
        <v>60.293999999999997</v>
      </c>
      <c r="J58" s="24">
        <f>_xlfn.IFNA('[2]Ceny plynu cal +1'!J46,"")</f>
        <v>29.152999999999999</v>
      </c>
      <c r="M58" s="24">
        <f t="shared" si="4"/>
        <v>-0.19899913544128034</v>
      </c>
      <c r="N58" s="24">
        <f t="shared" si="4"/>
        <v>8.1037881613298168E-2</v>
      </c>
      <c r="O58" s="24">
        <f t="shared" si="4"/>
        <v>0.13154729314251545</v>
      </c>
      <c r="P58" s="24">
        <f t="shared" si="4"/>
        <v>-0.49706368291047109</v>
      </c>
      <c r="Q58" s="24">
        <f t="shared" si="4"/>
        <v>-0.52428797375364633</v>
      </c>
      <c r="R58" s="24">
        <f t="shared" si="4"/>
        <v>0.12520037565733366</v>
      </c>
      <c r="S58" s="24">
        <f t="shared" si="4"/>
        <v>-0.22893181621216019</v>
      </c>
    </row>
    <row r="59" spans="1:19" x14ac:dyDescent="0.3">
      <c r="A59" s="59">
        <v>45703</v>
      </c>
      <c r="B59" s="24">
        <v>15</v>
      </c>
      <c r="C59" s="24">
        <v>2</v>
      </c>
      <c r="D59" s="24">
        <f>_xlfn.IFNA('[2]Ceny plynu cal +1'!D47,"")</f>
        <v>16.736999999999998</v>
      </c>
      <c r="E59" s="24">
        <f>_xlfn.IFNA('[2]Ceny plynu cal +1'!E47,"")</f>
        <v>20.602</v>
      </c>
      <c r="F59" s="24" t="str">
        <f>_xlfn.IFNA('[2]Ceny plynu cal +1'!F47,"")</f>
        <v/>
      </c>
      <c r="G59" s="24">
        <f>_xlfn.IFNA('[2]Ceny plynu cal +1'!G47,"")</f>
        <v>17.029</v>
      </c>
      <c r="H59" s="24">
        <f>_xlfn.IFNA('[2]Ceny plynu cal +1'!H47,"")</f>
        <v>51.872</v>
      </c>
      <c r="I59" s="24">
        <f>_xlfn.IFNA('[2]Ceny plynu cal +1'!I47,"")</f>
        <v>61.134999999999998</v>
      </c>
      <c r="J59" s="24">
        <f>_xlfn.IFNA('[2]Ceny plynu cal +1'!J47,"")</f>
        <v>29.378</v>
      </c>
      <c r="M59" s="24">
        <f t="shared" si="4"/>
        <v>-0.20086126191468234</v>
      </c>
      <c r="N59" s="24">
        <f t="shared" si="4"/>
        <v>9.7661036816026225E-2</v>
      </c>
      <c r="O59" s="24">
        <f t="shared" si="4"/>
        <v>0.13154729314251545</v>
      </c>
      <c r="P59" s="24">
        <f t="shared" si="4"/>
        <v>-0.50090311516797281</v>
      </c>
      <c r="Q59" s="24">
        <f t="shared" si="4"/>
        <v>-0.56327745030439336</v>
      </c>
      <c r="R59" s="24">
        <f t="shared" si="4"/>
        <v>0.14089503044765794</v>
      </c>
      <c r="S59" s="24">
        <f t="shared" si="4"/>
        <v>-0.22298078745517924</v>
      </c>
    </row>
    <row r="60" spans="1:19" x14ac:dyDescent="0.3">
      <c r="A60" s="59">
        <v>45704</v>
      </c>
      <c r="B60" s="24">
        <v>16</v>
      </c>
      <c r="C60" s="24">
        <v>2</v>
      </c>
      <c r="D60" s="24">
        <f>_xlfn.IFNA('[2]Ceny plynu cal +1'!D48,"")</f>
        <v>16.856999999999999</v>
      </c>
      <c r="E60" s="24" t="str">
        <f>_xlfn.IFNA('[2]Ceny plynu cal +1'!E48,"")</f>
        <v/>
      </c>
      <c r="F60" s="24" t="str">
        <f>_xlfn.IFNA('[2]Ceny plynu cal +1'!F48,"")</f>
        <v/>
      </c>
      <c r="G60" s="24">
        <f>_xlfn.IFNA('[2]Ceny plynu cal +1'!G48,"")</f>
        <v>16.975000000000001</v>
      </c>
      <c r="H60" s="24">
        <f>_xlfn.IFNA('[2]Ceny plynu cal +1'!H48,"")</f>
        <v>51.334000000000003</v>
      </c>
      <c r="I60" s="24">
        <f>_xlfn.IFNA('[2]Ceny plynu cal +1'!I48,"")</f>
        <v>60.338000000000001</v>
      </c>
      <c r="J60" s="24">
        <f>_xlfn.IFNA('[2]Ceny plynu cal +1'!J48,"")</f>
        <v>29.419</v>
      </c>
      <c r="M60" s="24">
        <f t="shared" si="4"/>
        <v>-0.19513164199652255</v>
      </c>
      <c r="N60" s="24">
        <f t="shared" si="4"/>
        <v>9.7661036816026225E-2</v>
      </c>
      <c r="O60" s="24">
        <f t="shared" si="4"/>
        <v>0.13154729314251545</v>
      </c>
      <c r="P60" s="24">
        <f t="shared" si="4"/>
        <v>-0.50248578190007254</v>
      </c>
      <c r="Q60" s="24">
        <f t="shared" si="4"/>
        <v>-0.56780699864909256</v>
      </c>
      <c r="R60" s="24">
        <f t="shared" si="4"/>
        <v>0.12602149909463956</v>
      </c>
      <c r="S60" s="24">
        <f t="shared" si="4"/>
        <v>-0.2218963777705738</v>
      </c>
    </row>
    <row r="61" spans="1:19" x14ac:dyDescent="0.3">
      <c r="A61" s="59">
        <v>45705</v>
      </c>
      <c r="B61" s="24">
        <v>17</v>
      </c>
      <c r="C61" s="24">
        <v>2</v>
      </c>
      <c r="D61" s="24" t="str">
        <f>_xlfn.IFNA('[2]Ceny plynu cal +1'!D49,"")</f>
        <v/>
      </c>
      <c r="E61" s="24" t="str">
        <f>_xlfn.IFNA('[2]Ceny plynu cal +1'!E49,"")</f>
        <v/>
      </c>
      <c r="F61" s="24">
        <f>_xlfn.IFNA('[2]Ceny plynu cal +1'!F49,"")</f>
        <v>16.015000000000001</v>
      </c>
      <c r="G61" s="24">
        <f>_xlfn.IFNA('[2]Ceny plynu cal +1'!G49,"")</f>
        <v>16.978999999999999</v>
      </c>
      <c r="H61" s="24">
        <f>_xlfn.IFNA('[2]Ceny plynu cal +1'!H49,"")</f>
        <v>52.570999999999998</v>
      </c>
      <c r="I61" s="24">
        <f>_xlfn.IFNA('[2]Ceny plynu cal +1'!I49,"")</f>
        <v>58.408999999999999</v>
      </c>
      <c r="J61" s="24" t="str">
        <f>_xlfn.IFNA('[2]Ceny plynu cal +1'!J49,"")</f>
        <v/>
      </c>
      <c r="M61" s="24">
        <f t="shared" si="4"/>
        <v>-0.19513164199652255</v>
      </c>
      <c r="N61" s="24">
        <f t="shared" si="4"/>
        <v>9.7661036816026225E-2</v>
      </c>
      <c r="O61" s="24">
        <f t="shared" si="4"/>
        <v>0.15564886803631062</v>
      </c>
      <c r="P61" s="24">
        <f t="shared" si="4"/>
        <v>-0.5023685473273245</v>
      </c>
      <c r="Q61" s="24">
        <f t="shared" si="4"/>
        <v>-0.55739240515022104</v>
      </c>
      <c r="R61" s="24">
        <f t="shared" si="4"/>
        <v>9.0022701127296267E-2</v>
      </c>
      <c r="S61" s="24">
        <f t="shared" si="4"/>
        <v>-0.2218963777705738</v>
      </c>
    </row>
    <row r="62" spans="1:19" x14ac:dyDescent="0.3">
      <c r="A62" s="59">
        <v>45706</v>
      </c>
      <c r="B62" s="24">
        <v>18</v>
      </c>
      <c r="C62" s="24">
        <v>2</v>
      </c>
      <c r="D62" s="24" t="str">
        <f>_xlfn.IFNA('[2]Ceny plynu cal +1'!D50,"")</f>
        <v/>
      </c>
      <c r="E62" s="24">
        <f>_xlfn.IFNA('[2]Ceny plynu cal +1'!E50,"")</f>
        <v>20.291</v>
      </c>
      <c r="F62" s="24">
        <f>_xlfn.IFNA('[2]Ceny plynu cal +1'!F50,"")</f>
        <v>15.760999999999999</v>
      </c>
      <c r="G62" s="24">
        <f>_xlfn.IFNA('[2]Ceny plynu cal +1'!G50,"")</f>
        <v>17.155999999999999</v>
      </c>
      <c r="H62" s="24">
        <f>_xlfn.IFNA('[2]Ceny plynu cal +1'!H50,"")</f>
        <v>52.383000000000003</v>
      </c>
      <c r="I62" s="24" t="str">
        <f>_xlfn.IFNA('[2]Ceny plynu cal +1'!I50,"")</f>
        <v/>
      </c>
      <c r="J62" s="24" t="str">
        <f>_xlfn.IFNA('[2]Ceny plynu cal +1'!J50,"")</f>
        <v/>
      </c>
      <c r="M62" s="24">
        <f t="shared" si="4"/>
        <v>-0.19513164199652255</v>
      </c>
      <c r="N62" s="24">
        <f t="shared" si="4"/>
        <v>8.1091160956896724E-2</v>
      </c>
      <c r="O62" s="24">
        <f t="shared" si="4"/>
        <v>0.13732012545240657</v>
      </c>
      <c r="P62" s="24">
        <f t="shared" si="4"/>
        <v>-0.49718091748321924</v>
      </c>
      <c r="Q62" s="24">
        <f t="shared" si="4"/>
        <v>-0.55897522130041333</v>
      </c>
      <c r="R62" s="24">
        <f t="shared" si="4"/>
        <v>9.0022701127296267E-2</v>
      </c>
      <c r="S62" s="24">
        <f t="shared" si="4"/>
        <v>-0.2218963777705738</v>
      </c>
    </row>
    <row r="63" spans="1:19" x14ac:dyDescent="0.3">
      <c r="A63" s="59">
        <v>45707</v>
      </c>
      <c r="B63" s="24">
        <v>19</v>
      </c>
      <c r="C63" s="24">
        <v>2</v>
      </c>
      <c r="D63" s="24">
        <f>_xlfn.IFNA('[2]Ceny plynu cal +1'!D51,"")</f>
        <v>17.2</v>
      </c>
      <c r="E63" s="24">
        <f>_xlfn.IFNA('[2]Ceny plynu cal +1'!E51,"")</f>
        <v>20.582999999999998</v>
      </c>
      <c r="F63" s="24">
        <f>_xlfn.IFNA('[2]Ceny plynu cal +1'!F51,"")</f>
        <v>15.589</v>
      </c>
      <c r="G63" s="24">
        <f>_xlfn.IFNA('[2]Ceny plynu cal +1'!G51,"")</f>
        <v>16.89</v>
      </c>
      <c r="H63" s="24" t="str">
        <f>_xlfn.IFNA('[2]Ceny plynu cal +1'!H51,"")</f>
        <v/>
      </c>
      <c r="I63" s="24" t="str">
        <f>_xlfn.IFNA('[2]Ceny plynu cal +1'!I51,"")</f>
        <v/>
      </c>
      <c r="J63" s="24">
        <f>_xlfn.IFNA('[2]Ceny plynu cal +1'!J51,"")</f>
        <v>28.658000000000001</v>
      </c>
      <c r="M63" s="24">
        <f t="shared" si="4"/>
        <v>-0.17875447839711622</v>
      </c>
      <c r="N63" s="24">
        <f t="shared" si="4"/>
        <v>9.6648729287654778E-2</v>
      </c>
      <c r="O63" s="24">
        <f t="shared" si="4"/>
        <v>0.12490853598614082</v>
      </c>
      <c r="P63" s="24">
        <f t="shared" si="4"/>
        <v>-0.5049770165709706</v>
      </c>
      <c r="Q63" s="24">
        <f t="shared" si="4"/>
        <v>-0.55897522130041333</v>
      </c>
      <c r="R63" s="24">
        <f t="shared" si="4"/>
        <v>9.0022701127296267E-2</v>
      </c>
      <c r="S63" s="24">
        <f t="shared" si="4"/>
        <v>-0.24202407947751803</v>
      </c>
    </row>
    <row r="64" spans="1:19" x14ac:dyDescent="0.3">
      <c r="A64" s="59">
        <v>45708</v>
      </c>
      <c r="B64" s="24">
        <v>20</v>
      </c>
      <c r="C64" s="24">
        <v>2</v>
      </c>
      <c r="D64" s="24">
        <f>_xlfn.IFNA('[2]Ceny plynu cal +1'!D52,"")</f>
        <v>17.268000000000001</v>
      </c>
      <c r="E64" s="24">
        <f>_xlfn.IFNA('[2]Ceny plynu cal +1'!E52,"")</f>
        <v>20.771000000000001</v>
      </c>
      <c r="F64" s="24">
        <f>_xlfn.IFNA('[2]Ceny plynu cal +1'!F52,"")</f>
        <v>15.404</v>
      </c>
      <c r="G64" s="24" t="str">
        <f>_xlfn.IFNA('[2]Ceny plynu cal +1'!G52,"")</f>
        <v/>
      </c>
      <c r="H64" s="24" t="str">
        <f>_xlfn.IFNA('[2]Ceny plynu cal +1'!H52,"")</f>
        <v/>
      </c>
      <c r="I64" s="24">
        <f>_xlfn.IFNA('[2]Ceny plynu cal +1'!I52,"")</f>
        <v>57.863999999999997</v>
      </c>
      <c r="J64" s="24">
        <f>_xlfn.IFNA('[2]Ceny plynu cal +1'!J52,"")</f>
        <v>29.44</v>
      </c>
      <c r="M64" s="24">
        <f t="shared" ref="M64:S79" si="5">IFERROR(D64/D$379-1,M63)</f>
        <v>-0.17550769377682574</v>
      </c>
      <c r="N64" s="24">
        <f t="shared" si="5"/>
        <v>0.10666524588417037</v>
      </c>
      <c r="O64" s="24">
        <f t="shared" si="5"/>
        <v>0.11155886126951775</v>
      </c>
      <c r="P64" s="24">
        <f t="shared" si="5"/>
        <v>-0.5049770165709706</v>
      </c>
      <c r="Q64" s="24">
        <f t="shared" si="5"/>
        <v>-0.55897522130041333</v>
      </c>
      <c r="R64" s="24">
        <f t="shared" si="5"/>
        <v>7.9851967642484478E-2</v>
      </c>
      <c r="S64" s="24">
        <f t="shared" si="5"/>
        <v>-0.22134094841992225</v>
      </c>
    </row>
    <row r="65" spans="1:19" x14ac:dyDescent="0.3">
      <c r="A65" s="59">
        <v>45709</v>
      </c>
      <c r="B65" s="24">
        <v>21</v>
      </c>
      <c r="C65" s="24">
        <v>2</v>
      </c>
      <c r="D65" s="24">
        <f>_xlfn.IFNA('[2]Ceny plynu cal +1'!D53,"")</f>
        <v>17.346</v>
      </c>
      <c r="E65" s="24">
        <f>_xlfn.IFNA('[2]Ceny plynu cal +1'!E53,"")</f>
        <v>20.699000000000002</v>
      </c>
      <c r="F65" s="24">
        <f>_xlfn.IFNA('[2]Ceny plynu cal +1'!F53,"")</f>
        <v>15.144</v>
      </c>
      <c r="G65" s="24" t="str">
        <f>_xlfn.IFNA('[2]Ceny plynu cal +1'!G53,"")</f>
        <v/>
      </c>
      <c r="H65" s="24">
        <f>_xlfn.IFNA('[2]Ceny plynu cal +1'!H53,"")</f>
        <v>52.411999999999999</v>
      </c>
      <c r="I65" s="24">
        <f>_xlfn.IFNA('[2]Ceny plynu cal +1'!I53,"")</f>
        <v>56.667000000000002</v>
      </c>
      <c r="J65" s="24">
        <f>_xlfn.IFNA('[2]Ceny plynu cal +1'!J53,"")</f>
        <v>29.393999999999998</v>
      </c>
      <c r="M65" s="24">
        <f t="shared" si="5"/>
        <v>-0.17178344083002195</v>
      </c>
      <c r="N65" s="24">
        <f t="shared" si="5"/>
        <v>0.10282913314507947</v>
      </c>
      <c r="O65" s="24">
        <f t="shared" si="5"/>
        <v>9.2797156262371949E-2</v>
      </c>
      <c r="P65" s="24">
        <f t="shared" si="5"/>
        <v>-0.5049770165709706</v>
      </c>
      <c r="Q65" s="24">
        <f t="shared" si="5"/>
        <v>-0.55873106349001134</v>
      </c>
      <c r="R65" s="24">
        <f t="shared" si="5"/>
        <v>5.7513677768503246E-2</v>
      </c>
      <c r="S65" s="24">
        <f t="shared" si="5"/>
        <v>-0.22255760318801621</v>
      </c>
    </row>
    <row r="66" spans="1:19" x14ac:dyDescent="0.3">
      <c r="A66" s="59">
        <v>45710</v>
      </c>
      <c r="B66" s="24">
        <v>22</v>
      </c>
      <c r="C66" s="24">
        <v>2</v>
      </c>
      <c r="D66" s="24">
        <f>_xlfn.IFNA('[2]Ceny plynu cal +1'!D54,"")</f>
        <v>17.213999999999999</v>
      </c>
      <c r="E66" s="24">
        <f>_xlfn.IFNA('[2]Ceny plynu cal +1'!E54,"")</f>
        <v>20.489000000000001</v>
      </c>
      <c r="F66" s="24" t="str">
        <f>_xlfn.IFNA('[2]Ceny plynu cal +1'!F54,"")</f>
        <v/>
      </c>
      <c r="G66" s="24">
        <f>_xlfn.IFNA('[2]Ceny plynu cal +1'!G54,"")</f>
        <v>16.632000000000001</v>
      </c>
      <c r="H66" s="24">
        <f>_xlfn.IFNA('[2]Ceny plynu cal +1'!H54,"")</f>
        <v>57.505000000000003</v>
      </c>
      <c r="I66" s="24">
        <f>_xlfn.IFNA('[2]Ceny plynu cal +1'!I54,"")</f>
        <v>57.338000000000001</v>
      </c>
      <c r="J66" s="24">
        <f>_xlfn.IFNA('[2]Ceny plynu cal +1'!J54,"")</f>
        <v>28.795000000000002</v>
      </c>
      <c r="M66" s="24">
        <f t="shared" si="5"/>
        <v>-0.17808602273999763</v>
      </c>
      <c r="N66" s="24">
        <f t="shared" si="5"/>
        <v>9.1640470989397205E-2</v>
      </c>
      <c r="O66" s="24">
        <f t="shared" si="5"/>
        <v>9.2797156262371949E-2</v>
      </c>
      <c r="P66" s="24">
        <f t="shared" si="5"/>
        <v>-0.51253864651322578</v>
      </c>
      <c r="Q66" s="24">
        <f t="shared" si="5"/>
        <v>-0.51585190044251505</v>
      </c>
      <c r="R66" s="24">
        <f t="shared" si="5"/>
        <v>7.0035810187418335E-2</v>
      </c>
      <c r="S66" s="24">
        <f t="shared" si="5"/>
        <v>-0.23840056418993416</v>
      </c>
    </row>
    <row r="67" spans="1:19" x14ac:dyDescent="0.3">
      <c r="A67" s="59">
        <v>45711</v>
      </c>
      <c r="B67" s="24">
        <v>23</v>
      </c>
      <c r="C67" s="24">
        <v>2</v>
      </c>
      <c r="D67" s="24">
        <f>_xlfn.IFNA('[2]Ceny plynu cal +1'!D55,"")</f>
        <v>17.28</v>
      </c>
      <c r="E67" s="24" t="str">
        <f>_xlfn.IFNA('[2]Ceny plynu cal +1'!E55,"")</f>
        <v/>
      </c>
      <c r="F67" s="24" t="str">
        <f>_xlfn.IFNA('[2]Ceny plynu cal +1'!F55,"")</f>
        <v/>
      </c>
      <c r="G67" s="24">
        <f>_xlfn.IFNA('[2]Ceny plynu cal +1'!G55,"")</f>
        <v>16.831</v>
      </c>
      <c r="H67" s="24">
        <f>_xlfn.IFNA('[2]Ceny plynu cal +1'!H55,"")</f>
        <v>63.043999999999997</v>
      </c>
      <c r="I67" s="24">
        <f>_xlfn.IFNA('[2]Ceny plynu cal +1'!I55,"")</f>
        <v>58.097000000000001</v>
      </c>
      <c r="J67" s="24">
        <f>_xlfn.IFNA('[2]Ceny plynu cal +1'!J55,"")</f>
        <v>28.125</v>
      </c>
      <c r="M67" s="24">
        <f t="shared" si="5"/>
        <v>-0.17493473178500973</v>
      </c>
      <c r="N67" s="24">
        <f t="shared" si="5"/>
        <v>9.1640470989397205E-2</v>
      </c>
      <c r="O67" s="24">
        <f t="shared" si="5"/>
        <v>9.2797156262371949E-2</v>
      </c>
      <c r="P67" s="24">
        <f t="shared" si="5"/>
        <v>-0.50670622651900576</v>
      </c>
      <c r="Q67" s="24">
        <f t="shared" si="5"/>
        <v>-0.4692177586557329</v>
      </c>
      <c r="R67" s="24">
        <f t="shared" si="5"/>
        <v>8.4200189480945431E-2</v>
      </c>
      <c r="S67" s="24">
        <f t="shared" si="5"/>
        <v>-0.25612140537738837</v>
      </c>
    </row>
    <row r="68" spans="1:19" x14ac:dyDescent="0.3">
      <c r="A68" s="59">
        <v>45712</v>
      </c>
      <c r="B68" s="24">
        <v>24</v>
      </c>
      <c r="C68" s="24">
        <v>2</v>
      </c>
      <c r="D68" s="24" t="str">
        <f>_xlfn.IFNA('[2]Ceny plynu cal +1'!D56,"")</f>
        <v/>
      </c>
      <c r="E68" s="24" t="str">
        <f>_xlfn.IFNA('[2]Ceny plynu cal +1'!E56,"")</f>
        <v/>
      </c>
      <c r="F68" s="24">
        <f>_xlfn.IFNA('[2]Ceny plynu cal +1'!F56,"")</f>
        <v>14.672000000000001</v>
      </c>
      <c r="G68" s="24">
        <f>_xlfn.IFNA('[2]Ceny plynu cal +1'!G56,"")</f>
        <v>16.995999999999999</v>
      </c>
      <c r="H68" s="24">
        <f>_xlfn.IFNA('[2]Ceny plynu cal +1'!H56,"")</f>
        <v>78.921999999999997</v>
      </c>
      <c r="I68" s="24">
        <f>_xlfn.IFNA('[2]Ceny plynu cal +1'!I56,"")</f>
        <v>58.499000000000002</v>
      </c>
      <c r="J68" s="24" t="str">
        <f>_xlfn.IFNA('[2]Ceny plynu cal +1'!J56,"")</f>
        <v/>
      </c>
      <c r="M68" s="24">
        <f t="shared" si="5"/>
        <v>-0.17493473178500973</v>
      </c>
      <c r="N68" s="24">
        <f t="shared" si="5"/>
        <v>9.1640470989397205E-2</v>
      </c>
      <c r="O68" s="24">
        <f t="shared" si="5"/>
        <v>5.8737445634015062E-2</v>
      </c>
      <c r="P68" s="24">
        <f t="shared" si="5"/>
        <v>-0.50187030039314495</v>
      </c>
      <c r="Q68" s="24">
        <f t="shared" si="5"/>
        <v>-0.33553714784321664</v>
      </c>
      <c r="R68" s="24">
        <f t="shared" si="5"/>
        <v>9.1702271794513068E-2</v>
      </c>
      <c r="S68" s="24">
        <f t="shared" si="5"/>
        <v>-0.25612140537738837</v>
      </c>
    </row>
    <row r="69" spans="1:19" x14ac:dyDescent="0.3">
      <c r="A69" s="59">
        <v>45713</v>
      </c>
      <c r="B69" s="24">
        <v>25</v>
      </c>
      <c r="C69" s="24">
        <v>2</v>
      </c>
      <c r="D69" s="24" t="str">
        <f>_xlfn.IFNA('[2]Ceny plynu cal +1'!D57,"")</f>
        <v/>
      </c>
      <c r="E69" s="24">
        <f>_xlfn.IFNA('[2]Ceny plynu cal +1'!E57,"")</f>
        <v>20.331</v>
      </c>
      <c r="F69" s="24">
        <f>_xlfn.IFNA('[2]Ceny plynu cal +1'!F57,"")</f>
        <v>14.57</v>
      </c>
      <c r="G69" s="24">
        <f>_xlfn.IFNA('[2]Ceny plynu cal +1'!G57,"")</f>
        <v>16.8</v>
      </c>
      <c r="H69" s="24">
        <f>_xlfn.IFNA('[2]Ceny plynu cal +1'!H57,"")</f>
        <v>62.277000000000001</v>
      </c>
      <c r="I69" s="24" t="str">
        <f>_xlfn.IFNA('[2]Ceny plynu cal +1'!I57,"")</f>
        <v/>
      </c>
      <c r="J69" s="24" t="str">
        <f>_xlfn.IFNA('[2]Ceny plynu cal +1'!J57,"")</f>
        <v/>
      </c>
      <c r="M69" s="24">
        <f t="shared" si="5"/>
        <v>-0.17493473178500973</v>
      </c>
      <c r="N69" s="24">
        <f t="shared" si="5"/>
        <v>8.3222334700836065E-2</v>
      </c>
      <c r="O69" s="24">
        <f t="shared" si="5"/>
        <v>5.1377084438903875E-2</v>
      </c>
      <c r="P69" s="24">
        <f t="shared" si="5"/>
        <v>-0.50761479445780378</v>
      </c>
      <c r="Q69" s="24">
        <f t="shared" si="5"/>
        <v>-0.4756753117791237</v>
      </c>
      <c r="R69" s="24">
        <f t="shared" si="5"/>
        <v>9.1702271794513068E-2</v>
      </c>
      <c r="S69" s="24">
        <f t="shared" si="5"/>
        <v>-0.25612140537738837</v>
      </c>
    </row>
    <row r="70" spans="1:19" x14ac:dyDescent="0.3">
      <c r="A70" s="59">
        <v>45714</v>
      </c>
      <c r="B70" s="24">
        <v>26</v>
      </c>
      <c r="C70" s="24">
        <v>2</v>
      </c>
      <c r="D70" s="24">
        <f>_xlfn.IFNA('[2]Ceny plynu cal +1'!D58,"")</f>
        <v>17.12</v>
      </c>
      <c r="E70" s="24">
        <f>_xlfn.IFNA('[2]Ceny plynu cal +1'!E58,"")</f>
        <v>20.36</v>
      </c>
      <c r="F70" s="24">
        <f>_xlfn.IFNA('[2]Ceny plynu cal +1'!F58,"")</f>
        <v>14.644</v>
      </c>
      <c r="G70" s="24">
        <f>_xlfn.IFNA('[2]Ceny plynu cal +1'!G58,"")</f>
        <v>16.747</v>
      </c>
      <c r="H70" s="24" t="str">
        <f>_xlfn.IFNA('[2]Ceny plynu cal +1'!H58,"")</f>
        <v/>
      </c>
      <c r="I70" s="24" t="str">
        <f>_xlfn.IFNA('[2]Ceny plynu cal +1'!I58,"")</f>
        <v/>
      </c>
      <c r="J70" s="24">
        <f>_xlfn.IFNA('[2]Ceny plynu cal +1'!J58,"")</f>
        <v>28.689</v>
      </c>
      <c r="M70" s="24">
        <f t="shared" si="5"/>
        <v>-0.1825742250092226</v>
      </c>
      <c r="N70" s="24">
        <f t="shared" si="5"/>
        <v>8.4767435665192181E-2</v>
      </c>
      <c r="O70" s="24">
        <f t="shared" si="5"/>
        <v>5.6716954325553015E-2</v>
      </c>
      <c r="P70" s="24">
        <f t="shared" si="5"/>
        <v>-0.50916815254671677</v>
      </c>
      <c r="Q70" s="24">
        <f t="shared" si="5"/>
        <v>-0.4756753117791237</v>
      </c>
      <c r="R70" s="24">
        <f t="shared" si="5"/>
        <v>9.1702271794513068E-2</v>
      </c>
      <c r="S70" s="24">
        <f t="shared" si="5"/>
        <v>-0.24120415995988964</v>
      </c>
    </row>
    <row r="71" spans="1:19" x14ac:dyDescent="0.3">
      <c r="A71" s="59">
        <v>45715</v>
      </c>
      <c r="B71" s="24">
        <v>27</v>
      </c>
      <c r="C71" s="24">
        <v>2</v>
      </c>
      <c r="D71" s="24">
        <f>_xlfn.IFNA('[2]Ceny plynu cal +1'!D59,"")</f>
        <v>17.120999999999999</v>
      </c>
      <c r="E71" s="24">
        <f>_xlfn.IFNA('[2]Ceny plynu cal +1'!E59,"")</f>
        <v>20.806000000000001</v>
      </c>
      <c r="F71" s="24">
        <f>_xlfn.IFNA('[2]Ceny plynu cal +1'!F59,"")</f>
        <v>14.28</v>
      </c>
      <c r="G71" s="24" t="str">
        <f>_xlfn.IFNA('[2]Ceny plynu cal +1'!G59,"")</f>
        <v/>
      </c>
      <c r="H71" s="24" t="str">
        <f>_xlfn.IFNA('[2]Ceny plynu cal +1'!H59,"")</f>
        <v/>
      </c>
      <c r="I71" s="24">
        <f>_xlfn.IFNA('[2]Ceny plynu cal +1'!I59,"")</f>
        <v>55.936999999999998</v>
      </c>
      <c r="J71" s="24">
        <f>_xlfn.IFNA('[2]Ceny plynu cal +1'!J59,"")</f>
        <v>29.34</v>
      </c>
      <c r="M71" s="24">
        <f t="shared" si="5"/>
        <v>-0.18252647817657142</v>
      </c>
      <c r="N71" s="24">
        <f t="shared" si="5"/>
        <v>0.10853002291011737</v>
      </c>
      <c r="O71" s="24">
        <f t="shared" si="5"/>
        <v>3.0450567315548849E-2</v>
      </c>
      <c r="P71" s="24">
        <f t="shared" si="5"/>
        <v>-0.50916815254671677</v>
      </c>
      <c r="Q71" s="24">
        <f t="shared" si="5"/>
        <v>-0.4756753117791237</v>
      </c>
      <c r="R71" s="24">
        <f t="shared" si="5"/>
        <v>4.3890493467745983E-2</v>
      </c>
      <c r="S71" s="24">
        <f t="shared" si="5"/>
        <v>-0.22398585008969152</v>
      </c>
    </row>
    <row r="72" spans="1:19" x14ac:dyDescent="0.3">
      <c r="A72" s="59">
        <v>45716</v>
      </c>
      <c r="B72" s="24">
        <v>28</v>
      </c>
      <c r="C72" s="24">
        <v>2</v>
      </c>
      <c r="D72" s="24">
        <f>_xlfn.IFNA('[2]Ceny plynu cal +1'!D60,"")</f>
        <v>16.975000000000001</v>
      </c>
      <c r="E72" s="24">
        <f>_xlfn.IFNA('[2]Ceny plynu cal +1'!E60,"")</f>
        <v>20.85</v>
      </c>
      <c r="F72" s="24">
        <f>_xlfn.IFNA('[2]Ceny plynu cal +1'!F60,"")</f>
        <v>14.324999999999999</v>
      </c>
      <c r="G72" s="24" t="str">
        <f>_xlfn.IFNA('[2]Ceny plynu cal +1'!G60,"")</f>
        <v/>
      </c>
      <c r="H72" s="24">
        <f>_xlfn.IFNA('[2]Ceny plynu cal +1'!H60,"")</f>
        <v>62.161000000000001</v>
      </c>
      <c r="I72" s="24">
        <f>_xlfn.IFNA('[2]Ceny plynu cal +1'!I60,"")</f>
        <v>55.45</v>
      </c>
      <c r="J72" s="24">
        <f>_xlfn.IFNA('[2]Ceny plynu cal +1'!J60,"")</f>
        <v>30.5</v>
      </c>
      <c r="M72" s="24">
        <f t="shared" si="5"/>
        <v>-0.18949751574366547</v>
      </c>
      <c r="N72" s="24">
        <f t="shared" si="5"/>
        <v>0.11087431402845094</v>
      </c>
      <c r="O72" s="24">
        <f t="shared" si="5"/>
        <v>3.3697785489862575E-2</v>
      </c>
      <c r="P72" s="24">
        <f t="shared" si="5"/>
        <v>-0.50916815254671677</v>
      </c>
      <c r="Q72" s="24">
        <f t="shared" si="5"/>
        <v>-0.47665194302073177</v>
      </c>
      <c r="R72" s="24">
        <f t="shared" si="5"/>
        <v>3.4802149968473861E-2</v>
      </c>
      <c r="S72" s="24">
        <f t="shared" si="5"/>
        <v>-0.19330499072036789</v>
      </c>
    </row>
    <row r="73" spans="1:19" x14ac:dyDescent="0.3">
      <c r="A73" s="59">
        <v>45717</v>
      </c>
      <c r="B73" s="24">
        <v>1</v>
      </c>
      <c r="C73" s="24">
        <v>3</v>
      </c>
      <c r="D73" s="24">
        <f>_xlfn.IFNA('[2]Ceny plynu cal +1'!D61,"")</f>
        <v>17.097000000000001</v>
      </c>
      <c r="E73" s="24">
        <f>_xlfn.IFNA('[2]Ceny plynu cal +1'!E61,"")</f>
        <v>20.724</v>
      </c>
      <c r="F73" s="24" t="str">
        <f>_xlfn.IFNA('[2]Ceny plynu cal +1'!F61,"")</f>
        <v/>
      </c>
      <c r="G73" s="24">
        <f>_xlfn.IFNA('[2]Ceny plynu cal +1'!G61,"")</f>
        <v>16.858000000000001</v>
      </c>
      <c r="H73" s="24">
        <f>_xlfn.IFNA('[2]Ceny plynu cal +1'!H61,"")</f>
        <v>69.91</v>
      </c>
      <c r="I73" s="24">
        <f>_xlfn.IFNA('[2]Ceny plynu cal +1'!I61,"")</f>
        <v>54.863</v>
      </c>
      <c r="J73" s="24">
        <f>_xlfn.IFNA('[2]Ceny plynu cal +1'!J61,"")</f>
        <v>30.654</v>
      </c>
      <c r="M73" s="24">
        <f t="shared" si="5"/>
        <v>-0.1836724021602032</v>
      </c>
      <c r="N73" s="24">
        <f t="shared" si="5"/>
        <v>0.10416111673504158</v>
      </c>
      <c r="O73" s="24">
        <f t="shared" si="5"/>
        <v>3.3697785489862575E-2</v>
      </c>
      <c r="P73" s="24">
        <f t="shared" si="5"/>
        <v>-0.50591489315295579</v>
      </c>
      <c r="Q73" s="24">
        <f t="shared" si="5"/>
        <v>-0.4114112922343488</v>
      </c>
      <c r="R73" s="24">
        <f t="shared" si="5"/>
        <v>2.384761683896075E-2</v>
      </c>
      <c r="S73" s="24">
        <f t="shared" si="5"/>
        <v>-0.18923184214892319</v>
      </c>
    </row>
    <row r="74" spans="1:19" x14ac:dyDescent="0.3">
      <c r="A74" s="59">
        <v>45718</v>
      </c>
      <c r="B74" s="24">
        <v>2</v>
      </c>
      <c r="C74" s="24">
        <v>3</v>
      </c>
      <c r="D74" s="24">
        <f>_xlfn.IFNA('[2]Ceny plynu cal +1'!D62,"")</f>
        <v>16.952999999999999</v>
      </c>
      <c r="E74" s="24" t="str">
        <f>_xlfn.IFNA('[2]Ceny plynu cal +1'!E62,"")</f>
        <v/>
      </c>
      <c r="F74" s="24">
        <f>_xlfn.IFNA('[2]Ceny plynu cal +1'!F62,"")</f>
        <v>14.391999999999999</v>
      </c>
      <c r="G74" s="24">
        <f>_xlfn.IFNA('[2]Ceny plynu cal +1'!G62,"")</f>
        <v>16.82</v>
      </c>
      <c r="H74" s="24">
        <f>_xlfn.IFNA('[2]Ceny plynu cal +1'!H62,"")</f>
        <v>81.363</v>
      </c>
      <c r="I74" s="24">
        <f>_xlfn.IFNA('[2]Ceny plynu cal +1'!I62,"")</f>
        <v>54.353000000000002</v>
      </c>
      <c r="J74" s="24" t="str">
        <f>_xlfn.IFNA('[2]Ceny plynu cal +1'!J62,"")</f>
        <v/>
      </c>
      <c r="M74" s="24">
        <f t="shared" si="5"/>
        <v>-0.19054794606199488</v>
      </c>
      <c r="N74" s="24">
        <f t="shared" si="5"/>
        <v>0.10416111673504158</v>
      </c>
      <c r="O74" s="24">
        <f t="shared" si="5"/>
        <v>3.853253254939637E-2</v>
      </c>
      <c r="P74" s="24">
        <f t="shared" si="5"/>
        <v>-0.50702862159406314</v>
      </c>
      <c r="Q74" s="24">
        <f t="shared" si="5"/>
        <v>-0.31498579559524131</v>
      </c>
      <c r="R74" s="24">
        <f t="shared" si="5"/>
        <v>1.4330049724733174E-2</v>
      </c>
      <c r="S74" s="24">
        <f t="shared" si="5"/>
        <v>-0.18923184214892319</v>
      </c>
    </row>
    <row r="75" spans="1:19" x14ac:dyDescent="0.3">
      <c r="A75" s="59">
        <v>45719</v>
      </c>
      <c r="B75" s="24">
        <v>3</v>
      </c>
      <c r="C75" s="24">
        <v>3</v>
      </c>
      <c r="D75" s="24" t="str">
        <f>_xlfn.IFNA('[2]Ceny plynu cal +1'!D63,"")</f>
        <v/>
      </c>
      <c r="E75" s="24" t="str">
        <f>_xlfn.IFNA('[2]Ceny plynu cal +1'!E63,"")</f>
        <v/>
      </c>
      <c r="F75" s="24">
        <f>_xlfn.IFNA('[2]Ceny plynu cal +1'!F63,"")</f>
        <v>14.795999999999999</v>
      </c>
      <c r="G75" s="24">
        <f>_xlfn.IFNA('[2]Ceny plynu cal +1'!G63,"")</f>
        <v>16.725000000000001</v>
      </c>
      <c r="H75" s="24">
        <f>_xlfn.IFNA('[2]Ceny plynu cal +1'!H63,"")</f>
        <v>79.408000000000001</v>
      </c>
      <c r="I75" s="24">
        <f>_xlfn.IFNA('[2]Ceny plynu cal +1'!I63,"")</f>
        <v>52.750999999999998</v>
      </c>
      <c r="J75" s="24" t="str">
        <f>_xlfn.IFNA('[2]Ceny plynu cal +1'!J63,"")</f>
        <v/>
      </c>
      <c r="M75" s="24">
        <f t="shared" si="5"/>
        <v>-0.19054794606199488</v>
      </c>
      <c r="N75" s="24">
        <f t="shared" si="5"/>
        <v>0.10416111673504158</v>
      </c>
      <c r="O75" s="24">
        <f t="shared" si="5"/>
        <v>6.7685335714345873E-2</v>
      </c>
      <c r="P75" s="24">
        <f t="shared" si="5"/>
        <v>-0.50981294269683142</v>
      </c>
      <c r="Q75" s="24">
        <f t="shared" si="5"/>
        <v>-0.33144539971027276</v>
      </c>
      <c r="R75" s="24">
        <f t="shared" si="5"/>
        <v>-1.5566308151723107E-2</v>
      </c>
      <c r="S75" s="24">
        <f t="shared" si="5"/>
        <v>-0.18923184214892319</v>
      </c>
    </row>
    <row r="76" spans="1:19" x14ac:dyDescent="0.3">
      <c r="A76" s="59">
        <v>45720</v>
      </c>
      <c r="B76" s="24">
        <v>4</v>
      </c>
      <c r="C76" s="24">
        <v>3</v>
      </c>
      <c r="D76" s="24" t="str">
        <f>_xlfn.IFNA('[2]Ceny plynu cal +1'!D64,"")</f>
        <v/>
      </c>
      <c r="E76" s="24">
        <f>_xlfn.IFNA('[2]Ceny plynu cal +1'!E64,"")</f>
        <v>20.745000000000001</v>
      </c>
      <c r="F76" s="24">
        <f>_xlfn.IFNA('[2]Ceny plynu cal +1'!F64,"")</f>
        <v>14.769</v>
      </c>
      <c r="G76" s="24">
        <f>_xlfn.IFNA('[2]Ceny plynu cal +1'!G64,"")</f>
        <v>16.908999999999999</v>
      </c>
      <c r="H76" s="24">
        <f>_xlfn.IFNA('[2]Ceny plynu cal +1'!H64,"")</f>
        <v>76.463999999999999</v>
      </c>
      <c r="I76" s="24" t="str">
        <f>_xlfn.IFNA('[2]Ceny plynu cal +1'!I64,"")</f>
        <v/>
      </c>
      <c r="J76" s="24">
        <f>_xlfn.IFNA('[2]Ceny plynu cal +1'!J64,"")</f>
        <v>31.331</v>
      </c>
      <c r="M76" s="24">
        <f t="shared" si="5"/>
        <v>-0.19054794606199488</v>
      </c>
      <c r="N76" s="24">
        <f t="shared" si="5"/>
        <v>0.1052799829506097</v>
      </c>
      <c r="O76" s="24">
        <f t="shared" si="5"/>
        <v>6.573700480975786E-2</v>
      </c>
      <c r="P76" s="24">
        <f t="shared" si="5"/>
        <v>-0.50442015235041704</v>
      </c>
      <c r="Q76" s="24">
        <f t="shared" si="5"/>
        <v>-0.35623162708349665</v>
      </c>
      <c r="R76" s="24">
        <f t="shared" si="5"/>
        <v>-1.5566308151723107E-2</v>
      </c>
      <c r="S76" s="24">
        <f t="shared" si="5"/>
        <v>-0.17132585784458509</v>
      </c>
    </row>
    <row r="77" spans="1:19" x14ac:dyDescent="0.3">
      <c r="A77" s="59">
        <v>45721</v>
      </c>
      <c r="B77" s="24">
        <v>5</v>
      </c>
      <c r="C77" s="24">
        <v>3</v>
      </c>
      <c r="D77" s="24">
        <f>_xlfn.IFNA('[2]Ceny plynu cal +1'!D65,"")</f>
        <v>17.125</v>
      </c>
      <c r="E77" s="24">
        <f>_xlfn.IFNA('[2]Ceny plynu cal +1'!E65,"")</f>
        <v>20.558</v>
      </c>
      <c r="F77" s="24">
        <f>_xlfn.IFNA('[2]Ceny plynu cal +1'!F65,"")</f>
        <v>14.664</v>
      </c>
      <c r="G77" s="24">
        <f>_xlfn.IFNA('[2]Ceny plynu cal +1'!G65,"")</f>
        <v>17.241</v>
      </c>
      <c r="H77" s="24" t="str">
        <f>_xlfn.IFNA('[2]Ceny plynu cal +1'!H65,"")</f>
        <v/>
      </c>
      <c r="I77" s="24" t="str">
        <f>_xlfn.IFNA('[2]Ceny plynu cal +1'!I65,"")</f>
        <v/>
      </c>
      <c r="J77" s="24">
        <f>_xlfn.IFNA('[2]Ceny plynu cal +1'!J65,"")</f>
        <v>31.812999999999999</v>
      </c>
      <c r="M77" s="24">
        <f t="shared" si="5"/>
        <v>-0.18233549084596601</v>
      </c>
      <c r="N77" s="24">
        <f t="shared" si="5"/>
        <v>9.5316745697692662E-2</v>
      </c>
      <c r="O77" s="24">
        <f t="shared" si="5"/>
        <v>5.8160162403025906E-2</v>
      </c>
      <c r="P77" s="24">
        <f t="shared" si="5"/>
        <v>-0.49468968281232117</v>
      </c>
      <c r="Q77" s="24">
        <f t="shared" si="5"/>
        <v>-0.35623162708349665</v>
      </c>
      <c r="R77" s="24">
        <f t="shared" si="5"/>
        <v>-1.5566308151723107E-2</v>
      </c>
      <c r="S77" s="24">
        <f t="shared" si="5"/>
        <v>-0.15857743179629713</v>
      </c>
    </row>
    <row r="78" spans="1:19" x14ac:dyDescent="0.3">
      <c r="A78" s="59">
        <v>45722</v>
      </c>
      <c r="B78" s="24">
        <v>6</v>
      </c>
      <c r="C78" s="24">
        <v>3</v>
      </c>
      <c r="D78" s="24">
        <f>_xlfn.IFNA('[2]Ceny plynu cal +1'!D66,"")</f>
        <v>17.111000000000001</v>
      </c>
      <c r="E78" s="24">
        <f>_xlfn.IFNA('[2]Ceny plynu cal +1'!E66,"")</f>
        <v>20.260999999999999</v>
      </c>
      <c r="F78" s="24">
        <f>_xlfn.IFNA('[2]Ceny plynu cal +1'!F66,"")</f>
        <v>14.19</v>
      </c>
      <c r="G78" s="24" t="str">
        <f>_xlfn.IFNA('[2]Ceny plynu cal +1'!G66,"")</f>
        <v/>
      </c>
      <c r="H78" s="24" t="str">
        <f>_xlfn.IFNA('[2]Ceny plynu cal +1'!H66,"")</f>
        <v/>
      </c>
      <c r="I78" s="24">
        <f>_xlfn.IFNA('[2]Ceny plynu cal +1'!I66,"")</f>
        <v>50.508000000000003</v>
      </c>
      <c r="J78" s="24">
        <f>_xlfn.IFNA('[2]Ceny plynu cal +1'!J66,"")</f>
        <v>31.309000000000001</v>
      </c>
      <c r="M78" s="24">
        <f t="shared" si="5"/>
        <v>-0.1830039465030846</v>
      </c>
      <c r="N78" s="24">
        <f t="shared" si="5"/>
        <v>7.9492780648942052E-2</v>
      </c>
      <c r="O78" s="24">
        <f t="shared" si="5"/>
        <v>2.3956130966921396E-2</v>
      </c>
      <c r="P78" s="24">
        <f t="shared" si="5"/>
        <v>-0.49468968281232117</v>
      </c>
      <c r="Q78" s="24">
        <f t="shared" si="5"/>
        <v>-0.35623162708349665</v>
      </c>
      <c r="R78" s="24">
        <f t="shared" si="5"/>
        <v>-5.7424941558022136E-2</v>
      </c>
      <c r="S78" s="24">
        <f t="shared" si="5"/>
        <v>-0.17190773621193434</v>
      </c>
    </row>
    <row r="79" spans="1:19" x14ac:dyDescent="0.3">
      <c r="A79" s="59">
        <v>45723</v>
      </c>
      <c r="B79" s="24">
        <v>7</v>
      </c>
      <c r="C79" s="24">
        <v>3</v>
      </c>
      <c r="D79" s="24">
        <f>_xlfn.IFNA('[2]Ceny plynu cal +1'!D67,"")</f>
        <v>17.138000000000002</v>
      </c>
      <c r="E79" s="24">
        <f>_xlfn.IFNA('[2]Ceny plynu cal +1'!E67,"")</f>
        <v>20.323</v>
      </c>
      <c r="F79" s="24" t="str">
        <f>_xlfn.IFNA('[2]Ceny plynu cal +1'!F67,"")</f>
        <v/>
      </c>
      <c r="G79" s="24" t="str">
        <f>_xlfn.IFNA('[2]Ceny plynu cal +1'!G67,"")</f>
        <v/>
      </c>
      <c r="H79" s="24">
        <f>_xlfn.IFNA('[2]Ceny plynu cal +1'!H67,"")</f>
        <v>84.087999999999994</v>
      </c>
      <c r="I79" s="24">
        <f>_xlfn.IFNA('[2]Ceny plynu cal +1'!I67,"")</f>
        <v>51.210999999999999</v>
      </c>
      <c r="J79" s="24">
        <f>_xlfn.IFNA('[2]Ceny plynu cal +1'!J67,"")</f>
        <v>30.779</v>
      </c>
      <c r="M79" s="24">
        <f t="shared" si="5"/>
        <v>-0.1817147820214986</v>
      </c>
      <c r="N79" s="24">
        <f t="shared" si="5"/>
        <v>8.2796099952048285E-2</v>
      </c>
      <c r="O79" s="24">
        <f t="shared" si="5"/>
        <v>2.3956130966921396E-2</v>
      </c>
      <c r="P79" s="24">
        <f t="shared" si="5"/>
        <v>-0.49468968281232117</v>
      </c>
      <c r="Q79" s="24">
        <f t="shared" si="5"/>
        <v>-0.29204338065229474</v>
      </c>
      <c r="R79" s="24">
        <f t="shared" si="5"/>
        <v>-4.4305628457430024E-2</v>
      </c>
      <c r="S79" s="24">
        <f t="shared" si="5"/>
        <v>-0.18592571506171152</v>
      </c>
    </row>
    <row r="80" spans="1:19" x14ac:dyDescent="0.3">
      <c r="A80" s="59">
        <v>45724</v>
      </c>
      <c r="B80" s="24">
        <v>8</v>
      </c>
      <c r="C80" s="24">
        <v>3</v>
      </c>
      <c r="D80" s="24">
        <f>_xlfn.IFNA('[2]Ceny plynu cal +1'!D68,"")</f>
        <v>17.193999999999999</v>
      </c>
      <c r="E80" s="24">
        <f>_xlfn.IFNA('[2]Ceny plynu cal +1'!E68,"")</f>
        <v>20.228000000000002</v>
      </c>
      <c r="F80" s="24" t="str">
        <f>_xlfn.IFNA('[2]Ceny plynu cal +1'!F68,"")</f>
        <v/>
      </c>
      <c r="G80" s="24">
        <f>_xlfn.IFNA('[2]Ceny plynu cal +1'!G68,"")</f>
        <v>17.224</v>
      </c>
      <c r="H80" s="24">
        <f>_xlfn.IFNA('[2]Ceny plynu cal +1'!H68,"")</f>
        <v>83.418999999999997</v>
      </c>
      <c r="I80" s="24">
        <f>_xlfn.IFNA('[2]Ceny plynu cal +1'!I68,"")</f>
        <v>51.061999999999998</v>
      </c>
      <c r="J80" s="24">
        <f>_xlfn.IFNA('[2]Ceny plynu cal +1'!J68,"")</f>
        <v>30.800999999999998</v>
      </c>
      <c r="M80" s="24">
        <f t="shared" ref="M80:S95" si="6">IFERROR(D80/D$379-1,M79)</f>
        <v>-0.17904095939302422</v>
      </c>
      <c r="N80" s="24">
        <f t="shared" si="6"/>
        <v>7.7734562310192157E-2</v>
      </c>
      <c r="O80" s="24">
        <f t="shared" si="6"/>
        <v>2.3956130966921396E-2</v>
      </c>
      <c r="P80" s="24">
        <f t="shared" si="6"/>
        <v>-0.49518792974650083</v>
      </c>
      <c r="Q80" s="24">
        <f t="shared" si="6"/>
        <v>-0.29767584876122366</v>
      </c>
      <c r="R80" s="24">
        <f t="shared" si="6"/>
        <v>-4.7086251006488666E-2</v>
      </c>
      <c r="S80" s="24">
        <f t="shared" si="6"/>
        <v>-0.18534383669436238</v>
      </c>
    </row>
    <row r="81" spans="1:19" x14ac:dyDescent="0.3">
      <c r="A81" s="59">
        <v>45725</v>
      </c>
      <c r="B81" s="24">
        <v>9</v>
      </c>
      <c r="C81" s="24">
        <v>3</v>
      </c>
      <c r="D81" s="24">
        <f>_xlfn.IFNA('[2]Ceny plynu cal +1'!D69,"")</f>
        <v>17.268999999999998</v>
      </c>
      <c r="E81" s="24" t="str">
        <f>_xlfn.IFNA('[2]Ceny plynu cal +1'!E69,"")</f>
        <v/>
      </c>
      <c r="F81" s="24">
        <f>_xlfn.IFNA('[2]Ceny plynu cal +1'!F69,"")</f>
        <v>13.603999999999999</v>
      </c>
      <c r="G81" s="24">
        <f>_xlfn.IFNA('[2]Ceny plynu cal +1'!G69,"")</f>
        <v>17.524999999999999</v>
      </c>
      <c r="H81" s="24">
        <f>_xlfn.IFNA('[2]Ceny plynu cal +1'!H69,"")</f>
        <v>76.588999999999999</v>
      </c>
      <c r="I81" s="24">
        <f>_xlfn.IFNA('[2]Ceny plynu cal +1'!I69,"")</f>
        <v>51.2</v>
      </c>
      <c r="J81" s="24" t="str">
        <f>_xlfn.IFNA('[2]Ceny plynu cal +1'!J69,"")</f>
        <v/>
      </c>
      <c r="M81" s="24">
        <f t="shared" si="6"/>
        <v>-0.17545994694417444</v>
      </c>
      <c r="N81" s="24">
        <f t="shared" si="6"/>
        <v>7.7734562310192157E-2</v>
      </c>
      <c r="O81" s="24">
        <f t="shared" si="6"/>
        <v>-1.8329865703030412E-2</v>
      </c>
      <c r="P81" s="24">
        <f t="shared" si="6"/>
        <v>-0.4863660281472032</v>
      </c>
      <c r="Q81" s="24">
        <f t="shared" si="6"/>
        <v>-0.35517922272831559</v>
      </c>
      <c r="R81" s="24">
        <f t="shared" si="6"/>
        <v>-4.4510909316756386E-2</v>
      </c>
      <c r="S81" s="24">
        <f t="shared" si="6"/>
        <v>-0.18534383669436238</v>
      </c>
    </row>
    <row r="82" spans="1:19" x14ac:dyDescent="0.3">
      <c r="A82" s="59">
        <v>45726</v>
      </c>
      <c r="B82" s="24">
        <v>10</v>
      </c>
      <c r="C82" s="24">
        <v>3</v>
      </c>
      <c r="D82" s="24" t="str">
        <f>_xlfn.IFNA('[2]Ceny plynu cal +1'!D70,"")</f>
        <v/>
      </c>
      <c r="E82" s="24" t="str">
        <f>_xlfn.IFNA('[2]Ceny plynu cal +1'!E70,"")</f>
        <v/>
      </c>
      <c r="F82" s="24">
        <f>_xlfn.IFNA('[2]Ceny plynu cal +1'!F70,"")</f>
        <v>13.907999999999999</v>
      </c>
      <c r="G82" s="24">
        <f>_xlfn.IFNA('[2]Ceny plynu cal +1'!G70,"")</f>
        <v>17.920999999999999</v>
      </c>
      <c r="H82" s="24">
        <f>_xlfn.IFNA('[2]Ceny plynu cal +1'!H70,"")</f>
        <v>71.058999999999997</v>
      </c>
      <c r="I82" s="24">
        <f>_xlfn.IFNA('[2]Ceny plynu cal +1'!I70,"")</f>
        <v>58.475999999999999</v>
      </c>
      <c r="J82" s="24" t="str">
        <f>_xlfn.IFNA('[2]Ceny plynu cal +1'!J70,"")</f>
        <v/>
      </c>
      <c r="M82" s="24">
        <f t="shared" si="6"/>
        <v>-0.17545994694417444</v>
      </c>
      <c r="N82" s="24">
        <f t="shared" si="6"/>
        <v>7.7734562310192157E-2</v>
      </c>
      <c r="O82" s="24">
        <f t="shared" si="6"/>
        <v>3.6068970745555262E-3</v>
      </c>
      <c r="P82" s="24">
        <f t="shared" si="6"/>
        <v>-0.47475980544513707</v>
      </c>
      <c r="Q82" s="24">
        <f t="shared" si="6"/>
        <v>-0.40173759140152476</v>
      </c>
      <c r="R82" s="24">
        <f t="shared" si="6"/>
        <v>9.1273048179557614E-2</v>
      </c>
      <c r="S82" s="24">
        <f t="shared" si="6"/>
        <v>-0.18534383669436238</v>
      </c>
    </row>
    <row r="83" spans="1:19" x14ac:dyDescent="0.3">
      <c r="A83" s="59">
        <v>45727</v>
      </c>
      <c r="B83" s="24">
        <v>11</v>
      </c>
      <c r="C83" s="24">
        <v>3</v>
      </c>
      <c r="D83" s="24" t="str">
        <f>_xlfn.IFNA('[2]Ceny plynu cal +1'!D71,"")</f>
        <v/>
      </c>
      <c r="E83" s="24">
        <f>_xlfn.IFNA('[2]Ceny plynu cal +1'!E71,"")</f>
        <v>20.061</v>
      </c>
      <c r="F83" s="24">
        <f>_xlfn.IFNA('[2]Ceny plynu cal +1'!F71,"")</f>
        <v>13.853</v>
      </c>
      <c r="G83" s="24">
        <f>_xlfn.IFNA('[2]Ceny plynu cal +1'!G71,"")</f>
        <v>18.152000000000001</v>
      </c>
      <c r="H83" s="24">
        <f>_xlfn.IFNA('[2]Ceny plynu cal +1'!H71,"")</f>
        <v>76.870999999999995</v>
      </c>
      <c r="I83" s="24" t="str">
        <f>_xlfn.IFNA('[2]Ceny plynu cal +1'!I71,"")</f>
        <v/>
      </c>
      <c r="J83" s="24">
        <f>_xlfn.IFNA('[2]Ceny plynu cal +1'!J71,"")</f>
        <v>29.92</v>
      </c>
      <c r="M83" s="24">
        <f t="shared" si="6"/>
        <v>-0.17545994694417444</v>
      </c>
      <c r="N83" s="24">
        <f t="shared" si="6"/>
        <v>6.8836911929244682E-2</v>
      </c>
      <c r="O83" s="24">
        <f t="shared" si="6"/>
        <v>-3.6192513849453434E-4</v>
      </c>
      <c r="P83" s="24">
        <f t="shared" si="6"/>
        <v>-0.46798950886893187</v>
      </c>
      <c r="Q83" s="24">
        <f t="shared" si="6"/>
        <v>-0.35280499850302716</v>
      </c>
      <c r="R83" s="24">
        <f t="shared" si="6"/>
        <v>9.1273048179557614E-2</v>
      </c>
      <c r="S83" s="24">
        <f t="shared" si="6"/>
        <v>-0.20864542040502965</v>
      </c>
    </row>
    <row r="84" spans="1:19" x14ac:dyDescent="0.3">
      <c r="A84" s="59">
        <v>45728</v>
      </c>
      <c r="B84" s="24">
        <v>12</v>
      </c>
      <c r="C84" s="24">
        <v>3</v>
      </c>
      <c r="D84" s="24">
        <f>_xlfn.IFNA('[2]Ceny plynu cal +1'!D72,"")</f>
        <v>17.308</v>
      </c>
      <c r="E84" s="24">
        <f>_xlfn.IFNA('[2]Ceny plynu cal +1'!E72,"")</f>
        <v>19.875</v>
      </c>
      <c r="F84" s="24">
        <f>_xlfn.IFNA('[2]Ceny plynu cal +1'!F72,"")</f>
        <v>13.417999999999999</v>
      </c>
      <c r="G84" s="24">
        <f>_xlfn.IFNA('[2]Ceny plynu cal +1'!G72,"")</f>
        <v>18.358000000000001</v>
      </c>
      <c r="H84" s="24" t="str">
        <f>_xlfn.IFNA('[2]Ceny plynu cal +1'!H72,"")</f>
        <v/>
      </c>
      <c r="I84" s="24" t="str">
        <f>_xlfn.IFNA('[2]Ceny plynu cal +1'!I72,"")</f>
        <v/>
      </c>
      <c r="J84" s="24">
        <f>_xlfn.IFNA('[2]Ceny plynu cal +1'!J72,"")</f>
        <v>29.585000000000001</v>
      </c>
      <c r="M84" s="24">
        <f t="shared" si="6"/>
        <v>-0.17359782047077255</v>
      </c>
      <c r="N84" s="24">
        <f t="shared" si="6"/>
        <v>5.8926954019926203E-2</v>
      </c>
      <c r="O84" s="24">
        <f t="shared" si="6"/>
        <v>-3.1751700823527074E-2</v>
      </c>
      <c r="P84" s="24">
        <f t="shared" si="6"/>
        <v>-0.46195192837240251</v>
      </c>
      <c r="Q84" s="24">
        <f t="shared" si="6"/>
        <v>-0.35280499850302716</v>
      </c>
      <c r="R84" s="24">
        <f t="shared" si="6"/>
        <v>9.1273048179557614E-2</v>
      </c>
      <c r="S84" s="24">
        <f t="shared" si="6"/>
        <v>-0.21750584099875681</v>
      </c>
    </row>
    <row r="85" spans="1:19" x14ac:dyDescent="0.3">
      <c r="A85" s="59">
        <v>45729</v>
      </c>
      <c r="B85" s="24">
        <v>13</v>
      </c>
      <c r="C85" s="24">
        <v>3</v>
      </c>
      <c r="D85" s="24">
        <f>_xlfn.IFNA('[2]Ceny plynu cal +1'!D73,"")</f>
        <v>17.167000000000002</v>
      </c>
      <c r="E85" s="24">
        <f>_xlfn.IFNA('[2]Ceny plynu cal +1'!E73,"")</f>
        <v>19.568000000000001</v>
      </c>
      <c r="F85" s="24">
        <f>_xlfn.IFNA('[2]Ceny plynu cal +1'!F73,"")</f>
        <v>13.456</v>
      </c>
      <c r="G85" s="24" t="str">
        <f>_xlfn.IFNA('[2]Ceny plynu cal +1'!G73,"")</f>
        <v/>
      </c>
      <c r="H85" s="24" t="str">
        <f>_xlfn.IFNA('[2]Ceny plynu cal +1'!H73,"")</f>
        <v/>
      </c>
      <c r="I85" s="24">
        <f>_xlfn.IFNA('[2]Ceny plynu cal +1'!I73,"")</f>
        <v>57.250999999999998</v>
      </c>
      <c r="J85" s="24">
        <f>_xlfn.IFNA('[2]Ceny plynu cal +1'!J73,"")</f>
        <v>29.562999999999999</v>
      </c>
      <c r="M85" s="24">
        <f t="shared" si="6"/>
        <v>-0.18033012387461</v>
      </c>
      <c r="N85" s="24">
        <f t="shared" si="6"/>
        <v>4.2570195535190702E-2</v>
      </c>
      <c r="O85" s="24">
        <f t="shared" si="6"/>
        <v>-2.9009605476328804E-2</v>
      </c>
      <c r="P85" s="24">
        <f t="shared" si="6"/>
        <v>-0.46195192837240251</v>
      </c>
      <c r="Q85" s="24">
        <f t="shared" si="6"/>
        <v>-0.35280499850302716</v>
      </c>
      <c r="R85" s="24">
        <f t="shared" si="6"/>
        <v>6.8412225209108835E-2</v>
      </c>
      <c r="S85" s="24">
        <f t="shared" si="6"/>
        <v>-0.21808771936610605</v>
      </c>
    </row>
    <row r="86" spans="1:19" x14ac:dyDescent="0.3">
      <c r="A86" s="59">
        <v>45730</v>
      </c>
      <c r="B86" s="24">
        <v>14</v>
      </c>
      <c r="C86" s="24">
        <v>3</v>
      </c>
      <c r="D86" s="24">
        <f>_xlfn.IFNA('[2]Ceny plynu cal +1'!D74,"")</f>
        <v>17.074999999999999</v>
      </c>
      <c r="E86" s="24">
        <f>_xlfn.IFNA('[2]Ceny plynu cal +1'!E74,"")</f>
        <v>19.311</v>
      </c>
      <c r="F86" s="24" t="str">
        <f>_xlfn.IFNA('[2]Ceny plynu cal +1'!F74,"")</f>
        <v/>
      </c>
      <c r="G86" s="24" t="str">
        <f>_xlfn.IFNA('[2]Ceny plynu cal +1'!G74,"")</f>
        <v/>
      </c>
      <c r="H86" s="24">
        <f>_xlfn.IFNA('[2]Ceny plynu cal +1'!H74,"")</f>
        <v>70.882000000000005</v>
      </c>
      <c r="I86" s="24">
        <f>_xlfn.IFNA('[2]Ceny plynu cal +1'!I74,"")</f>
        <v>52.249000000000002</v>
      </c>
      <c r="J86" s="24">
        <f>_xlfn.IFNA('[2]Ceny plynu cal +1'!J74,"")</f>
        <v>30.498000000000001</v>
      </c>
      <c r="M86" s="24">
        <f t="shared" si="6"/>
        <v>-0.18472283247853249</v>
      </c>
      <c r="N86" s="24">
        <f t="shared" si="6"/>
        <v>2.8877404230379655E-2</v>
      </c>
      <c r="O86" s="24">
        <f t="shared" si="6"/>
        <v>-2.9009605476328804E-2</v>
      </c>
      <c r="P86" s="24">
        <f t="shared" si="6"/>
        <v>-0.46195192837240251</v>
      </c>
      <c r="Q86" s="24">
        <f t="shared" si="6"/>
        <v>-0.40322779596846103</v>
      </c>
      <c r="R86" s="24">
        <f t="shared" si="6"/>
        <v>-2.49345800955314E-2</v>
      </c>
      <c r="S86" s="24">
        <f t="shared" si="6"/>
        <v>-0.19335788875376325</v>
      </c>
    </row>
    <row r="87" spans="1:19" x14ac:dyDescent="0.3">
      <c r="A87" s="59">
        <v>45731</v>
      </c>
      <c r="B87" s="24">
        <v>15</v>
      </c>
      <c r="C87" s="24">
        <v>3</v>
      </c>
      <c r="D87" s="24">
        <f>_xlfn.IFNA('[2]Ceny plynu cal +1'!D75,"")</f>
        <v>17.12</v>
      </c>
      <c r="E87" s="24">
        <f>_xlfn.IFNA('[2]Ceny plynu cal +1'!E75,"")</f>
        <v>18.824000000000002</v>
      </c>
      <c r="F87" s="24" t="str">
        <f>_xlfn.IFNA('[2]Ceny plynu cal +1'!F75,"")</f>
        <v/>
      </c>
      <c r="G87" s="24">
        <f>_xlfn.IFNA('[2]Ceny plynu cal +1'!G75,"")</f>
        <v>18.145</v>
      </c>
      <c r="H87" s="24">
        <f>_xlfn.IFNA('[2]Ceny plynu cal +1'!H75,"")</f>
        <v>70.135999999999996</v>
      </c>
      <c r="I87" s="24">
        <f>_xlfn.IFNA('[2]Ceny plynu cal +1'!I75,"")</f>
        <v>51.186999999999998</v>
      </c>
      <c r="J87" s="24">
        <f>_xlfn.IFNA('[2]Ceny plynu cal +1'!J75,"")</f>
        <v>31.045000000000002</v>
      </c>
      <c r="M87" s="24">
        <f t="shared" si="6"/>
        <v>-0.1825742250092226</v>
      </c>
      <c r="N87" s="24">
        <f t="shared" si="6"/>
        <v>2.9303638979165658E-3</v>
      </c>
      <c r="O87" s="24">
        <f t="shared" si="6"/>
        <v>-2.9009605476328804E-2</v>
      </c>
      <c r="P87" s="24">
        <f t="shared" si="6"/>
        <v>-0.4681946693712411</v>
      </c>
      <c r="Q87" s="24">
        <f t="shared" si="6"/>
        <v>-0.40950854516018154</v>
      </c>
      <c r="R87" s="24">
        <f t="shared" si="6"/>
        <v>-4.4753513968687764E-2</v>
      </c>
      <c r="S87" s="24">
        <f t="shared" si="6"/>
        <v>-0.17889027662012524</v>
      </c>
    </row>
    <row r="88" spans="1:19" x14ac:dyDescent="0.3">
      <c r="A88" s="59">
        <v>45732</v>
      </c>
      <c r="B88" s="24">
        <v>16</v>
      </c>
      <c r="C88" s="24">
        <v>3</v>
      </c>
      <c r="D88" s="24">
        <f>_xlfn.IFNA('[2]Ceny plynu cal +1'!D76,"")</f>
        <v>17.149000000000001</v>
      </c>
      <c r="E88" s="24" t="str">
        <f>_xlfn.IFNA('[2]Ceny plynu cal +1'!E76,"")</f>
        <v/>
      </c>
      <c r="F88" s="24">
        <f>_xlfn.IFNA('[2]Ceny plynu cal +1'!F76,"")</f>
        <v>12.981</v>
      </c>
      <c r="G88" s="24">
        <f>_xlfn.IFNA('[2]Ceny plynu cal +1'!G76,"")</f>
        <v>17.951000000000001</v>
      </c>
      <c r="H88" s="24">
        <f>_xlfn.IFNA('[2]Ceny plynu cal +1'!H76,"")</f>
        <v>64.099999999999994</v>
      </c>
      <c r="I88" s="24">
        <f>_xlfn.IFNA('[2]Ceny plynu cal +1'!I76,"")</f>
        <v>52.642000000000003</v>
      </c>
      <c r="J88" s="24" t="str">
        <f>_xlfn.IFNA('[2]Ceny plynu cal +1'!J76,"")</f>
        <v/>
      </c>
      <c r="M88" s="24">
        <f t="shared" si="6"/>
        <v>-0.18118956686233401</v>
      </c>
      <c r="N88" s="24">
        <f t="shared" si="6"/>
        <v>2.9303638979165658E-3</v>
      </c>
      <c r="O88" s="24">
        <f t="shared" si="6"/>
        <v>-6.328579731630668E-2</v>
      </c>
      <c r="P88" s="24">
        <f t="shared" si="6"/>
        <v>-0.47388054614952602</v>
      </c>
      <c r="Q88" s="24">
        <f t="shared" si="6"/>
        <v>-0.46032704666316349</v>
      </c>
      <c r="R88" s="24">
        <f t="shared" si="6"/>
        <v>-1.7600454848685332E-2</v>
      </c>
      <c r="S88" s="24">
        <f t="shared" si="6"/>
        <v>-0.17889027662012524</v>
      </c>
    </row>
    <row r="89" spans="1:19" x14ac:dyDescent="0.3">
      <c r="A89" s="59">
        <v>45733</v>
      </c>
      <c r="B89" s="24">
        <v>17</v>
      </c>
      <c r="C89" s="24">
        <v>3</v>
      </c>
      <c r="D89" s="24" t="str">
        <f>_xlfn.IFNA('[2]Ceny plynu cal +1'!D77,"")</f>
        <v/>
      </c>
      <c r="E89" s="24" t="str">
        <f>_xlfn.IFNA('[2]Ceny plynu cal +1'!E77,"")</f>
        <v/>
      </c>
      <c r="F89" s="24">
        <f>_xlfn.IFNA('[2]Ceny plynu cal +1'!F77,"")</f>
        <v>12.923</v>
      </c>
      <c r="G89" s="24">
        <f>_xlfn.IFNA('[2]Ceny plynu cal +1'!G77,"")</f>
        <v>18.07</v>
      </c>
      <c r="H89" s="24">
        <f>_xlfn.IFNA('[2]Ceny plynu cal +1'!H77,"")</f>
        <v>66.09</v>
      </c>
      <c r="I89" s="24">
        <f>_xlfn.IFNA('[2]Ceny plynu cal +1'!I77,"")</f>
        <v>52.024999999999999</v>
      </c>
      <c r="J89" s="24" t="str">
        <f>_xlfn.IFNA('[2]Ceny plynu cal +1'!J77,"")</f>
        <v/>
      </c>
      <c r="M89" s="24">
        <f t="shared" si="6"/>
        <v>-0.18118956686233401</v>
      </c>
      <c r="N89" s="24">
        <f t="shared" si="6"/>
        <v>2.9303638979165658E-3</v>
      </c>
      <c r="O89" s="24">
        <f t="shared" si="6"/>
        <v>-6.747110074097773E-2</v>
      </c>
      <c r="P89" s="24">
        <f t="shared" si="6"/>
        <v>-0.47039281761026874</v>
      </c>
      <c r="Q89" s="24">
        <f t="shared" si="6"/>
        <v>-0.44357276932868128</v>
      </c>
      <c r="R89" s="24">
        <f t="shared" si="6"/>
        <v>-2.9114844867270673E-2</v>
      </c>
      <c r="S89" s="24">
        <f t="shared" si="6"/>
        <v>-0.17889027662012524</v>
      </c>
    </row>
    <row r="90" spans="1:19" x14ac:dyDescent="0.3">
      <c r="A90" s="59">
        <v>45734</v>
      </c>
      <c r="B90" s="24">
        <v>18</v>
      </c>
      <c r="C90" s="24">
        <v>3</v>
      </c>
      <c r="D90" s="24" t="str">
        <f>_xlfn.IFNA('[2]Ceny plynu cal +1'!D78,"")</f>
        <v/>
      </c>
      <c r="E90" s="24">
        <f>_xlfn.IFNA('[2]Ceny plynu cal +1'!E78,"")</f>
        <v>18.518999999999998</v>
      </c>
      <c r="F90" s="24">
        <f>_xlfn.IFNA('[2]Ceny plynu cal +1'!F78,"")</f>
        <v>12.525</v>
      </c>
      <c r="G90" s="24">
        <f>_xlfn.IFNA('[2]Ceny plynu cal +1'!G78,"")</f>
        <v>18.010000000000002</v>
      </c>
      <c r="H90" s="24">
        <f>_xlfn.IFNA('[2]Ceny plynu cal +1'!H78,"")</f>
        <v>67.260000000000005</v>
      </c>
      <c r="I90" s="24" t="str">
        <f>_xlfn.IFNA('[2]Ceny plynu cal +1'!I78,"")</f>
        <v/>
      </c>
      <c r="J90" s="24">
        <f>_xlfn.IFNA('[2]Ceny plynu cal +1'!J78,"")</f>
        <v>32.207000000000001</v>
      </c>
      <c r="M90" s="24">
        <f t="shared" si="6"/>
        <v>-0.18118956686233401</v>
      </c>
      <c r="N90" s="24">
        <f t="shared" si="6"/>
        <v>-1.3319835899622046E-2</v>
      </c>
      <c r="O90" s="24">
        <f t="shared" si="6"/>
        <v>-9.6190941482685588E-2</v>
      </c>
      <c r="P90" s="24">
        <f t="shared" si="6"/>
        <v>-0.47215133620149086</v>
      </c>
      <c r="Q90" s="24">
        <f t="shared" si="6"/>
        <v>-0.43372226456418683</v>
      </c>
      <c r="R90" s="24">
        <f t="shared" si="6"/>
        <v>-2.9114844867270673E-2</v>
      </c>
      <c r="S90" s="24">
        <f t="shared" si="6"/>
        <v>-0.14815651921740614</v>
      </c>
    </row>
    <row r="91" spans="1:19" x14ac:dyDescent="0.3">
      <c r="A91" s="59">
        <v>45735</v>
      </c>
      <c r="B91" s="24">
        <v>19</v>
      </c>
      <c r="C91" s="24">
        <v>3</v>
      </c>
      <c r="D91" s="24">
        <f>_xlfn.IFNA('[2]Ceny plynu cal +1'!D79,"")</f>
        <v>17.129000000000001</v>
      </c>
      <c r="E91" s="24">
        <f>_xlfn.IFNA('[2]Ceny plynu cal +1'!E79,"")</f>
        <v>18.524999999999999</v>
      </c>
      <c r="F91" s="24">
        <f>_xlfn.IFNA('[2]Ceny plynu cal +1'!F79,"")</f>
        <v>12.54</v>
      </c>
      <c r="G91" s="24">
        <f>_xlfn.IFNA('[2]Ceny plynu cal +1'!G79,"")</f>
        <v>17.713000000000001</v>
      </c>
      <c r="H91" s="24" t="str">
        <f>_xlfn.IFNA('[2]Ceny plynu cal +1'!H79,"")</f>
        <v/>
      </c>
      <c r="I91" s="24" t="str">
        <f>_xlfn.IFNA('[2]Ceny plynu cal +1'!I79,"")</f>
        <v/>
      </c>
      <c r="J91" s="24">
        <f>_xlfn.IFNA('[2]Ceny plynu cal +1'!J79,"")</f>
        <v>32.371000000000002</v>
      </c>
      <c r="M91" s="24">
        <f t="shared" si="6"/>
        <v>-0.1821445035153606</v>
      </c>
      <c r="N91" s="24">
        <f t="shared" si="6"/>
        <v>-1.3000159838031156E-2</v>
      </c>
      <c r="O91" s="24">
        <f t="shared" si="6"/>
        <v>-9.5108535424581087E-2</v>
      </c>
      <c r="P91" s="24">
        <f t="shared" si="6"/>
        <v>-0.48085600322804045</v>
      </c>
      <c r="Q91" s="24">
        <f t="shared" si="6"/>
        <v>-0.43372226456418683</v>
      </c>
      <c r="R91" s="24">
        <f t="shared" si="6"/>
        <v>-2.9114844867270673E-2</v>
      </c>
      <c r="S91" s="24">
        <f t="shared" si="6"/>
        <v>-0.1438188804789845</v>
      </c>
    </row>
    <row r="92" spans="1:19" x14ac:dyDescent="0.3">
      <c r="A92" s="59">
        <v>45736</v>
      </c>
      <c r="B92" s="24">
        <v>20</v>
      </c>
      <c r="C92" s="24">
        <v>3</v>
      </c>
      <c r="D92" s="24">
        <f>_xlfn.IFNA('[2]Ceny plynu cal +1'!D80,"")</f>
        <v>17.276</v>
      </c>
      <c r="E92" s="24">
        <f>_xlfn.IFNA('[2]Ceny plynu cal +1'!E80,"")</f>
        <v>18.733000000000001</v>
      </c>
      <c r="F92" s="24">
        <f>_xlfn.IFNA('[2]Ceny plynu cal +1'!F80,"")</f>
        <v>12.62</v>
      </c>
      <c r="G92" s="24" t="str">
        <f>_xlfn.IFNA('[2]Ceny plynu cal +1'!G80,"")</f>
        <v/>
      </c>
      <c r="H92" s="24" t="str">
        <f>_xlfn.IFNA('[2]Ceny plynu cal +1'!H80,"")</f>
        <v/>
      </c>
      <c r="I92" s="24">
        <f>_xlfn.IFNA('[2]Ceny plynu cal +1'!I80,"")</f>
        <v>49.316000000000003</v>
      </c>
      <c r="J92" s="24">
        <f>_xlfn.IFNA('[2]Ceny plynu cal +1'!J80,"")</f>
        <v>31.710999999999999</v>
      </c>
      <c r="M92" s="24">
        <f t="shared" si="6"/>
        <v>-0.17512571911561514</v>
      </c>
      <c r="N92" s="24">
        <f t="shared" si="6"/>
        <v>-1.9180563695457842E-3</v>
      </c>
      <c r="O92" s="24">
        <f t="shared" si="6"/>
        <v>-8.9335703114690079E-2</v>
      </c>
      <c r="P92" s="24">
        <f t="shared" si="6"/>
        <v>-0.48085600322804045</v>
      </c>
      <c r="Q92" s="24">
        <f t="shared" si="6"/>
        <v>-0.43372226456418683</v>
      </c>
      <c r="R92" s="24">
        <f t="shared" si="6"/>
        <v>-7.9669921950491385E-2</v>
      </c>
      <c r="S92" s="24">
        <f t="shared" si="6"/>
        <v>-0.16127523149946188</v>
      </c>
    </row>
    <row r="93" spans="1:19" x14ac:dyDescent="0.3">
      <c r="A93" s="59">
        <v>45737</v>
      </c>
      <c r="B93" s="24">
        <v>21</v>
      </c>
      <c r="C93" s="24">
        <v>3</v>
      </c>
      <c r="D93" s="24">
        <f>_xlfn.IFNA('[2]Ceny plynu cal +1'!D81,"")</f>
        <v>17.559000000000001</v>
      </c>
      <c r="E93" s="24">
        <f>_xlfn.IFNA('[2]Ceny plynu cal +1'!E81,"")</f>
        <v>18.684000000000001</v>
      </c>
      <c r="F93" s="24" t="str">
        <f>_xlfn.IFNA('[2]Ceny plynu cal +1'!F81,"")</f>
        <v/>
      </c>
      <c r="G93" s="24" t="str">
        <f>_xlfn.IFNA('[2]Ceny plynu cal +1'!G81,"")</f>
        <v/>
      </c>
      <c r="H93" s="24">
        <f>_xlfn.IFNA('[2]Ceny plynu cal +1'!H81,"")</f>
        <v>67.28</v>
      </c>
      <c r="I93" s="24">
        <f>_xlfn.IFNA('[2]Ceny plynu cal +1'!I81,"")</f>
        <v>52.067</v>
      </c>
      <c r="J93" s="24">
        <f>_xlfn.IFNA('[2]Ceny plynu cal +1'!J81,"")</f>
        <v>30.849</v>
      </c>
      <c r="M93" s="24">
        <f t="shared" si="6"/>
        <v>-0.16161336547528848</v>
      </c>
      <c r="N93" s="24">
        <f t="shared" si="6"/>
        <v>-4.528744205871571E-3</v>
      </c>
      <c r="O93" s="24">
        <f t="shared" si="6"/>
        <v>-8.9335703114690079E-2</v>
      </c>
      <c r="P93" s="24">
        <f t="shared" si="6"/>
        <v>-0.48085600322804045</v>
      </c>
      <c r="Q93" s="24">
        <f t="shared" si="6"/>
        <v>-0.43355387986735783</v>
      </c>
      <c r="R93" s="24">
        <f t="shared" si="6"/>
        <v>-2.8331045222569462E-2</v>
      </c>
      <c r="S93" s="24">
        <f t="shared" si="6"/>
        <v>-0.18407428389287306</v>
      </c>
    </row>
    <row r="94" spans="1:19" x14ac:dyDescent="0.3">
      <c r="A94" s="59">
        <v>45738</v>
      </c>
      <c r="B94" s="24">
        <v>22</v>
      </c>
      <c r="C94" s="24">
        <v>3</v>
      </c>
      <c r="D94" s="24">
        <f>_xlfn.IFNA('[2]Ceny plynu cal +1'!D82,"")</f>
        <v>17.492999999999999</v>
      </c>
      <c r="E94" s="24">
        <f>_xlfn.IFNA('[2]Ceny plynu cal +1'!E82,"")</f>
        <v>18.815000000000001</v>
      </c>
      <c r="F94" s="24" t="str">
        <f>_xlfn.IFNA('[2]Ceny plynu cal +1'!F82,"")</f>
        <v/>
      </c>
      <c r="G94" s="24">
        <f>_xlfn.IFNA('[2]Ceny plynu cal +1'!G82,"")</f>
        <v>18.141999999999999</v>
      </c>
      <c r="H94" s="24">
        <f>_xlfn.IFNA('[2]Ceny plynu cal +1'!H82,"")</f>
        <v>68.733000000000004</v>
      </c>
      <c r="I94" s="24">
        <f>_xlfn.IFNA('[2]Ceny plynu cal +1'!I82,"")</f>
        <v>50.466000000000001</v>
      </c>
      <c r="J94" s="24">
        <f>_xlfn.IFNA('[2]Ceny plynu cal +1'!J82,"")</f>
        <v>31.908000000000001</v>
      </c>
      <c r="M94" s="24">
        <f t="shared" si="6"/>
        <v>-0.16476465643027649</v>
      </c>
      <c r="N94" s="24">
        <f t="shared" si="6"/>
        <v>2.4508498055302308E-3</v>
      </c>
      <c r="O94" s="24">
        <f t="shared" si="6"/>
        <v>-8.9335703114690079E-2</v>
      </c>
      <c r="P94" s="24">
        <f t="shared" si="6"/>
        <v>-0.4682825953008023</v>
      </c>
      <c r="Q94" s="24">
        <f t="shared" si="6"/>
        <v>-0.42132073164273343</v>
      </c>
      <c r="R94" s="24">
        <f t="shared" si="6"/>
        <v>-5.8208741202723235E-2</v>
      </c>
      <c r="S94" s="24">
        <f t="shared" si="6"/>
        <v>-0.15606477521001627</v>
      </c>
    </row>
    <row r="95" spans="1:19" x14ac:dyDescent="0.3">
      <c r="A95" s="59">
        <v>45739</v>
      </c>
      <c r="B95" s="24">
        <v>23</v>
      </c>
      <c r="C95" s="24">
        <v>3</v>
      </c>
      <c r="D95" s="24">
        <f>_xlfn.IFNA('[2]Ceny plynu cal +1'!D83,"")</f>
        <v>17.471</v>
      </c>
      <c r="E95" s="24" t="str">
        <f>_xlfn.IFNA('[2]Ceny plynu cal +1'!E83,"")</f>
        <v/>
      </c>
      <c r="F95" s="24">
        <f>_xlfn.IFNA('[2]Ceny plynu cal +1'!F83,"")</f>
        <v>12.425000000000001</v>
      </c>
      <c r="G95" s="24">
        <f>_xlfn.IFNA('[2]Ceny plynu cal +1'!G83,"")</f>
        <v>18.161999999999999</v>
      </c>
      <c r="H95" s="24">
        <f>_xlfn.IFNA('[2]Ceny plynu cal +1'!H83,"")</f>
        <v>77.03</v>
      </c>
      <c r="I95" s="24">
        <f>_xlfn.IFNA('[2]Ceny plynu cal +1'!I83,"")</f>
        <v>52.901000000000003</v>
      </c>
      <c r="J95" s="24" t="str">
        <f>_xlfn.IFNA('[2]Ceny plynu cal +1'!J83,"")</f>
        <v/>
      </c>
      <c r="M95" s="24">
        <f t="shared" si="6"/>
        <v>-0.16581508674860568</v>
      </c>
      <c r="N95" s="24">
        <f t="shared" si="6"/>
        <v>2.4508498055302308E-3</v>
      </c>
      <c r="O95" s="24">
        <f t="shared" si="6"/>
        <v>-0.10340698187004937</v>
      </c>
      <c r="P95" s="24">
        <f t="shared" si="6"/>
        <v>-0.46769642243706155</v>
      </c>
      <c r="Q95" s="24">
        <f t="shared" si="6"/>
        <v>-0.35146634016323686</v>
      </c>
      <c r="R95" s="24">
        <f t="shared" si="6"/>
        <v>-1.2767023706361957E-2</v>
      </c>
      <c r="S95" s="24">
        <f t="shared" si="6"/>
        <v>-0.15606477521001627</v>
      </c>
    </row>
    <row r="96" spans="1:19" x14ac:dyDescent="0.3">
      <c r="A96" s="59">
        <v>45740</v>
      </c>
      <c r="B96" s="24">
        <v>24</v>
      </c>
      <c r="C96" s="24">
        <v>3</v>
      </c>
      <c r="D96" s="24" t="str">
        <f>_xlfn.IFNA('[2]Ceny plynu cal +1'!D84,"")</f>
        <v/>
      </c>
      <c r="E96" s="24" t="str">
        <f>_xlfn.IFNA('[2]Ceny plynu cal +1'!E84,"")</f>
        <v/>
      </c>
      <c r="F96" s="24">
        <f>_xlfn.IFNA('[2]Ceny plynu cal +1'!F84,"")</f>
        <v>12.750999999999999</v>
      </c>
      <c r="G96" s="24">
        <f>_xlfn.IFNA('[2]Ceny plynu cal +1'!G84,"")</f>
        <v>18.228999999999999</v>
      </c>
      <c r="H96" s="24">
        <f>_xlfn.IFNA('[2]Ceny plynu cal +1'!H84,"")</f>
        <v>79.599999999999994</v>
      </c>
      <c r="I96" s="24">
        <f>_xlfn.IFNA('[2]Ceny plynu cal +1'!I84,"")</f>
        <v>51.735999999999997</v>
      </c>
      <c r="J96" s="24" t="str">
        <f>_xlfn.IFNA('[2]Ceny plynu cal +1'!J84,"")</f>
        <v/>
      </c>
      <c r="M96" s="24">
        <f t="shared" ref="M96:S111" si="7">IFERROR(D96/D$379-1,M95)</f>
        <v>-0.16581508674860568</v>
      </c>
      <c r="N96" s="24">
        <f t="shared" si="7"/>
        <v>2.4508498055302308E-3</v>
      </c>
      <c r="O96" s="24">
        <f t="shared" si="7"/>
        <v>-7.9882690207243479E-2</v>
      </c>
      <c r="P96" s="24">
        <f t="shared" si="7"/>
        <v>-0.46573274334353021</v>
      </c>
      <c r="Q96" s="24">
        <f t="shared" si="7"/>
        <v>-0.32982890662071473</v>
      </c>
      <c r="R96" s="24">
        <f t="shared" si="7"/>
        <v>-3.4508132898666277E-2</v>
      </c>
      <c r="S96" s="24">
        <f t="shared" si="7"/>
        <v>-0.15606477521001627</v>
      </c>
    </row>
    <row r="97" spans="1:19" x14ac:dyDescent="0.3">
      <c r="A97" s="59">
        <v>45741</v>
      </c>
      <c r="B97" s="24">
        <v>25</v>
      </c>
      <c r="C97" s="24">
        <v>3</v>
      </c>
      <c r="D97" s="24" t="str">
        <f>_xlfn.IFNA('[2]Ceny plynu cal +1'!D85,"")</f>
        <v/>
      </c>
      <c r="E97" s="24">
        <f>_xlfn.IFNA('[2]Ceny plynu cal +1'!E85,"")</f>
        <v>18.536000000000001</v>
      </c>
      <c r="F97" s="24">
        <f>_xlfn.IFNA('[2]Ceny plynu cal +1'!F85,"")</f>
        <v>12.917999999999999</v>
      </c>
      <c r="G97" s="24">
        <f>_xlfn.IFNA('[2]Ceny plynu cal +1'!G85,"")</f>
        <v>18.015000000000001</v>
      </c>
      <c r="H97" s="24">
        <f>_xlfn.IFNA('[2]Ceny plynu cal +1'!H85,"")</f>
        <v>77.924999999999997</v>
      </c>
      <c r="I97" s="24" t="str">
        <f>_xlfn.IFNA('[2]Ceny plynu cal +1'!I85,"")</f>
        <v/>
      </c>
      <c r="J97" s="24">
        <f>_xlfn.IFNA('[2]Ceny plynu cal +1'!J85,"")</f>
        <v>32.685000000000002</v>
      </c>
      <c r="M97" s="24">
        <f t="shared" si="7"/>
        <v>-0.16581508674860568</v>
      </c>
      <c r="N97" s="24">
        <f t="shared" si="7"/>
        <v>-1.2414087058447709E-2</v>
      </c>
      <c r="O97" s="24">
        <f t="shared" si="7"/>
        <v>-6.7831902760346008E-2</v>
      </c>
      <c r="P97" s="24">
        <f t="shared" si="7"/>
        <v>-0.47200479298555575</v>
      </c>
      <c r="Q97" s="24">
        <f t="shared" si="7"/>
        <v>-0.34393112498014067</v>
      </c>
      <c r="R97" s="24">
        <f t="shared" si="7"/>
        <v>-3.4508132898666277E-2</v>
      </c>
      <c r="S97" s="24">
        <f t="shared" si="7"/>
        <v>-0.1355138892359089</v>
      </c>
    </row>
    <row r="98" spans="1:19" x14ac:dyDescent="0.3">
      <c r="A98" s="59">
        <v>45742</v>
      </c>
      <c r="B98" s="24">
        <v>26</v>
      </c>
      <c r="C98" s="24">
        <v>3</v>
      </c>
      <c r="D98" s="24">
        <f>_xlfn.IFNA('[2]Ceny plynu cal +1'!D86,"")</f>
        <v>17.37</v>
      </c>
      <c r="E98" s="24">
        <f>_xlfn.IFNA('[2]Ceny plynu cal +1'!E86,"")</f>
        <v>18.652000000000001</v>
      </c>
      <c r="F98" s="24">
        <f>_xlfn.IFNA('[2]Ceny plynu cal +1'!F86,"")</f>
        <v>12.875</v>
      </c>
      <c r="G98" s="24">
        <f>_xlfn.IFNA('[2]Ceny plynu cal +1'!G86,"")</f>
        <v>18.146999999999998</v>
      </c>
      <c r="H98" s="24" t="str">
        <f>_xlfn.IFNA('[2]Ceny plynu cal +1'!H86,"")</f>
        <v/>
      </c>
      <c r="I98" s="24" t="str">
        <f>_xlfn.IFNA('[2]Ceny plynu cal +1'!I86,"")</f>
        <v/>
      </c>
      <c r="J98" s="24">
        <f>_xlfn.IFNA('[2]Ceny plynu cal +1'!J86,"")</f>
        <v>32.014000000000003</v>
      </c>
      <c r="M98" s="24">
        <f t="shared" si="7"/>
        <v>-0.17063751684638995</v>
      </c>
      <c r="N98" s="24">
        <f t="shared" si="7"/>
        <v>-6.2336832010232435E-3</v>
      </c>
      <c r="O98" s="24">
        <f t="shared" si="7"/>
        <v>-7.0934800126912334E-2</v>
      </c>
      <c r="P98" s="24">
        <f t="shared" si="7"/>
        <v>-0.46813605208486708</v>
      </c>
      <c r="Q98" s="24">
        <f t="shared" si="7"/>
        <v>-0.34393112498014067</v>
      </c>
      <c r="R98" s="24">
        <f t="shared" si="7"/>
        <v>-3.4508132898666277E-2</v>
      </c>
      <c r="S98" s="24">
        <f t="shared" si="7"/>
        <v>-0.15326117944006079</v>
      </c>
    </row>
    <row r="99" spans="1:19" x14ac:dyDescent="0.3">
      <c r="A99" s="59">
        <v>45743</v>
      </c>
      <c r="B99" s="24">
        <v>27</v>
      </c>
      <c r="C99" s="24">
        <v>3</v>
      </c>
      <c r="D99" s="24">
        <f>_xlfn.IFNA('[2]Ceny plynu cal +1'!D87,"")</f>
        <v>17.608000000000001</v>
      </c>
      <c r="E99" s="24">
        <f>_xlfn.IFNA('[2]Ceny plynu cal +1'!E87,"")</f>
        <v>19.125</v>
      </c>
      <c r="F99" s="24">
        <f>_xlfn.IFNA('[2]Ceny plynu cal +1'!F87,"")</f>
        <v>12.629</v>
      </c>
      <c r="G99" s="24" t="str">
        <f>_xlfn.IFNA('[2]Ceny plynu cal +1'!G87,"")</f>
        <v/>
      </c>
      <c r="H99" s="24" t="str">
        <f>_xlfn.IFNA('[2]Ceny plynu cal +1'!H87,"")</f>
        <v/>
      </c>
      <c r="I99" s="24">
        <f>_xlfn.IFNA('[2]Ceny plynu cal +1'!I87,"")</f>
        <v>52.195</v>
      </c>
      <c r="J99" s="24">
        <f>_xlfn.IFNA('[2]Ceny plynu cal +1'!J87,"")</f>
        <v>32.491999999999997</v>
      </c>
      <c r="M99" s="24">
        <f t="shared" si="7"/>
        <v>-0.15927377067537341</v>
      </c>
      <c r="N99" s="24">
        <f t="shared" si="7"/>
        <v>1.8967446321060955E-2</v>
      </c>
      <c r="O99" s="24">
        <f t="shared" si="7"/>
        <v>-8.8686259479827334E-2</v>
      </c>
      <c r="P99" s="24">
        <f t="shared" si="7"/>
        <v>-0.46813605208486708</v>
      </c>
      <c r="Q99" s="24">
        <f t="shared" si="7"/>
        <v>-0.34393112498014067</v>
      </c>
      <c r="R99" s="24">
        <f t="shared" si="7"/>
        <v>-2.594232249586137E-2</v>
      </c>
      <c r="S99" s="24">
        <f t="shared" si="7"/>
        <v>-0.14061854945856378</v>
      </c>
    </row>
    <row r="100" spans="1:19" x14ac:dyDescent="0.3">
      <c r="A100" s="59">
        <v>45744</v>
      </c>
      <c r="B100" s="24">
        <v>28</v>
      </c>
      <c r="C100" s="24">
        <v>3</v>
      </c>
      <c r="D100" s="24">
        <f>_xlfn.IFNA('[2]Ceny plynu cal +1'!D88,"")</f>
        <v>17.745000000000001</v>
      </c>
      <c r="E100" s="24">
        <f>_xlfn.IFNA('[2]Ceny plynu cal +1'!E88,"")</f>
        <v>18.940000000000001</v>
      </c>
      <c r="F100" s="24" t="str">
        <f>_xlfn.IFNA('[2]Ceny plynu cal +1'!F88,"")</f>
        <v/>
      </c>
      <c r="G100" s="24" t="str">
        <f>_xlfn.IFNA('[2]Ceny plynu cal +1'!G88,"")</f>
        <v/>
      </c>
      <c r="H100" s="24">
        <f>_xlfn.IFNA('[2]Ceny plynu cal +1'!H88,"")</f>
        <v>76.900000000000006</v>
      </c>
      <c r="I100" s="24">
        <f>_xlfn.IFNA('[2]Ceny plynu cal +1'!I88,"")</f>
        <v>52.957999999999998</v>
      </c>
      <c r="J100" s="24">
        <f>_xlfn.IFNA('[2]Ceny plynu cal +1'!J88,"")</f>
        <v>32.159999999999997</v>
      </c>
      <c r="M100" s="24">
        <f t="shared" si="7"/>
        <v>-0.15273245460214102</v>
      </c>
      <c r="N100" s="24">
        <f t="shared" si="7"/>
        <v>9.1107677553410316E-3</v>
      </c>
      <c r="O100" s="24">
        <f t="shared" si="7"/>
        <v>-8.8686259479827334E-2</v>
      </c>
      <c r="P100" s="24">
        <f t="shared" si="7"/>
        <v>-0.46813605208486708</v>
      </c>
      <c r="Q100" s="24">
        <f t="shared" si="7"/>
        <v>-0.35256084069262505</v>
      </c>
      <c r="R100" s="24">
        <f t="shared" si="7"/>
        <v>-1.1703295617124798E-2</v>
      </c>
      <c r="S100" s="24">
        <f t="shared" si="7"/>
        <v>-0.14939962300219778</v>
      </c>
    </row>
    <row r="101" spans="1:19" x14ac:dyDescent="0.3">
      <c r="A101" s="59">
        <v>45745</v>
      </c>
      <c r="B101" s="24">
        <v>29</v>
      </c>
      <c r="C101" s="24">
        <v>3</v>
      </c>
      <c r="D101" s="24">
        <f>_xlfn.IFNA('[2]Ceny plynu cal +1'!D89,"")</f>
        <v>17.797999999999998</v>
      </c>
      <c r="E101" s="24">
        <f>_xlfn.IFNA('[2]Ceny plynu cal +1'!E89,"")</f>
        <v>18.896999999999998</v>
      </c>
      <c r="F101" s="24" t="str">
        <f>_xlfn.IFNA('[2]Ceny plynu cal +1'!F89,"")</f>
        <v/>
      </c>
      <c r="G101" s="24">
        <f>_xlfn.IFNA('[2]Ceny plynu cal +1'!G89,"")</f>
        <v>18.062000000000001</v>
      </c>
      <c r="H101" s="24">
        <f>_xlfn.IFNA('[2]Ceny plynu cal +1'!H89,"")</f>
        <v>81.75</v>
      </c>
      <c r="I101" s="24">
        <f>_xlfn.IFNA('[2]Ceny plynu cal +1'!I89,"")</f>
        <v>52.38</v>
      </c>
      <c r="J101" s="24" t="str">
        <f>_xlfn.IFNA('[2]Ceny plynu cal +1'!J89,"")</f>
        <v/>
      </c>
      <c r="M101" s="24">
        <f t="shared" si="7"/>
        <v>-0.15020187247162065</v>
      </c>
      <c r="N101" s="24">
        <f t="shared" si="7"/>
        <v>6.8197559806060237E-3</v>
      </c>
      <c r="O101" s="24">
        <f t="shared" si="7"/>
        <v>-8.8686259479827334E-2</v>
      </c>
      <c r="P101" s="24">
        <f t="shared" si="7"/>
        <v>-0.47062728675576504</v>
      </c>
      <c r="Q101" s="24">
        <f t="shared" si="7"/>
        <v>-0.31172755171160083</v>
      </c>
      <c r="R101" s="24">
        <f t="shared" si="7"/>
        <v>-2.2489871679916007E-2</v>
      </c>
      <c r="S101" s="24">
        <f t="shared" si="7"/>
        <v>-0.14939962300219778</v>
      </c>
    </row>
    <row r="102" spans="1:19" x14ac:dyDescent="0.3">
      <c r="A102" s="59">
        <v>45746</v>
      </c>
      <c r="B102" s="24">
        <v>30</v>
      </c>
      <c r="C102" s="24">
        <v>3</v>
      </c>
      <c r="D102" s="24" t="str">
        <f>_xlfn.IFNA('[2]Ceny plynu cal +1'!D90,"")</f>
        <v/>
      </c>
      <c r="E102" s="24" t="str">
        <f>_xlfn.IFNA('[2]Ceny plynu cal +1'!E90,"")</f>
        <v/>
      </c>
      <c r="F102" s="24">
        <f>_xlfn.IFNA('[2]Ceny plynu cal +1'!F90,"")</f>
        <v>12.394</v>
      </c>
      <c r="G102" s="24">
        <f>_xlfn.IFNA('[2]Ceny plynu cal +1'!G90,"")</f>
        <v>18.236999999999998</v>
      </c>
      <c r="H102" s="24">
        <f>_xlfn.IFNA('[2]Ceny plynu cal +1'!H90,"")</f>
        <v>85.88</v>
      </c>
      <c r="I102" s="24">
        <f>_xlfn.IFNA('[2]Ceny plynu cal +1'!I90,"")</f>
        <v>54.405000000000001</v>
      </c>
      <c r="J102" s="24" t="str">
        <f>_xlfn.IFNA('[2]Ceny plynu cal +1'!J90,"")</f>
        <v/>
      </c>
      <c r="M102" s="24">
        <f t="shared" si="7"/>
        <v>-0.15020187247162065</v>
      </c>
      <c r="N102" s="24">
        <f t="shared" si="7"/>
        <v>6.8197559806060237E-3</v>
      </c>
      <c r="O102" s="24">
        <f t="shared" si="7"/>
        <v>-0.10564395439013219</v>
      </c>
      <c r="P102" s="24">
        <f t="shared" si="7"/>
        <v>-0.46549827419803391</v>
      </c>
      <c r="Q102" s="24">
        <f t="shared" si="7"/>
        <v>-0.27695611181641944</v>
      </c>
      <c r="R102" s="24">
        <f t="shared" si="7"/>
        <v>1.5300468332458239E-2</v>
      </c>
      <c r="S102" s="24">
        <f t="shared" si="7"/>
        <v>-0.14939962300219778</v>
      </c>
    </row>
    <row r="103" spans="1:19" x14ac:dyDescent="0.3">
      <c r="A103" s="59">
        <v>45747</v>
      </c>
      <c r="B103" s="24">
        <v>31</v>
      </c>
      <c r="C103" s="24">
        <v>3</v>
      </c>
      <c r="D103" s="24" t="str">
        <f>_xlfn.IFNA('[2]Ceny plynu cal +1'!D91,"")</f>
        <v/>
      </c>
      <c r="E103" s="24" t="str">
        <f>_xlfn.IFNA('[2]Ceny plynu cal +1'!E91,"")</f>
        <v/>
      </c>
      <c r="F103" s="24">
        <f>_xlfn.IFNA('[2]Ceny plynu cal +1'!F91,"")</f>
        <v>12.54</v>
      </c>
      <c r="G103" s="24">
        <f>_xlfn.IFNA('[2]Ceny plynu cal +1'!G91,"")</f>
        <v>18.262</v>
      </c>
      <c r="H103" s="24">
        <f>_xlfn.IFNA('[2]Ceny plynu cal +1'!H91,"")</f>
        <v>89.01</v>
      </c>
      <c r="I103" s="24">
        <f>_xlfn.IFNA('[2]Ceny plynu cal +1'!I91,"")</f>
        <v>58.712000000000003</v>
      </c>
      <c r="J103" s="24" t="str">
        <f>_xlfn.IFNA('[2]Ceny plynu cal +1'!J91,"")</f>
        <v/>
      </c>
      <c r="M103" s="24">
        <f t="shared" si="7"/>
        <v>-0.15020187247162065</v>
      </c>
      <c r="N103" s="24">
        <f t="shared" si="7"/>
        <v>6.8197559806060237E-3</v>
      </c>
      <c r="O103" s="24">
        <f t="shared" si="7"/>
        <v>-9.5108535424581087E-2</v>
      </c>
      <c r="P103" s="24">
        <f t="shared" si="7"/>
        <v>-0.46476555811835796</v>
      </c>
      <c r="Q103" s="24">
        <f t="shared" si="7"/>
        <v>-0.25060390676268607</v>
      </c>
      <c r="R103" s="24">
        <f t="shared" si="7"/>
        <v>9.5677255706925646E-2</v>
      </c>
      <c r="S103" s="24">
        <f t="shared" si="7"/>
        <v>-0.14939962300219778</v>
      </c>
    </row>
    <row r="104" spans="1:19" x14ac:dyDescent="0.3">
      <c r="A104" s="59">
        <v>45748</v>
      </c>
      <c r="B104" s="24">
        <v>1</v>
      </c>
      <c r="C104" s="24">
        <v>4</v>
      </c>
      <c r="D104" s="24" t="str">
        <f>_xlfn.IFNA('[2]Ceny plynu cal +1'!D92,"")</f>
        <v/>
      </c>
      <c r="E104" s="24">
        <f>_xlfn.IFNA('[2]Ceny plynu cal +1'!E92,"")</f>
        <v>18.875</v>
      </c>
      <c r="F104" s="24">
        <f>_xlfn.IFNA('[2]Ceny plynu cal +1'!F92,"")</f>
        <v>12.510999999999999</v>
      </c>
      <c r="G104" s="24">
        <f>_xlfn.IFNA('[2]Ceny plynu cal +1'!G92,"")</f>
        <v>18.327000000000002</v>
      </c>
      <c r="H104" s="24">
        <f>_xlfn.IFNA('[2]Ceny plynu cal +1'!H92,"")</f>
        <v>85.66</v>
      </c>
      <c r="I104" s="24" t="str">
        <f>_xlfn.IFNA('[2]Ceny plynu cal +1'!I92,"")</f>
        <v/>
      </c>
      <c r="J104" s="24" t="str">
        <f>_xlfn.IFNA('[2]Ceny plynu cal +1'!J92,"")</f>
        <v/>
      </c>
      <c r="M104" s="24">
        <f t="shared" si="7"/>
        <v>-0.15020187247162065</v>
      </c>
      <c r="N104" s="24">
        <f t="shared" si="7"/>
        <v>5.647610421439353E-3</v>
      </c>
      <c r="O104" s="24">
        <f t="shared" si="7"/>
        <v>-9.7201187136916611E-2</v>
      </c>
      <c r="P104" s="24">
        <f t="shared" si="7"/>
        <v>-0.46286049631120063</v>
      </c>
      <c r="Q104" s="24">
        <f t="shared" si="7"/>
        <v>-0.27880834348153805</v>
      </c>
      <c r="R104" s="24">
        <f t="shared" si="7"/>
        <v>9.5677255706925646E-2</v>
      </c>
      <c r="S104" s="24">
        <f t="shared" si="7"/>
        <v>-0.14939962300219778</v>
      </c>
    </row>
    <row r="105" spans="1:19" x14ac:dyDescent="0.3">
      <c r="A105" s="59">
        <v>45749</v>
      </c>
      <c r="B105" s="24">
        <v>2</v>
      </c>
      <c r="C105" s="24">
        <v>4</v>
      </c>
      <c r="D105" s="24" t="str">
        <f>_xlfn.IFNA('[2]Ceny plynu cal +1'!D93,"")</f>
        <v/>
      </c>
      <c r="E105" s="24">
        <f>_xlfn.IFNA('[2]Ceny plynu cal +1'!E93,"")</f>
        <v>18.783999999999999</v>
      </c>
      <c r="F105" s="24">
        <f>_xlfn.IFNA('[2]Ceny plynu cal +1'!F93,"")</f>
        <v>12.814</v>
      </c>
      <c r="G105" s="24" t="str">
        <f>_xlfn.IFNA('[2]Ceny plynu cal +1'!G93,"")</f>
        <v/>
      </c>
      <c r="H105" s="24" t="str">
        <f>_xlfn.IFNA('[2]Ceny plynu cal +1'!H93,"")</f>
        <v/>
      </c>
      <c r="I105" s="24" t="str">
        <f>_xlfn.IFNA('[2]Ceny plynu cal +1'!I93,"")</f>
        <v/>
      </c>
      <c r="J105" s="24">
        <f>_xlfn.IFNA('[2]Ceny plynu cal +1'!J93,"")</f>
        <v>31.414999999999999</v>
      </c>
      <c r="M105" s="24">
        <f t="shared" si="7"/>
        <v>-0.15020187247162065</v>
      </c>
      <c r="N105" s="24">
        <f t="shared" si="7"/>
        <v>7.9919015397700299E-4</v>
      </c>
      <c r="O105" s="24">
        <f t="shared" si="7"/>
        <v>-7.5336584763204262E-2</v>
      </c>
      <c r="P105" s="24">
        <f t="shared" si="7"/>
        <v>-0.46286049631120063</v>
      </c>
      <c r="Q105" s="24">
        <f t="shared" si="7"/>
        <v>-0.27880834348153805</v>
      </c>
      <c r="R105" s="24">
        <f t="shared" si="7"/>
        <v>9.5677255706925646E-2</v>
      </c>
      <c r="S105" s="24">
        <f t="shared" si="7"/>
        <v>-0.16910414044197886</v>
      </c>
    </row>
    <row r="106" spans="1:19" x14ac:dyDescent="0.3">
      <c r="A106" s="59">
        <v>45750</v>
      </c>
      <c r="B106" s="24">
        <v>3</v>
      </c>
      <c r="C106" s="24">
        <v>4</v>
      </c>
      <c r="D106" s="24">
        <f>_xlfn.IFNA('[2]Ceny plynu cal +1'!D94,"")</f>
        <v>17.667000000000002</v>
      </c>
      <c r="E106" s="24">
        <f>_xlfn.IFNA('[2]Ceny plynu cal +1'!E94,"")</f>
        <v>19.175000000000001</v>
      </c>
      <c r="F106" s="24">
        <f>_xlfn.IFNA('[2]Ceny plynu cal +1'!F94,"")</f>
        <v>12.939</v>
      </c>
      <c r="G106" s="24" t="str">
        <f>_xlfn.IFNA('[2]Ceny plynu cal +1'!G94,"")</f>
        <v/>
      </c>
      <c r="H106" s="24" t="str">
        <f>_xlfn.IFNA('[2]Ceny plynu cal +1'!H94,"")</f>
        <v/>
      </c>
      <c r="I106" s="24">
        <f>_xlfn.IFNA('[2]Ceny plynu cal +1'!I94,"")</f>
        <v>62.783999999999999</v>
      </c>
      <c r="J106" s="24">
        <f>_xlfn.IFNA('[2]Ceny plynu cal +1'!J94,"")</f>
        <v>31.184000000000001</v>
      </c>
      <c r="M106" s="24">
        <f t="shared" si="7"/>
        <v>-0.15645670754894481</v>
      </c>
      <c r="N106" s="24">
        <f t="shared" si="7"/>
        <v>2.1631413500985408E-2</v>
      </c>
      <c r="O106" s="24">
        <f t="shared" si="7"/>
        <v>-6.6316534278999528E-2</v>
      </c>
      <c r="P106" s="24">
        <f t="shared" si="7"/>
        <v>-0.46286049631120063</v>
      </c>
      <c r="Q106" s="24">
        <f t="shared" si="7"/>
        <v>-0.27880834348153805</v>
      </c>
      <c r="R106" s="24">
        <f t="shared" si="7"/>
        <v>0.17166849745032731</v>
      </c>
      <c r="S106" s="24">
        <f t="shared" si="7"/>
        <v>-0.1752138632991459</v>
      </c>
    </row>
    <row r="107" spans="1:19" x14ac:dyDescent="0.3">
      <c r="A107" s="59">
        <v>45751</v>
      </c>
      <c r="B107" s="24">
        <v>4</v>
      </c>
      <c r="C107" s="24">
        <v>4</v>
      </c>
      <c r="D107" s="24">
        <f>_xlfn.IFNA('[2]Ceny plynu cal +1'!D95,"")</f>
        <v>17.715</v>
      </c>
      <c r="E107" s="24">
        <f>_xlfn.IFNA('[2]Ceny plynu cal +1'!E95,"")</f>
        <v>19.856999999999999</v>
      </c>
      <c r="F107" s="24" t="str">
        <f>_xlfn.IFNA('[2]Ceny plynu cal +1'!F95,"")</f>
        <v/>
      </c>
      <c r="G107" s="24" t="str">
        <f>_xlfn.IFNA('[2]Ceny plynu cal +1'!G95,"")</f>
        <v/>
      </c>
      <c r="H107" s="24">
        <f>_xlfn.IFNA('[2]Ceny plynu cal +1'!H95,"")</f>
        <v>81.546999999999997</v>
      </c>
      <c r="I107" s="24">
        <f>_xlfn.IFNA('[2]Ceny plynu cal +1'!I95,"")</f>
        <v>60.292999999999999</v>
      </c>
      <c r="J107" s="24">
        <f>_xlfn.IFNA('[2]Ceny plynu cal +1'!J95,"")</f>
        <v>31.614999999999998</v>
      </c>
      <c r="M107" s="24">
        <f t="shared" si="7"/>
        <v>-0.15416485958168102</v>
      </c>
      <c r="N107" s="24">
        <f t="shared" si="7"/>
        <v>5.7967925835153311E-2</v>
      </c>
      <c r="O107" s="24">
        <f t="shared" si="7"/>
        <v>-6.6316534278999528E-2</v>
      </c>
      <c r="P107" s="24">
        <f t="shared" si="7"/>
        <v>-0.46286049631120063</v>
      </c>
      <c r="Q107" s="24">
        <f t="shared" si="7"/>
        <v>-0.31343665638441487</v>
      </c>
      <c r="R107" s="24">
        <f t="shared" si="7"/>
        <v>0.12518171376103138</v>
      </c>
      <c r="S107" s="24">
        <f t="shared" si="7"/>
        <v>-0.16381433710244031</v>
      </c>
    </row>
    <row r="108" spans="1:19" x14ac:dyDescent="0.3">
      <c r="A108" s="59">
        <v>45752</v>
      </c>
      <c r="B108" s="24">
        <v>5</v>
      </c>
      <c r="C108" s="24">
        <v>4</v>
      </c>
      <c r="D108" s="24">
        <f>_xlfn.IFNA('[2]Ceny plynu cal +1'!D96,"")</f>
        <v>17.706</v>
      </c>
      <c r="E108" s="24">
        <f>_xlfn.IFNA('[2]Ceny plynu cal +1'!E96,"")</f>
        <v>20.457999999999998</v>
      </c>
      <c r="F108" s="24" t="str">
        <f>_xlfn.IFNA('[2]Ceny plynu cal +1'!F96,"")</f>
        <v/>
      </c>
      <c r="G108" s="24" t="str">
        <f>_xlfn.IFNA('[2]Ceny plynu cal +1'!G96,"")</f>
        <v/>
      </c>
      <c r="H108" s="24">
        <f>_xlfn.IFNA('[2]Ceny plynu cal +1'!H96,"")</f>
        <v>84.07</v>
      </c>
      <c r="I108" s="24">
        <f>_xlfn.IFNA('[2]Ceny plynu cal +1'!I96,"")</f>
        <v>57.076999999999998</v>
      </c>
      <c r="J108" s="24">
        <f>_xlfn.IFNA('[2]Ceny plynu cal +1'!J96,"")</f>
        <v>32.343000000000004</v>
      </c>
      <c r="M108" s="24">
        <f t="shared" si="7"/>
        <v>-0.15459458107554302</v>
      </c>
      <c r="N108" s="24">
        <f t="shared" si="7"/>
        <v>8.9988811337843977E-2</v>
      </c>
      <c r="O108" s="24">
        <f t="shared" si="7"/>
        <v>-6.6316534278999528E-2</v>
      </c>
      <c r="P108" s="24">
        <f t="shared" si="7"/>
        <v>-0.46286049631120063</v>
      </c>
      <c r="Q108" s="24">
        <f t="shared" si="7"/>
        <v>-0.29219492687944082</v>
      </c>
      <c r="R108" s="24">
        <f t="shared" si="7"/>
        <v>6.5165055252490056E-2</v>
      </c>
      <c r="S108" s="24">
        <f t="shared" si="7"/>
        <v>-0.14455945294651984</v>
      </c>
    </row>
    <row r="109" spans="1:19" x14ac:dyDescent="0.3">
      <c r="A109" s="59">
        <v>45753</v>
      </c>
      <c r="B109" s="24">
        <v>6</v>
      </c>
      <c r="C109" s="24">
        <v>4</v>
      </c>
      <c r="D109" s="24">
        <f>_xlfn.IFNA('[2]Ceny plynu cal +1'!D97,"")</f>
        <v>17.725000000000001</v>
      </c>
      <c r="E109" s="24" t="str">
        <f>_xlfn.IFNA('[2]Ceny plynu cal +1'!E97,"")</f>
        <v/>
      </c>
      <c r="F109" s="24">
        <f>_xlfn.IFNA('[2]Ceny plynu cal +1'!F97,"")</f>
        <v>13.478</v>
      </c>
      <c r="G109" s="24">
        <f>_xlfn.IFNA('[2]Ceny plynu cal +1'!G97,"")</f>
        <v>18.567</v>
      </c>
      <c r="H109" s="24">
        <f>_xlfn.IFNA('[2]Ceny plynu cal +1'!H97,"")</f>
        <v>82.92</v>
      </c>
      <c r="I109" s="24">
        <f>_xlfn.IFNA('[2]Ceny plynu cal +1'!I97,"")</f>
        <v>55.737000000000002</v>
      </c>
      <c r="J109" s="24" t="str">
        <f>_xlfn.IFNA('[2]Ceny plynu cal +1'!J97,"")</f>
        <v/>
      </c>
      <c r="M109" s="24">
        <f t="shared" si="7"/>
        <v>-0.15368739125516762</v>
      </c>
      <c r="N109" s="24">
        <f t="shared" si="7"/>
        <v>8.9988811337843977E-2</v>
      </c>
      <c r="O109" s="24">
        <f t="shared" si="7"/>
        <v>-2.7422076591108735E-2</v>
      </c>
      <c r="P109" s="24">
        <f t="shared" si="7"/>
        <v>-0.45582642194631218</v>
      </c>
      <c r="Q109" s="24">
        <f t="shared" si="7"/>
        <v>-0.30187704694710638</v>
      </c>
      <c r="R109" s="24">
        <f t="shared" si="7"/>
        <v>4.0158114207264672E-2</v>
      </c>
      <c r="S109" s="24">
        <f t="shared" si="7"/>
        <v>-0.14455945294651984</v>
      </c>
    </row>
    <row r="110" spans="1:19" x14ac:dyDescent="0.3">
      <c r="A110" s="59">
        <v>45754</v>
      </c>
      <c r="B110" s="24">
        <v>7</v>
      </c>
      <c r="C110" s="24">
        <v>4</v>
      </c>
      <c r="D110" s="24" t="str">
        <f>_xlfn.IFNA('[2]Ceny plynu cal +1'!D98,"")</f>
        <v/>
      </c>
      <c r="E110" s="24" t="str">
        <f>_xlfn.IFNA('[2]Ceny plynu cal +1'!E98,"")</f>
        <v/>
      </c>
      <c r="F110" s="24">
        <f>_xlfn.IFNA('[2]Ceny plynu cal +1'!F98,"")</f>
        <v>13.487</v>
      </c>
      <c r="G110" s="24">
        <f>_xlfn.IFNA('[2]Ceny plynu cal +1'!G98,"")</f>
        <v>18.297999999999998</v>
      </c>
      <c r="H110" s="24">
        <f>_xlfn.IFNA('[2]Ceny plynu cal +1'!H98,"")</f>
        <v>82.93</v>
      </c>
      <c r="I110" s="24" t="str">
        <f>_xlfn.IFNA('[2]Ceny plynu cal +1'!I98,"")</f>
        <v/>
      </c>
      <c r="J110" s="24" t="str">
        <f>_xlfn.IFNA('[2]Ceny plynu cal +1'!J98,"")</f>
        <v/>
      </c>
      <c r="M110" s="24">
        <f t="shared" si="7"/>
        <v>-0.15368739125516762</v>
      </c>
      <c r="N110" s="24">
        <f t="shared" si="7"/>
        <v>8.9988811337843977E-2</v>
      </c>
      <c r="O110" s="24">
        <f t="shared" si="7"/>
        <v>-2.677263295624599E-2</v>
      </c>
      <c r="P110" s="24">
        <f t="shared" si="7"/>
        <v>-0.46371044696362473</v>
      </c>
      <c r="Q110" s="24">
        <f t="shared" si="7"/>
        <v>-0.30179285459869176</v>
      </c>
      <c r="R110" s="24">
        <f t="shared" si="7"/>
        <v>4.0158114207264672E-2</v>
      </c>
      <c r="S110" s="24">
        <f t="shared" si="7"/>
        <v>-0.14455945294651984</v>
      </c>
    </row>
    <row r="111" spans="1:19" x14ac:dyDescent="0.3">
      <c r="A111" s="59">
        <v>45755</v>
      </c>
      <c r="B111" s="24">
        <v>8</v>
      </c>
      <c r="C111" s="24">
        <v>4</v>
      </c>
      <c r="D111" s="24" t="str">
        <f>_xlfn.IFNA('[2]Ceny plynu cal +1'!D99,"")</f>
        <v/>
      </c>
      <c r="E111" s="24">
        <f>_xlfn.IFNA('[2]Ceny plynu cal +1'!E99,"")</f>
        <v>20.274999999999999</v>
      </c>
      <c r="F111" s="24">
        <f>_xlfn.IFNA('[2]Ceny plynu cal +1'!F99,"")</f>
        <v>13.372999999999999</v>
      </c>
      <c r="G111" s="24">
        <f>_xlfn.IFNA('[2]Ceny plynu cal +1'!G99,"")</f>
        <v>18.106000000000002</v>
      </c>
      <c r="H111" s="24">
        <f>_xlfn.IFNA('[2]Ceny plynu cal +1'!H99,"")</f>
        <v>84.584999999999994</v>
      </c>
      <c r="I111" s="24" t="str">
        <f>_xlfn.IFNA('[2]Ceny plynu cal +1'!I99,"")</f>
        <v/>
      </c>
      <c r="J111" s="24">
        <f>_xlfn.IFNA('[2]Ceny plynu cal +1'!J99,"")</f>
        <v>33.807000000000002</v>
      </c>
      <c r="M111" s="24">
        <f t="shared" si="7"/>
        <v>-0.15368739125516762</v>
      </c>
      <c r="N111" s="24">
        <f t="shared" si="7"/>
        <v>8.0238691459320721E-2</v>
      </c>
      <c r="O111" s="24">
        <f t="shared" si="7"/>
        <v>-3.4998918997840689E-2</v>
      </c>
      <c r="P111" s="24">
        <f t="shared" si="7"/>
        <v>-0.46933770645553552</v>
      </c>
      <c r="Q111" s="24">
        <f t="shared" si="7"/>
        <v>-0.28785902093609494</v>
      </c>
      <c r="R111" s="24">
        <f t="shared" si="7"/>
        <v>4.0158114207264672E-2</v>
      </c>
      <c r="S111" s="24">
        <f t="shared" si="7"/>
        <v>-0.10583809250109755</v>
      </c>
    </row>
    <row r="112" spans="1:19" x14ac:dyDescent="0.3">
      <c r="A112" s="59">
        <v>45756</v>
      </c>
      <c r="B112" s="24">
        <v>9</v>
      </c>
      <c r="C112" s="24">
        <v>4</v>
      </c>
      <c r="D112" s="24">
        <f>_xlfn.IFNA('[2]Ceny plynu cal +1'!D100,"")</f>
        <v>17.911999999999999</v>
      </c>
      <c r="E112" s="24">
        <f>_xlfn.IFNA('[2]Ceny plynu cal +1'!E100,"")</f>
        <v>20.95</v>
      </c>
      <c r="F112" s="24">
        <f>_xlfn.IFNA('[2]Ceny plynu cal +1'!F100,"")</f>
        <v>13.468999999999999</v>
      </c>
      <c r="G112" s="24">
        <f>_xlfn.IFNA('[2]Ceny plynu cal +1'!G100,"")</f>
        <v>18.05</v>
      </c>
      <c r="H112" s="24" t="str">
        <f>_xlfn.IFNA('[2]Ceny plynu cal +1'!H100,"")</f>
        <v/>
      </c>
      <c r="I112" s="24" t="str">
        <f>_xlfn.IFNA('[2]Ceny plynu cal +1'!I100,"")</f>
        <v/>
      </c>
      <c r="J112" s="24">
        <f>_xlfn.IFNA('[2]Ceny plynu cal +1'!J100,"")</f>
        <v>33.597999999999999</v>
      </c>
      <c r="M112" s="24">
        <f t="shared" ref="M112:S127" si="8">IFERROR(D112/D$379-1,M111)</f>
        <v>-0.14475873354936897</v>
      </c>
      <c r="N112" s="24">
        <f t="shared" si="8"/>
        <v>0.1162022483882994</v>
      </c>
      <c r="O112" s="24">
        <f t="shared" si="8"/>
        <v>-2.807152022597148E-2</v>
      </c>
      <c r="P112" s="24">
        <f t="shared" si="8"/>
        <v>-0.47097899047400948</v>
      </c>
      <c r="Q112" s="24">
        <f t="shared" si="8"/>
        <v>-0.28785902093609494</v>
      </c>
      <c r="R112" s="24">
        <f t="shared" si="8"/>
        <v>4.0158114207264672E-2</v>
      </c>
      <c r="S112" s="24">
        <f t="shared" si="8"/>
        <v>-0.11136593699091546</v>
      </c>
    </row>
    <row r="113" spans="1:19" x14ac:dyDescent="0.3">
      <c r="A113" s="59">
        <v>45757</v>
      </c>
      <c r="B113" s="24">
        <v>10</v>
      </c>
      <c r="C113" s="24">
        <v>4</v>
      </c>
      <c r="D113" s="24">
        <f>_xlfn.IFNA('[2]Ceny plynu cal +1'!D101,"")</f>
        <v>18.041</v>
      </c>
      <c r="E113" s="24">
        <f>_xlfn.IFNA('[2]Ceny plynu cal +1'!E101,"")</f>
        <v>20.913</v>
      </c>
      <c r="F113" s="24" t="str">
        <f>_xlfn.IFNA('[2]Ceny plynu cal +1'!F101,"")</f>
        <v/>
      </c>
      <c r="G113" s="24" t="str">
        <f>_xlfn.IFNA('[2]Ceny plynu cal +1'!G101,"")</f>
        <v/>
      </c>
      <c r="H113" s="24" t="str">
        <f>_xlfn.IFNA('[2]Ceny plynu cal +1'!H101,"")</f>
        <v/>
      </c>
      <c r="I113" s="24" t="str">
        <f>_xlfn.IFNA('[2]Ceny plynu cal +1'!I101,"")</f>
        <v/>
      </c>
      <c r="J113" s="24">
        <f>_xlfn.IFNA('[2]Ceny plynu cal +1'!J101,"")</f>
        <v>33.520000000000003</v>
      </c>
      <c r="M113" s="24">
        <f t="shared" si="8"/>
        <v>-0.13859939213734729</v>
      </c>
      <c r="N113" s="24">
        <f t="shared" si="8"/>
        <v>0.1142309126751555</v>
      </c>
      <c r="O113" s="24">
        <f t="shared" si="8"/>
        <v>-2.807152022597148E-2</v>
      </c>
      <c r="P113" s="24">
        <f t="shared" si="8"/>
        <v>-0.47097899047400948</v>
      </c>
      <c r="Q113" s="24">
        <f t="shared" si="8"/>
        <v>-0.28785902093609494</v>
      </c>
      <c r="R113" s="24">
        <f t="shared" si="8"/>
        <v>4.0158114207264672E-2</v>
      </c>
      <c r="S113" s="24">
        <f t="shared" si="8"/>
        <v>-0.11342896029333538</v>
      </c>
    </row>
    <row r="114" spans="1:19" x14ac:dyDescent="0.3">
      <c r="A114" s="59">
        <v>45758</v>
      </c>
      <c r="B114" s="24">
        <v>11</v>
      </c>
      <c r="C114" s="24">
        <v>4</v>
      </c>
      <c r="D114" s="24">
        <f>_xlfn.IFNA('[2]Ceny plynu cal +1'!D102,"")</f>
        <v>18.321000000000002</v>
      </c>
      <c r="E114" s="24">
        <f>_xlfn.IFNA('[2]Ceny plynu cal +1'!E102,"")</f>
        <v>21.027999999999999</v>
      </c>
      <c r="F114" s="24" t="str">
        <f>_xlfn.IFNA('[2]Ceny plynu cal +1'!F102,"")</f>
        <v/>
      </c>
      <c r="G114" s="24" t="str">
        <f>_xlfn.IFNA('[2]Ceny plynu cal +1'!G102,"")</f>
        <v/>
      </c>
      <c r="H114" s="24">
        <f>_xlfn.IFNA('[2]Ceny plynu cal +1'!H102,"")</f>
        <v>85.66</v>
      </c>
      <c r="I114" s="24">
        <f>_xlfn.IFNA('[2]Ceny plynu cal +1'!I102,"")</f>
        <v>58.061</v>
      </c>
      <c r="J114" s="24">
        <f>_xlfn.IFNA('[2]Ceny plynu cal +1'!J102,"")</f>
        <v>35.726999999999997</v>
      </c>
      <c r="M114" s="24">
        <f t="shared" si="8"/>
        <v>-0.12523027899497474</v>
      </c>
      <c r="N114" s="24">
        <f t="shared" si="8"/>
        <v>0.12035803718898141</v>
      </c>
      <c r="O114" s="24">
        <f t="shared" si="8"/>
        <v>-2.807152022597148E-2</v>
      </c>
      <c r="P114" s="24">
        <f t="shared" si="8"/>
        <v>-0.47097899047400948</v>
      </c>
      <c r="Q114" s="24">
        <f t="shared" si="8"/>
        <v>-0.27880834348153805</v>
      </c>
      <c r="R114" s="24">
        <f t="shared" si="8"/>
        <v>8.3528361214058711E-2</v>
      </c>
      <c r="S114" s="24">
        <f t="shared" si="8"/>
        <v>-5.5055980441527375E-2</v>
      </c>
    </row>
    <row r="115" spans="1:19" x14ac:dyDescent="0.3">
      <c r="A115" s="59">
        <v>45759</v>
      </c>
      <c r="B115" s="24">
        <v>12</v>
      </c>
      <c r="C115" s="24">
        <v>4</v>
      </c>
      <c r="D115" s="24">
        <f>_xlfn.IFNA('[2]Ceny plynu cal +1'!D103,"")</f>
        <v>18.184000000000001</v>
      </c>
      <c r="E115" s="24">
        <f>_xlfn.IFNA('[2]Ceny plynu cal +1'!E103,"")</f>
        <v>20.93</v>
      </c>
      <c r="F115" s="24" t="str">
        <f>_xlfn.IFNA('[2]Ceny plynu cal +1'!F103,"")</f>
        <v/>
      </c>
      <c r="G115" s="24">
        <f>_xlfn.IFNA('[2]Ceny plynu cal +1'!G103,"")</f>
        <v>18.315000000000001</v>
      </c>
      <c r="H115" s="24">
        <f>_xlfn.IFNA('[2]Ceny plynu cal +1'!H103,"")</f>
        <v>88</v>
      </c>
      <c r="I115" s="24">
        <f>_xlfn.IFNA('[2]Ceny plynu cal +1'!I103,"")</f>
        <v>58.773000000000003</v>
      </c>
      <c r="J115" s="24">
        <f>_xlfn.IFNA('[2]Ceny plynu cal +1'!J103,"")</f>
        <v>36.679000000000002</v>
      </c>
      <c r="M115" s="24">
        <f t="shared" si="8"/>
        <v>-0.13177159506820701</v>
      </c>
      <c r="N115" s="24">
        <f t="shared" si="8"/>
        <v>0.11513666151632984</v>
      </c>
      <c r="O115" s="24">
        <f t="shared" si="8"/>
        <v>-2.807152022597148E-2</v>
      </c>
      <c r="P115" s="24">
        <f t="shared" si="8"/>
        <v>-0.46321220002944508</v>
      </c>
      <c r="Q115" s="24">
        <f t="shared" si="8"/>
        <v>-0.25910733395254892</v>
      </c>
      <c r="R115" s="24">
        <f t="shared" si="8"/>
        <v>9.6815631381372613E-2</v>
      </c>
      <c r="S115" s="24">
        <f t="shared" si="8"/>
        <v>-2.9876516545323639E-2</v>
      </c>
    </row>
    <row r="116" spans="1:19" x14ac:dyDescent="0.3">
      <c r="A116" s="59">
        <v>45760</v>
      </c>
      <c r="B116" s="24">
        <v>13</v>
      </c>
      <c r="C116" s="24">
        <v>4</v>
      </c>
      <c r="D116" s="24">
        <f>_xlfn.IFNA('[2]Ceny plynu cal +1'!D104,"")</f>
        <v>18.385000000000002</v>
      </c>
      <c r="E116" s="24" t="str">
        <f>_xlfn.IFNA('[2]Ceny plynu cal +1'!E104,"")</f>
        <v/>
      </c>
      <c r="F116" s="24" t="str">
        <f>_xlfn.IFNA('[2]Ceny plynu cal +1'!F104,"")</f>
        <v/>
      </c>
      <c r="G116" s="24">
        <f>_xlfn.IFNA('[2]Ceny plynu cal +1'!G104,"")</f>
        <v>18.178000000000001</v>
      </c>
      <c r="H116" s="24">
        <f>_xlfn.IFNA('[2]Ceny plynu cal +1'!H104,"")</f>
        <v>90.894999999999996</v>
      </c>
      <c r="I116" s="24">
        <f>_xlfn.IFNA('[2]Ceny plynu cal +1'!I104,"")</f>
        <v>57.948</v>
      </c>
      <c r="J116" s="24" t="str">
        <f>_xlfn.IFNA('[2]Ceny plynu cal +1'!J104,"")</f>
        <v/>
      </c>
      <c r="M116" s="24">
        <f t="shared" si="8"/>
        <v>-0.12217448170528955</v>
      </c>
      <c r="N116" s="24">
        <f t="shared" si="8"/>
        <v>0.11513666151632984</v>
      </c>
      <c r="O116" s="24">
        <f t="shared" si="8"/>
        <v>-2.807152022597148E-2</v>
      </c>
      <c r="P116" s="24">
        <f t="shared" si="8"/>
        <v>-0.46722748414606896</v>
      </c>
      <c r="Q116" s="24">
        <f t="shared" si="8"/>
        <v>-0.23473364908655614</v>
      </c>
      <c r="R116" s="24">
        <f t="shared" si="8"/>
        <v>8.1419566931886678E-2</v>
      </c>
      <c r="S116" s="24">
        <f t="shared" si="8"/>
        <v>-2.9876516545323639E-2</v>
      </c>
    </row>
    <row r="117" spans="1:19" x14ac:dyDescent="0.3">
      <c r="A117" s="59">
        <v>45761</v>
      </c>
      <c r="B117" s="24">
        <v>14</v>
      </c>
      <c r="C117" s="24">
        <v>4</v>
      </c>
      <c r="D117" s="24" t="str">
        <f>_xlfn.IFNA('[2]Ceny plynu cal +1'!D105,"")</f>
        <v/>
      </c>
      <c r="E117" s="24" t="str">
        <f>_xlfn.IFNA('[2]Ceny plynu cal +1'!E105,"")</f>
        <v/>
      </c>
      <c r="F117" s="24">
        <f>_xlfn.IFNA('[2]Ceny plynu cal +1'!F105,"")</f>
        <v>13.384</v>
      </c>
      <c r="G117" s="24">
        <f>_xlfn.IFNA('[2]Ceny plynu cal +1'!G105,"")</f>
        <v>18.247</v>
      </c>
      <c r="H117" s="24">
        <f>_xlfn.IFNA('[2]Ceny plynu cal +1'!H105,"")</f>
        <v>85.46</v>
      </c>
      <c r="I117" s="24">
        <f>_xlfn.IFNA('[2]Ceny plynu cal +1'!I105,"")</f>
        <v>57.46</v>
      </c>
      <c r="J117" s="24" t="str">
        <f>_xlfn.IFNA('[2]Ceny plynu cal +1'!J105,"")</f>
        <v/>
      </c>
      <c r="M117" s="24">
        <f t="shared" si="8"/>
        <v>-0.12217448170528955</v>
      </c>
      <c r="N117" s="24">
        <f t="shared" si="8"/>
        <v>0.11513666151632984</v>
      </c>
      <c r="O117" s="24">
        <f t="shared" si="8"/>
        <v>-3.4205154555230655E-2</v>
      </c>
      <c r="P117" s="24">
        <f t="shared" si="8"/>
        <v>-0.46520518776616349</v>
      </c>
      <c r="Q117" s="24">
        <f t="shared" si="8"/>
        <v>-0.28049219044982765</v>
      </c>
      <c r="R117" s="24">
        <f t="shared" si="8"/>
        <v>7.2312561536312048E-2</v>
      </c>
      <c r="S117" s="24">
        <f t="shared" si="8"/>
        <v>-2.9876516545323639E-2</v>
      </c>
    </row>
    <row r="118" spans="1:19" x14ac:dyDescent="0.3">
      <c r="A118" s="59">
        <v>45762</v>
      </c>
      <c r="B118" s="24">
        <v>15</v>
      </c>
      <c r="C118" s="24">
        <v>4</v>
      </c>
      <c r="D118" s="24" t="str">
        <f>_xlfn.IFNA('[2]Ceny plynu cal +1'!D106,"")</f>
        <v/>
      </c>
      <c r="E118" s="24">
        <f>_xlfn.IFNA('[2]Ceny plynu cal +1'!E106,"")</f>
        <v>20.545999999999999</v>
      </c>
      <c r="F118" s="24">
        <f>_xlfn.IFNA('[2]Ceny plynu cal +1'!F106,"")</f>
        <v>12.986000000000001</v>
      </c>
      <c r="G118" s="24">
        <f>_xlfn.IFNA('[2]Ceny plynu cal +1'!G106,"")</f>
        <v>18.579999999999998</v>
      </c>
      <c r="H118" s="24" t="str">
        <f>_xlfn.IFNA('[2]Ceny plynu cal +1'!H106,"")</f>
        <v/>
      </c>
      <c r="I118" s="24" t="str">
        <f>_xlfn.IFNA('[2]Ceny plynu cal +1'!I106,"")</f>
        <v/>
      </c>
      <c r="J118" s="24">
        <f>_xlfn.IFNA('[2]Ceny plynu cal +1'!J106,"")</f>
        <v>36.56</v>
      </c>
      <c r="M118" s="24">
        <f t="shared" si="8"/>
        <v>-0.12217448170528955</v>
      </c>
      <c r="N118" s="24">
        <f t="shared" si="8"/>
        <v>9.4677393574510882E-2</v>
      </c>
      <c r="O118" s="24">
        <f t="shared" si="8"/>
        <v>-6.2924995296938513E-2</v>
      </c>
      <c r="P118" s="24">
        <f t="shared" si="8"/>
        <v>-0.45544540958488078</v>
      </c>
      <c r="Q118" s="24">
        <f t="shared" si="8"/>
        <v>-0.28049219044982765</v>
      </c>
      <c r="R118" s="24">
        <f t="shared" si="8"/>
        <v>7.2312561536312048E-2</v>
      </c>
      <c r="S118" s="24">
        <f t="shared" si="8"/>
        <v>-3.3023949532349106E-2</v>
      </c>
    </row>
    <row r="119" spans="1:19" x14ac:dyDescent="0.3">
      <c r="A119" s="59">
        <v>45763</v>
      </c>
      <c r="B119" s="24">
        <v>16</v>
      </c>
      <c r="C119" s="24">
        <v>4</v>
      </c>
      <c r="D119" s="24">
        <f>_xlfn.IFNA('[2]Ceny plynu cal +1'!D107,"")</f>
        <v>18.376000000000001</v>
      </c>
      <c r="E119" s="24">
        <f>_xlfn.IFNA('[2]Ceny plynu cal +1'!E107,"")</f>
        <v>20.440999999999999</v>
      </c>
      <c r="F119" s="24">
        <f>_xlfn.IFNA('[2]Ceny plynu cal +1'!F107,"")</f>
        <v>13.314</v>
      </c>
      <c r="G119" s="24">
        <f>_xlfn.IFNA('[2]Ceny plynu cal +1'!G107,"")</f>
        <v>18.734999999999999</v>
      </c>
      <c r="H119" s="24" t="str">
        <f>_xlfn.IFNA('[2]Ceny plynu cal +1'!H107,"")</f>
        <v/>
      </c>
      <c r="I119" s="24" t="str">
        <f>_xlfn.IFNA('[2]Ceny plynu cal +1'!I107,"")</f>
        <v/>
      </c>
      <c r="J119" s="24">
        <f>_xlfn.IFNA('[2]Ceny plynu cal +1'!J107,"")</f>
        <v>37.746000000000002</v>
      </c>
      <c r="M119" s="24">
        <f t="shared" si="8"/>
        <v>-0.12260420319915155</v>
      </c>
      <c r="N119" s="24">
        <f t="shared" si="8"/>
        <v>8.908306249666964E-2</v>
      </c>
      <c r="O119" s="24">
        <f t="shared" si="8"/>
        <v>-3.9256382826385328E-2</v>
      </c>
      <c r="P119" s="24">
        <f t="shared" si="8"/>
        <v>-0.45090256989089017</v>
      </c>
      <c r="Q119" s="24">
        <f t="shared" si="8"/>
        <v>-0.28049219044982765</v>
      </c>
      <c r="R119" s="24">
        <f t="shared" si="8"/>
        <v>7.2312561536312048E-2</v>
      </c>
      <c r="S119" s="24">
        <f t="shared" si="8"/>
        <v>-1.6554157288853899E-3</v>
      </c>
    </row>
    <row r="120" spans="1:19" x14ac:dyDescent="0.3">
      <c r="A120" s="59">
        <v>45764</v>
      </c>
      <c r="B120" s="24">
        <v>17</v>
      </c>
      <c r="C120" s="24">
        <v>4</v>
      </c>
      <c r="D120" s="24">
        <f>_xlfn.IFNA('[2]Ceny plynu cal +1'!D108,"")</f>
        <v>18.062000000000001</v>
      </c>
      <c r="E120" s="24">
        <f>_xlfn.IFNA('[2]Ceny plynu cal +1'!E108,"")</f>
        <v>20.728999999999999</v>
      </c>
      <c r="F120" s="24">
        <f>_xlfn.IFNA('[2]Ceny plynu cal +1'!F108,"")</f>
        <v>13.596</v>
      </c>
      <c r="G120" s="24" t="str">
        <f>_xlfn.IFNA('[2]Ceny plynu cal +1'!G108,"")</f>
        <v/>
      </c>
      <c r="H120" s="24" t="str">
        <f>_xlfn.IFNA('[2]Ceny plynu cal +1'!H108,"")</f>
        <v/>
      </c>
      <c r="I120" s="24">
        <f>_xlfn.IFNA('[2]Ceny plynu cal +1'!I108,"")</f>
        <v>57.539000000000001</v>
      </c>
      <c r="J120" s="24">
        <f>_xlfn.IFNA('[2]Ceny plynu cal +1'!J108,"")</f>
        <v>35.807000000000002</v>
      </c>
      <c r="M120" s="24">
        <f t="shared" si="8"/>
        <v>-0.13759670865166929</v>
      </c>
      <c r="N120" s="24">
        <f t="shared" si="8"/>
        <v>0.10442751345303392</v>
      </c>
      <c r="O120" s="24">
        <f t="shared" si="8"/>
        <v>-1.8907148934019458E-2</v>
      </c>
      <c r="P120" s="24">
        <f t="shared" si="8"/>
        <v>-0.45090256989089017</v>
      </c>
      <c r="Q120" s="24">
        <f t="shared" si="8"/>
        <v>-0.28049219044982765</v>
      </c>
      <c r="R120" s="24">
        <f t="shared" si="8"/>
        <v>7.3786851344202153E-2</v>
      </c>
      <c r="S120" s="24">
        <f t="shared" si="8"/>
        <v>-5.2940059105711756E-2</v>
      </c>
    </row>
    <row r="121" spans="1:19" x14ac:dyDescent="0.3">
      <c r="A121" s="59">
        <v>45765</v>
      </c>
      <c r="B121" s="24">
        <v>18</v>
      </c>
      <c r="C121" s="24">
        <v>4</v>
      </c>
      <c r="D121" s="24">
        <f>_xlfn.IFNA('[2]Ceny plynu cal +1'!D109,"")</f>
        <v>18.263000000000002</v>
      </c>
      <c r="E121" s="24">
        <f>_xlfn.IFNA('[2]Ceny plynu cal +1'!E109,"")</f>
        <v>20.507000000000001</v>
      </c>
      <c r="F121" s="24" t="str">
        <f>_xlfn.IFNA('[2]Ceny plynu cal +1'!F109,"")</f>
        <v/>
      </c>
      <c r="G121" s="24" t="str">
        <f>_xlfn.IFNA('[2]Ceny plynu cal +1'!G109,"")</f>
        <v/>
      </c>
      <c r="H121" s="24" t="str">
        <f>_xlfn.IFNA('[2]Ceny plynu cal +1'!H109,"")</f>
        <v/>
      </c>
      <c r="I121" s="24">
        <f>_xlfn.IFNA('[2]Ceny plynu cal +1'!I109,"")</f>
        <v>58.404000000000003</v>
      </c>
      <c r="J121" s="24">
        <f>_xlfn.IFNA('[2]Ceny plynu cal +1'!J109,"")</f>
        <v>36.741999999999997</v>
      </c>
      <c r="M121" s="24">
        <f t="shared" si="8"/>
        <v>-0.12799959528875182</v>
      </c>
      <c r="N121" s="24">
        <f t="shared" si="8"/>
        <v>9.2599499174169875E-2</v>
      </c>
      <c r="O121" s="24">
        <f t="shared" si="8"/>
        <v>-1.8907148934019458E-2</v>
      </c>
      <c r="P121" s="24">
        <f t="shared" si="8"/>
        <v>-0.45090256989089017</v>
      </c>
      <c r="Q121" s="24">
        <f t="shared" si="8"/>
        <v>-0.28049219044982765</v>
      </c>
      <c r="R121" s="24">
        <f t="shared" si="8"/>
        <v>8.9929391645784396E-2</v>
      </c>
      <c r="S121" s="24">
        <f t="shared" si="8"/>
        <v>-2.8210228493369072E-2</v>
      </c>
    </row>
    <row r="122" spans="1:19" x14ac:dyDescent="0.3">
      <c r="A122" s="59">
        <v>45766</v>
      </c>
      <c r="B122" s="24">
        <v>19</v>
      </c>
      <c r="C122" s="24">
        <v>4</v>
      </c>
      <c r="D122" s="24">
        <f>_xlfn.IFNA('[2]Ceny plynu cal +1'!D110,"")</f>
        <v>18.509</v>
      </c>
      <c r="E122" s="24" t="str">
        <f>_xlfn.IFNA('[2]Ceny plynu cal +1'!E110,"")</f>
        <v/>
      </c>
      <c r="F122" s="24" t="str">
        <f>_xlfn.IFNA('[2]Ceny plynu cal +1'!F110,"")</f>
        <v/>
      </c>
      <c r="G122" s="24">
        <f>_xlfn.IFNA('[2]Ceny plynu cal +1'!G110,"")</f>
        <v>18.907</v>
      </c>
      <c r="H122" s="24">
        <f>_xlfn.IFNA('[2]Ceny plynu cal +1'!H110,"")</f>
        <v>84.47</v>
      </c>
      <c r="I122" s="24">
        <f>_xlfn.IFNA('[2]Ceny plynu cal +1'!I110,"")</f>
        <v>56.87</v>
      </c>
      <c r="J122" s="24">
        <f>_xlfn.IFNA('[2]Ceny plynu cal +1'!J110,"")</f>
        <v>35.286999999999999</v>
      </c>
      <c r="M122" s="24">
        <f t="shared" si="8"/>
        <v>-0.11625387445652458</v>
      </c>
      <c r="N122" s="24">
        <f t="shared" si="8"/>
        <v>9.2599499174169875E-2</v>
      </c>
      <c r="O122" s="24">
        <f t="shared" si="8"/>
        <v>-1.8907148934019458E-2</v>
      </c>
      <c r="P122" s="24">
        <f t="shared" si="8"/>
        <v>-0.44586148326272013</v>
      </c>
      <c r="Q122" s="24">
        <f t="shared" si="8"/>
        <v>-0.2888272329428615</v>
      </c>
      <c r="R122" s="24">
        <f t="shared" si="8"/>
        <v>6.1302042717891636E-2</v>
      </c>
      <c r="S122" s="24">
        <f t="shared" si="8"/>
        <v>-6.669354778851222E-2</v>
      </c>
    </row>
    <row r="123" spans="1:19" x14ac:dyDescent="0.3">
      <c r="A123" s="59">
        <v>45767</v>
      </c>
      <c r="B123" s="24">
        <v>20</v>
      </c>
      <c r="C123" s="24">
        <v>4</v>
      </c>
      <c r="D123" s="24">
        <f>_xlfn.IFNA('[2]Ceny plynu cal +1'!D111,"")</f>
        <v>18.524999999999999</v>
      </c>
      <c r="E123" s="24" t="str">
        <f>_xlfn.IFNA('[2]Ceny plynu cal +1'!E111,"")</f>
        <v/>
      </c>
      <c r="F123" s="24">
        <f>_xlfn.IFNA('[2]Ceny plynu cal +1'!F111,"")</f>
        <v>13.452</v>
      </c>
      <c r="G123" s="24">
        <f>_xlfn.IFNA('[2]Ceny plynu cal +1'!G111,"")</f>
        <v>18.968</v>
      </c>
      <c r="H123" s="24">
        <f>_xlfn.IFNA('[2]Ceny plynu cal +1'!H111,"")</f>
        <v>87.25</v>
      </c>
      <c r="I123" s="24">
        <f>_xlfn.IFNA('[2]Ceny plynu cal +1'!I111,"")</f>
        <v>56.73</v>
      </c>
      <c r="J123" s="24" t="str">
        <f>_xlfn.IFNA('[2]Ceny plynu cal +1'!J111,"")</f>
        <v/>
      </c>
      <c r="M123" s="24">
        <f t="shared" si="8"/>
        <v>-0.11548992513410339</v>
      </c>
      <c r="N123" s="24">
        <f t="shared" si="8"/>
        <v>9.2599499174169875E-2</v>
      </c>
      <c r="O123" s="24">
        <f t="shared" si="8"/>
        <v>-2.9298247091823271E-2</v>
      </c>
      <c r="P123" s="24">
        <f t="shared" si="8"/>
        <v>-0.44407365602831095</v>
      </c>
      <c r="Q123" s="24">
        <f t="shared" si="8"/>
        <v>-0.26542176008363516</v>
      </c>
      <c r="R123" s="24">
        <f t="shared" si="8"/>
        <v>5.8689377235554785E-2</v>
      </c>
      <c r="S123" s="24">
        <f t="shared" si="8"/>
        <v>-6.669354778851222E-2</v>
      </c>
    </row>
    <row r="124" spans="1:19" x14ac:dyDescent="0.3">
      <c r="A124" s="59">
        <v>45768</v>
      </c>
      <c r="B124" s="24">
        <v>21</v>
      </c>
      <c r="C124" s="24">
        <v>4</v>
      </c>
      <c r="D124" s="24" t="str">
        <f>_xlfn.IFNA('[2]Ceny plynu cal +1'!D112,"")</f>
        <v/>
      </c>
      <c r="E124" s="24" t="str">
        <f>_xlfn.IFNA('[2]Ceny plynu cal +1'!E112,"")</f>
        <v/>
      </c>
      <c r="F124" s="24">
        <f>_xlfn.IFNA('[2]Ceny plynu cal +1'!F112,"")</f>
        <v>13.132</v>
      </c>
      <c r="G124" s="24">
        <f>_xlfn.IFNA('[2]Ceny plynu cal +1'!G112,"")</f>
        <v>19.021999999999998</v>
      </c>
      <c r="H124" s="24">
        <f>_xlfn.IFNA('[2]Ceny plynu cal +1'!H112,"")</f>
        <v>91.61</v>
      </c>
      <c r="I124" s="24">
        <f>_xlfn.IFNA('[2]Ceny plynu cal +1'!I112,"")</f>
        <v>56.14</v>
      </c>
      <c r="J124" s="24" t="str">
        <f>_xlfn.IFNA('[2]Ceny plynu cal +1'!J112,"")</f>
        <v/>
      </c>
      <c r="M124" s="24">
        <f t="shared" si="8"/>
        <v>-0.11548992513410339</v>
      </c>
      <c r="N124" s="24">
        <f t="shared" si="8"/>
        <v>9.2599499174169875E-2</v>
      </c>
      <c r="O124" s="24">
        <f t="shared" si="8"/>
        <v>-5.2389576331387411E-2</v>
      </c>
      <c r="P124" s="24">
        <f t="shared" si="8"/>
        <v>-0.442490989296211</v>
      </c>
      <c r="Q124" s="24">
        <f t="shared" si="8"/>
        <v>-0.22871389617492055</v>
      </c>
      <c r="R124" s="24">
        <f t="shared" si="8"/>
        <v>4.7678858417134595E-2</v>
      </c>
      <c r="S124" s="24">
        <f t="shared" si="8"/>
        <v>-6.669354778851222E-2</v>
      </c>
    </row>
    <row r="125" spans="1:19" x14ac:dyDescent="0.3">
      <c r="A125" s="59">
        <v>45769</v>
      </c>
      <c r="B125" s="24">
        <v>22</v>
      </c>
      <c r="C125" s="24">
        <v>4</v>
      </c>
      <c r="D125" s="24" t="str">
        <f>_xlfn.IFNA('[2]Ceny plynu cal +1'!D113,"")</f>
        <v/>
      </c>
      <c r="E125" s="24" t="str">
        <f>_xlfn.IFNA('[2]Ceny plynu cal +1'!E113,"")</f>
        <v/>
      </c>
      <c r="F125" s="24">
        <f>_xlfn.IFNA('[2]Ceny plynu cal +1'!F113,"")</f>
        <v>12.927</v>
      </c>
      <c r="G125" s="24">
        <f>_xlfn.IFNA('[2]Ceny plynu cal +1'!G113,"")</f>
        <v>19.161000000000001</v>
      </c>
      <c r="H125" s="24">
        <f>_xlfn.IFNA('[2]Ceny plynu cal +1'!H113,"")</f>
        <v>89.5</v>
      </c>
      <c r="I125" s="24" t="str">
        <f>_xlfn.IFNA('[2]Ceny plynu cal +1'!I113,"")</f>
        <v/>
      </c>
      <c r="J125" s="24">
        <f>_xlfn.IFNA('[2]Ceny plynu cal +1'!J113,"")</f>
        <v>34.198999999999998</v>
      </c>
      <c r="M125" s="24">
        <f t="shared" si="8"/>
        <v>-0.11548992513410339</v>
      </c>
      <c r="N125" s="24">
        <f t="shared" si="8"/>
        <v>9.2599499174169875E-2</v>
      </c>
      <c r="O125" s="24">
        <f t="shared" si="8"/>
        <v>-6.7182459125483152E-2</v>
      </c>
      <c r="P125" s="24">
        <f t="shared" si="8"/>
        <v>-0.43841708789321299</v>
      </c>
      <c r="Q125" s="24">
        <f t="shared" si="8"/>
        <v>-0.24647848169037645</v>
      </c>
      <c r="R125" s="24">
        <f t="shared" si="8"/>
        <v>4.7678858417134595E-2</v>
      </c>
      <c r="S125" s="24">
        <f t="shared" si="8"/>
        <v>-9.5470077955602028E-2</v>
      </c>
    </row>
    <row r="126" spans="1:19" x14ac:dyDescent="0.3">
      <c r="A126" s="59">
        <v>45770</v>
      </c>
      <c r="B126" s="24">
        <v>23</v>
      </c>
      <c r="C126" s="24">
        <v>4</v>
      </c>
      <c r="D126" s="24">
        <f>_xlfn.IFNA('[2]Ceny plynu cal +1'!D114,"")</f>
        <v>18.632999999999999</v>
      </c>
      <c r="E126" s="24">
        <f>_xlfn.IFNA('[2]Ceny plynu cal +1'!E114,"")</f>
        <v>20.757999999999999</v>
      </c>
      <c r="F126" s="24">
        <f>_xlfn.IFNA('[2]Ceny plynu cal +1'!F114,"")</f>
        <v>12.858000000000001</v>
      </c>
      <c r="G126" s="24">
        <f>_xlfn.IFNA('[2]Ceny plynu cal +1'!G114,"")</f>
        <v>18.745000000000001</v>
      </c>
      <c r="H126" s="24" t="str">
        <f>_xlfn.IFNA('[2]Ceny plynu cal +1'!H114,"")</f>
        <v/>
      </c>
      <c r="I126" s="24" t="str">
        <f>_xlfn.IFNA('[2]Ceny plynu cal +1'!I114,"")</f>
        <v/>
      </c>
      <c r="J126" s="24">
        <f>_xlfn.IFNA('[2]Ceny plynu cal +1'!J114,"")</f>
        <v>33.695</v>
      </c>
      <c r="M126" s="24">
        <f t="shared" si="8"/>
        <v>-0.11033326720775971</v>
      </c>
      <c r="N126" s="24">
        <f t="shared" si="8"/>
        <v>0.10597261441739003</v>
      </c>
      <c r="O126" s="24">
        <f t="shared" si="8"/>
        <v>-7.2161526992764125E-2</v>
      </c>
      <c r="P126" s="24">
        <f t="shared" si="8"/>
        <v>-0.45060948345901986</v>
      </c>
      <c r="Q126" s="24">
        <f t="shared" si="8"/>
        <v>-0.24647848169037645</v>
      </c>
      <c r="R126" s="24">
        <f t="shared" si="8"/>
        <v>4.7678858417134595E-2</v>
      </c>
      <c r="S126" s="24">
        <f t="shared" si="8"/>
        <v>-0.10880038237123912</v>
      </c>
    </row>
    <row r="127" spans="1:19" x14ac:dyDescent="0.3">
      <c r="A127" s="59">
        <v>45771</v>
      </c>
      <c r="B127" s="24">
        <v>24</v>
      </c>
      <c r="C127" s="24">
        <v>4</v>
      </c>
      <c r="D127" s="24">
        <f>_xlfn.IFNA('[2]Ceny plynu cal +1'!D115,"")</f>
        <v>18.552</v>
      </c>
      <c r="E127" s="24">
        <f>_xlfn.IFNA('[2]Ceny plynu cal +1'!E115,"")</f>
        <v>20.753</v>
      </c>
      <c r="F127" s="24">
        <f>_xlfn.IFNA('[2]Ceny plynu cal +1'!F115,"")</f>
        <v>12.728999999999999</v>
      </c>
      <c r="G127" s="24" t="str">
        <f>_xlfn.IFNA('[2]Ceny plynu cal +1'!G115,"")</f>
        <v/>
      </c>
      <c r="H127" s="24" t="str">
        <f>_xlfn.IFNA('[2]Ceny plynu cal +1'!H115,"")</f>
        <v/>
      </c>
      <c r="I127" s="24">
        <f>_xlfn.IFNA('[2]Ceny plynu cal +1'!I115,"")</f>
        <v>55.72</v>
      </c>
      <c r="J127" s="24">
        <f>_xlfn.IFNA('[2]Ceny plynu cal +1'!J115,"")</f>
        <v>34.097999999999999</v>
      </c>
      <c r="M127" s="24">
        <f t="shared" si="8"/>
        <v>-0.1142007606525175</v>
      </c>
      <c r="N127" s="24">
        <f t="shared" si="8"/>
        <v>0.1057062176993977</v>
      </c>
      <c r="O127" s="24">
        <f t="shared" si="8"/>
        <v>-8.1470219092463547E-2</v>
      </c>
      <c r="P127" s="24">
        <f t="shared" si="8"/>
        <v>-0.45060948345901986</v>
      </c>
      <c r="Q127" s="24">
        <f t="shared" si="8"/>
        <v>-0.24647848169037645</v>
      </c>
      <c r="R127" s="24">
        <f t="shared" si="8"/>
        <v>3.9840861970123598E-2</v>
      </c>
      <c r="S127" s="24">
        <f t="shared" si="8"/>
        <v>-9.8141428642068984E-2</v>
      </c>
    </row>
    <row r="128" spans="1:19" x14ac:dyDescent="0.3">
      <c r="A128" s="59">
        <v>45772</v>
      </c>
      <c r="B128" s="24">
        <v>25</v>
      </c>
      <c r="C128" s="24">
        <v>4</v>
      </c>
      <c r="D128" s="24">
        <f>_xlfn.IFNA('[2]Ceny plynu cal +1'!D116,"")</f>
        <v>18.617999999999999</v>
      </c>
      <c r="E128" s="24">
        <f>_xlfn.IFNA('[2]Ceny plynu cal +1'!E116,"")</f>
        <v>20.867999999999999</v>
      </c>
      <c r="F128" s="24" t="str">
        <f>_xlfn.IFNA('[2]Ceny plynu cal +1'!F116,"")</f>
        <v/>
      </c>
      <c r="G128" s="24" t="str">
        <f>_xlfn.IFNA('[2]Ceny plynu cal +1'!G116,"")</f>
        <v/>
      </c>
      <c r="H128" s="24">
        <f>_xlfn.IFNA('[2]Ceny plynu cal +1'!H116,"")</f>
        <v>87.8</v>
      </c>
      <c r="I128" s="24">
        <f>_xlfn.IFNA('[2]Ceny plynu cal +1'!I116,"")</f>
        <v>56.780999999999999</v>
      </c>
      <c r="J128" s="24">
        <f>_xlfn.IFNA('[2]Ceny plynu cal +1'!J116,"")</f>
        <v>34.713000000000001</v>
      </c>
      <c r="M128" s="24">
        <f t="shared" ref="M128:S143" si="9">IFERROR(D128/D$379-1,M127)</f>
        <v>-0.11104946969752971</v>
      </c>
      <c r="N128" s="24">
        <f t="shared" si="9"/>
        <v>0.11183334221322361</v>
      </c>
      <c r="O128" s="24">
        <f t="shared" si="9"/>
        <v>-8.1470219092463547E-2</v>
      </c>
      <c r="P128" s="24">
        <f t="shared" si="9"/>
        <v>-0.45060948345901986</v>
      </c>
      <c r="Q128" s="24">
        <f t="shared" si="9"/>
        <v>-0.26079118092083864</v>
      </c>
      <c r="R128" s="24">
        <f t="shared" si="9"/>
        <v>5.9641133946977565E-2</v>
      </c>
      <c r="S128" s="24">
        <f t="shared" si="9"/>
        <v>-8.1875283372987773E-2</v>
      </c>
    </row>
    <row r="129" spans="1:19" x14ac:dyDescent="0.3">
      <c r="A129" s="59">
        <v>45773</v>
      </c>
      <c r="B129" s="24">
        <v>26</v>
      </c>
      <c r="C129" s="24">
        <v>4</v>
      </c>
      <c r="D129" s="24">
        <f>_xlfn.IFNA('[2]Ceny plynu cal +1'!D117,"")</f>
        <v>18.981999999999999</v>
      </c>
      <c r="E129" s="24">
        <f>_xlfn.IFNA('[2]Ceny plynu cal +1'!E117,"")</f>
        <v>20.606000000000002</v>
      </c>
      <c r="F129" s="24" t="str">
        <f>_xlfn.IFNA('[2]Ceny plynu cal +1'!F117,"")</f>
        <v/>
      </c>
      <c r="G129" s="24">
        <f>_xlfn.IFNA('[2]Ceny plynu cal +1'!G117,"")</f>
        <v>18.539000000000001</v>
      </c>
      <c r="H129" s="24">
        <f>_xlfn.IFNA('[2]Ceny plynu cal +1'!H117,"")</f>
        <v>87.69</v>
      </c>
      <c r="I129" s="24">
        <f>_xlfn.IFNA('[2]Ceny plynu cal +1'!I117,"")</f>
        <v>56.87</v>
      </c>
      <c r="J129" s="24">
        <f>_xlfn.IFNA('[2]Ceny plynu cal +1'!J117,"")</f>
        <v>34.341999999999999</v>
      </c>
      <c r="M129" s="24">
        <f t="shared" si="9"/>
        <v>-9.366962261244538E-2</v>
      </c>
      <c r="N129" s="24">
        <f t="shared" si="9"/>
        <v>9.7874154190420226E-2</v>
      </c>
      <c r="O129" s="24">
        <f t="shared" si="9"/>
        <v>-8.1470219092463547E-2</v>
      </c>
      <c r="P129" s="24">
        <f t="shared" si="9"/>
        <v>-0.4566470639555491</v>
      </c>
      <c r="Q129" s="24">
        <f t="shared" si="9"/>
        <v>-0.26171729675339794</v>
      </c>
      <c r="R129" s="24">
        <f t="shared" si="9"/>
        <v>6.1302042717891636E-2</v>
      </c>
      <c r="S129" s="24">
        <f t="shared" si="9"/>
        <v>-9.1687868567831954E-2</v>
      </c>
    </row>
    <row r="130" spans="1:19" x14ac:dyDescent="0.3">
      <c r="A130" s="59">
        <v>45774</v>
      </c>
      <c r="B130" s="24">
        <v>27</v>
      </c>
      <c r="C130" s="24">
        <v>4</v>
      </c>
      <c r="D130" s="24">
        <f>_xlfn.IFNA('[2]Ceny plynu cal +1'!D118,"")</f>
        <v>19.132000000000001</v>
      </c>
      <c r="E130" s="24" t="str">
        <f>_xlfn.IFNA('[2]Ceny plynu cal +1'!E118,"")</f>
        <v/>
      </c>
      <c r="F130" s="24">
        <f>_xlfn.IFNA('[2]Ceny plynu cal +1'!F118,"")</f>
        <v>12.661</v>
      </c>
      <c r="G130" s="24">
        <f>_xlfn.IFNA('[2]Ceny plynu cal +1'!G118,"")</f>
        <v>19.082000000000001</v>
      </c>
      <c r="H130" s="24">
        <f>_xlfn.IFNA('[2]Ceny plynu cal +1'!H118,"")</f>
        <v>88.85</v>
      </c>
      <c r="I130" s="24">
        <f>_xlfn.IFNA('[2]Ceny plynu cal +1'!I118,"")</f>
        <v>59.075000000000003</v>
      </c>
      <c r="J130" s="24" t="str">
        <f>_xlfn.IFNA('[2]Ceny plynu cal +1'!J118,"")</f>
        <v/>
      </c>
      <c r="M130" s="24">
        <f t="shared" si="9"/>
        <v>-8.6507597714745699E-2</v>
      </c>
      <c r="N130" s="24">
        <f t="shared" si="9"/>
        <v>9.7874154190420226E-2</v>
      </c>
      <c r="O130" s="24">
        <f t="shared" si="9"/>
        <v>-8.637712655587082E-2</v>
      </c>
      <c r="P130" s="24">
        <f t="shared" si="9"/>
        <v>-0.44073247070498889</v>
      </c>
      <c r="Q130" s="24">
        <f t="shared" si="9"/>
        <v>-0.25195098433731788</v>
      </c>
      <c r="R130" s="24">
        <f t="shared" si="9"/>
        <v>0.10245152406469948</v>
      </c>
      <c r="S130" s="24">
        <f t="shared" si="9"/>
        <v>-9.1687868567831954E-2</v>
      </c>
    </row>
    <row r="131" spans="1:19" x14ac:dyDescent="0.3">
      <c r="A131" s="59">
        <v>45775</v>
      </c>
      <c r="B131" s="24">
        <v>28</v>
      </c>
      <c r="C131" s="24">
        <v>4</v>
      </c>
      <c r="D131" s="24" t="str">
        <f>_xlfn.IFNA('[2]Ceny plynu cal +1'!D119,"")</f>
        <v/>
      </c>
      <c r="E131" s="24" t="str">
        <f>_xlfn.IFNA('[2]Ceny plynu cal +1'!E119,"")</f>
        <v/>
      </c>
      <c r="F131" s="24">
        <f>_xlfn.IFNA('[2]Ceny plynu cal +1'!F119,"")</f>
        <v>12.568</v>
      </c>
      <c r="G131" s="24">
        <f>_xlfn.IFNA('[2]Ceny plynu cal +1'!G119,"")</f>
        <v>19.216999999999999</v>
      </c>
      <c r="H131" s="24">
        <f>_xlfn.IFNA('[2]Ceny plynu cal +1'!H119,"")</f>
        <v>88.68</v>
      </c>
      <c r="I131" s="24">
        <f>_xlfn.IFNA('[2]Ceny plynu cal +1'!I119,"")</f>
        <v>58.5</v>
      </c>
      <c r="J131" s="24" t="str">
        <f>_xlfn.IFNA('[2]Ceny plynu cal +1'!J119,"")</f>
        <v/>
      </c>
      <c r="M131" s="24">
        <f t="shared" si="9"/>
        <v>-8.6507597714745699E-2</v>
      </c>
      <c r="N131" s="24">
        <f t="shared" si="9"/>
        <v>9.7874154190420226E-2</v>
      </c>
      <c r="O131" s="24">
        <f t="shared" si="9"/>
        <v>-9.3088044116119151E-2</v>
      </c>
      <c r="P131" s="24">
        <f t="shared" si="9"/>
        <v>-0.43677580387473913</v>
      </c>
      <c r="Q131" s="24">
        <f t="shared" si="9"/>
        <v>-0.25338225426036398</v>
      </c>
      <c r="R131" s="24">
        <f t="shared" si="9"/>
        <v>9.1720933690815354E-2</v>
      </c>
      <c r="S131" s="24">
        <f t="shared" si="9"/>
        <v>-9.1687868567831954E-2</v>
      </c>
    </row>
    <row r="132" spans="1:19" x14ac:dyDescent="0.3">
      <c r="A132" s="59">
        <v>45776</v>
      </c>
      <c r="B132" s="24">
        <v>29</v>
      </c>
      <c r="C132" s="24">
        <v>4</v>
      </c>
      <c r="D132" s="24" t="str">
        <f>_xlfn.IFNA('[2]Ceny plynu cal +1'!D120,"")</f>
        <v/>
      </c>
      <c r="E132" s="24">
        <f>_xlfn.IFNA('[2]Ceny plynu cal +1'!E120,"")</f>
        <v>20.562999999999999</v>
      </c>
      <c r="F132" s="24">
        <f>_xlfn.IFNA('[2]Ceny plynu cal +1'!F120,"")</f>
        <v>12.525</v>
      </c>
      <c r="G132" s="24">
        <f>_xlfn.IFNA('[2]Ceny plynu cal +1'!G120,"")</f>
        <v>19.815000000000001</v>
      </c>
      <c r="H132" s="24">
        <f>_xlfn.IFNA('[2]Ceny plynu cal +1'!H120,"")</f>
        <v>88.27</v>
      </c>
      <c r="I132" s="24" t="str">
        <f>_xlfn.IFNA('[2]Ceny plynu cal +1'!I120,"")</f>
        <v/>
      </c>
      <c r="J132" s="24">
        <f>_xlfn.IFNA('[2]Ceny plynu cal +1'!J120,"")</f>
        <v>33.515999999999998</v>
      </c>
      <c r="M132" s="24">
        <f t="shared" si="9"/>
        <v>-8.6507597714745699E-2</v>
      </c>
      <c r="N132" s="24">
        <f t="shared" si="9"/>
        <v>9.5583142415684996E-2</v>
      </c>
      <c r="O132" s="24">
        <f t="shared" si="9"/>
        <v>-9.6190941482685588E-2</v>
      </c>
      <c r="P132" s="24">
        <f t="shared" si="9"/>
        <v>-0.41924923524889179</v>
      </c>
      <c r="Q132" s="24">
        <f t="shared" si="9"/>
        <v>-0.25683414054535791</v>
      </c>
      <c r="R132" s="24">
        <f t="shared" si="9"/>
        <v>9.1720933690815354E-2</v>
      </c>
      <c r="S132" s="24">
        <f t="shared" si="9"/>
        <v>-0.11353475636012622</v>
      </c>
    </row>
    <row r="133" spans="1:19" x14ac:dyDescent="0.3">
      <c r="A133" s="59">
        <v>45777</v>
      </c>
      <c r="B133" s="24">
        <v>30</v>
      </c>
      <c r="C133" s="24">
        <v>4</v>
      </c>
      <c r="D133" s="24">
        <f>_xlfn.IFNA('[2]Ceny plynu cal +1'!D121,"")</f>
        <v>19.352</v>
      </c>
      <c r="E133" s="24">
        <f>_xlfn.IFNA('[2]Ceny plynu cal +1'!E121,"")</f>
        <v>20.213999999999999</v>
      </c>
      <c r="F133" s="24">
        <f>_xlfn.IFNA('[2]Ceny plynu cal +1'!F121,"")</f>
        <v>12.569000000000001</v>
      </c>
      <c r="G133" s="24">
        <f>_xlfn.IFNA('[2]Ceny plynu cal +1'!G121,"")</f>
        <v>20.082000000000001</v>
      </c>
      <c r="H133" s="24" t="str">
        <f>_xlfn.IFNA('[2]Ceny plynu cal +1'!H121,"")</f>
        <v/>
      </c>
      <c r="I133" s="24" t="str">
        <f>_xlfn.IFNA('[2]Ceny plynu cal +1'!I121,"")</f>
        <v/>
      </c>
      <c r="J133" s="24">
        <f>_xlfn.IFNA('[2]Ceny plynu cal +1'!J121,"")</f>
        <v>34.603000000000002</v>
      </c>
      <c r="M133" s="24">
        <f t="shared" si="9"/>
        <v>-7.6003294531453047E-2</v>
      </c>
      <c r="N133" s="24">
        <f t="shared" si="9"/>
        <v>7.6988651499813043E-2</v>
      </c>
      <c r="O133" s="24">
        <f t="shared" si="9"/>
        <v>-9.3015883712245451E-2</v>
      </c>
      <c r="P133" s="24">
        <f t="shared" si="9"/>
        <v>-0.41142382751795337</v>
      </c>
      <c r="Q133" s="24">
        <f t="shared" si="9"/>
        <v>-0.25683414054535791</v>
      </c>
      <c r="R133" s="24">
        <f t="shared" si="9"/>
        <v>9.1720933690815354E-2</v>
      </c>
      <c r="S133" s="24">
        <f t="shared" si="9"/>
        <v>-8.4784675209733984E-2</v>
      </c>
    </row>
    <row r="134" spans="1:19" x14ac:dyDescent="0.3">
      <c r="A134" s="59">
        <v>45778</v>
      </c>
      <c r="B134" s="24">
        <v>1</v>
      </c>
      <c r="C134" s="24">
        <v>5</v>
      </c>
      <c r="D134" s="24" t="str">
        <f>_xlfn.IFNA('[2]Ceny plynu cal +1'!D122,"")</f>
        <v/>
      </c>
      <c r="E134" s="24" t="str">
        <f>_xlfn.IFNA('[2]Ceny plynu cal +1'!E122,"")</f>
        <v/>
      </c>
      <c r="F134" s="24" t="str">
        <f>_xlfn.IFNA('[2]Ceny plynu cal +1'!F122,"")</f>
        <v/>
      </c>
      <c r="G134" s="24" t="str">
        <f>_xlfn.IFNA('[2]Ceny plynu cal +1'!G122,"")</f>
        <v/>
      </c>
      <c r="H134" s="24" t="str">
        <f>_xlfn.IFNA('[2]Ceny plynu cal +1'!H122,"")</f>
        <v/>
      </c>
      <c r="I134" s="24" t="str">
        <f>_xlfn.IFNA('[2]Ceny plynu cal +1'!I122,"")</f>
        <v/>
      </c>
      <c r="J134" s="24" t="str">
        <f>_xlfn.IFNA('[2]Ceny plynu cal +1'!J122,"")</f>
        <v/>
      </c>
      <c r="M134" s="24">
        <f t="shared" si="9"/>
        <v>-7.6003294531453047E-2</v>
      </c>
      <c r="N134" s="24">
        <f t="shared" si="9"/>
        <v>7.6988651499813043E-2</v>
      </c>
      <c r="O134" s="24">
        <f t="shared" si="9"/>
        <v>-9.3015883712245451E-2</v>
      </c>
      <c r="P134" s="24">
        <f t="shared" si="9"/>
        <v>-0.41142382751795337</v>
      </c>
      <c r="Q134" s="24">
        <f t="shared" si="9"/>
        <v>-0.25683414054535791</v>
      </c>
      <c r="R134" s="24">
        <f t="shared" si="9"/>
        <v>9.1720933690815354E-2</v>
      </c>
      <c r="S134" s="24">
        <f t="shared" si="9"/>
        <v>-8.4784675209733984E-2</v>
      </c>
    </row>
    <row r="135" spans="1:19" x14ac:dyDescent="0.3">
      <c r="A135" s="59">
        <v>45779</v>
      </c>
      <c r="B135" s="24">
        <v>2</v>
      </c>
      <c r="C135" s="24">
        <v>5</v>
      </c>
      <c r="D135" s="24">
        <f>_xlfn.IFNA('[2]Ceny plynu cal +1'!D123,"")</f>
        <v>18.838999999999999</v>
      </c>
      <c r="E135" s="24">
        <f>_xlfn.IFNA('[2]Ceny plynu cal +1'!E123,"")</f>
        <v>19.629000000000001</v>
      </c>
      <c r="F135" s="24" t="str">
        <f>_xlfn.IFNA('[2]Ceny plynu cal +1'!F123,"")</f>
        <v/>
      </c>
      <c r="G135" s="24" t="str">
        <f>_xlfn.IFNA('[2]Ceny plynu cal +1'!G123,"")</f>
        <v/>
      </c>
      <c r="H135" s="24">
        <f>_xlfn.IFNA('[2]Ceny plynu cal +1'!H123,"")</f>
        <v>83.05</v>
      </c>
      <c r="I135" s="24">
        <f>_xlfn.IFNA('[2]Ceny plynu cal +1'!I123,"")</f>
        <v>58.170999999999999</v>
      </c>
      <c r="J135" s="24">
        <f>_xlfn.IFNA('[2]Ceny plynu cal +1'!J123,"")</f>
        <v>36.204999999999998</v>
      </c>
      <c r="M135" s="24">
        <f t="shared" si="9"/>
        <v>-0.10049741968158565</v>
      </c>
      <c r="N135" s="24">
        <f t="shared" si="9"/>
        <v>4.582023549469838E-2</v>
      </c>
      <c r="O135" s="24">
        <f t="shared" si="9"/>
        <v>-9.3015883712245451E-2</v>
      </c>
      <c r="P135" s="24">
        <f t="shared" si="9"/>
        <v>-0.41142382751795337</v>
      </c>
      <c r="Q135" s="24">
        <f t="shared" si="9"/>
        <v>-0.30078254641771807</v>
      </c>
      <c r="R135" s="24">
        <f t="shared" si="9"/>
        <v>8.5581169807323443E-2</v>
      </c>
      <c r="S135" s="24">
        <f t="shared" si="9"/>
        <v>-4.2413350460030141E-2</v>
      </c>
    </row>
    <row r="136" spans="1:19" x14ac:dyDescent="0.3">
      <c r="A136" s="59">
        <v>45780</v>
      </c>
      <c r="B136" s="24">
        <v>3</v>
      </c>
      <c r="C136" s="24">
        <v>5</v>
      </c>
      <c r="D136" s="24">
        <f>_xlfn.IFNA('[2]Ceny plynu cal +1'!D124,"")</f>
        <v>18.913</v>
      </c>
      <c r="E136" s="24">
        <f>_xlfn.IFNA('[2]Ceny plynu cal +1'!E124,"")</f>
        <v>20.149999999999999</v>
      </c>
      <c r="F136" s="24" t="str">
        <f>_xlfn.IFNA('[2]Ceny plynu cal +1'!F124,"")</f>
        <v/>
      </c>
      <c r="G136" s="24">
        <f>_xlfn.IFNA('[2]Ceny plynu cal +1'!G124,"")</f>
        <v>20.585000000000001</v>
      </c>
      <c r="H136" s="24">
        <f>_xlfn.IFNA('[2]Ceny plynu cal +1'!H124,"")</f>
        <v>88.201999999999998</v>
      </c>
      <c r="I136" s="24">
        <f>_xlfn.IFNA('[2]Ceny plynu cal +1'!I124,"")</f>
        <v>57.03</v>
      </c>
      <c r="J136" s="24">
        <f>_xlfn.IFNA('[2]Ceny plynu cal +1'!J124,"")</f>
        <v>35.875</v>
      </c>
      <c r="M136" s="24">
        <f t="shared" si="9"/>
        <v>-9.6964154065387165E-2</v>
      </c>
      <c r="N136" s="24">
        <f t="shared" si="9"/>
        <v>7.357877350950992E-2</v>
      </c>
      <c r="O136" s="24">
        <f t="shared" si="9"/>
        <v>-9.3015883712245451E-2</v>
      </c>
      <c r="P136" s="24">
        <f t="shared" si="9"/>
        <v>-0.39668157999487452</v>
      </c>
      <c r="Q136" s="24">
        <f t="shared" si="9"/>
        <v>-0.2574066485145764</v>
      </c>
      <c r="R136" s="24">
        <f t="shared" si="9"/>
        <v>6.4287946126276863E-2</v>
      </c>
      <c r="S136" s="24">
        <f t="shared" si="9"/>
        <v>-5.1141525970268775E-2</v>
      </c>
    </row>
    <row r="137" spans="1:19" x14ac:dyDescent="0.3">
      <c r="A137" s="59">
        <v>45781</v>
      </c>
      <c r="B137" s="24">
        <v>4</v>
      </c>
      <c r="C137" s="24">
        <v>5</v>
      </c>
      <c r="D137" s="24">
        <f>_xlfn.IFNA('[2]Ceny plynu cal +1'!D125,"")</f>
        <v>19.221</v>
      </c>
      <c r="E137" s="24" t="str">
        <f>_xlfn.IFNA('[2]Ceny plynu cal +1'!E125,"")</f>
        <v/>
      </c>
      <c r="F137" s="24">
        <f>_xlfn.IFNA('[2]Ceny plynu cal +1'!F125,"")</f>
        <v>12.381</v>
      </c>
      <c r="G137" s="24">
        <f>_xlfn.IFNA('[2]Ceny plynu cal +1'!G125,"")</f>
        <v>20.3</v>
      </c>
      <c r="H137" s="24">
        <f>_xlfn.IFNA('[2]Ceny plynu cal +1'!H125,"")</f>
        <v>92.566000000000003</v>
      </c>
      <c r="I137" s="24">
        <f>_xlfn.IFNA('[2]Ceny plynu cal +1'!I125,"")</f>
        <v>56.406999999999996</v>
      </c>
      <c r="J137" s="24" t="str">
        <f>_xlfn.IFNA('[2]Ceny plynu cal +1'!J125,"")</f>
        <v/>
      </c>
      <c r="M137" s="24">
        <f t="shared" si="9"/>
        <v>-8.2258129608777319E-2</v>
      </c>
      <c r="N137" s="24">
        <f t="shared" si="9"/>
        <v>7.357877350950992E-2</v>
      </c>
      <c r="O137" s="24">
        <f t="shared" si="9"/>
        <v>-0.1065820396404894</v>
      </c>
      <c r="P137" s="24">
        <f t="shared" si="9"/>
        <v>-0.40503454330317967</v>
      </c>
      <c r="Q137" s="24">
        <f t="shared" si="9"/>
        <v>-0.22066510766649594</v>
      </c>
      <c r="R137" s="24">
        <f t="shared" si="9"/>
        <v>5.2661584729877253E-2</v>
      </c>
      <c r="S137" s="24">
        <f t="shared" si="9"/>
        <v>-5.1141525970268775E-2</v>
      </c>
    </row>
    <row r="138" spans="1:19" x14ac:dyDescent="0.3">
      <c r="A138" s="59">
        <v>45782</v>
      </c>
      <c r="B138" s="24">
        <v>5</v>
      </c>
      <c r="C138" s="24">
        <v>5</v>
      </c>
      <c r="D138" s="24" t="str">
        <f>_xlfn.IFNA('[2]Ceny plynu cal +1'!D126,"")</f>
        <v/>
      </c>
      <c r="E138" s="24" t="str">
        <f>_xlfn.IFNA('[2]Ceny plynu cal +1'!E126,"")</f>
        <v/>
      </c>
      <c r="F138" s="24">
        <f>_xlfn.IFNA('[2]Ceny plynu cal +1'!F126,"")</f>
        <v>12.484</v>
      </c>
      <c r="G138" s="24">
        <f>_xlfn.IFNA('[2]Ceny plynu cal +1'!G126,"")</f>
        <v>20.527999999999999</v>
      </c>
      <c r="H138" s="24">
        <f>_xlfn.IFNA('[2]Ceny plynu cal +1'!H126,"")</f>
        <v>99.54</v>
      </c>
      <c r="I138" s="24">
        <f>_xlfn.IFNA('[2]Ceny plynu cal +1'!I126,"")</f>
        <v>56.51</v>
      </c>
      <c r="J138" s="24" t="str">
        <f>_xlfn.IFNA('[2]Ceny plynu cal +1'!J126,"")</f>
        <v/>
      </c>
      <c r="M138" s="24">
        <f t="shared" si="9"/>
        <v>-8.2258129608777319E-2</v>
      </c>
      <c r="N138" s="24">
        <f t="shared" si="9"/>
        <v>7.357877350950992E-2</v>
      </c>
      <c r="O138" s="24">
        <f t="shared" si="9"/>
        <v>-9.9149518041504736E-2</v>
      </c>
      <c r="P138" s="24">
        <f t="shared" si="9"/>
        <v>-0.39835217265653555</v>
      </c>
      <c r="Q138" s="24">
        <f t="shared" si="9"/>
        <v>-0.16194936388223546</v>
      </c>
      <c r="R138" s="24">
        <f t="shared" si="9"/>
        <v>5.4583760049025098E-2</v>
      </c>
      <c r="S138" s="24">
        <f t="shared" si="9"/>
        <v>-5.1141525970268775E-2</v>
      </c>
    </row>
    <row r="139" spans="1:19" x14ac:dyDescent="0.3">
      <c r="A139" s="59">
        <v>45783</v>
      </c>
      <c r="B139" s="24">
        <v>6</v>
      </c>
      <c r="C139" s="24">
        <v>5</v>
      </c>
      <c r="D139" s="24" t="str">
        <f>_xlfn.IFNA('[2]Ceny plynu cal +1'!D127,"")</f>
        <v/>
      </c>
      <c r="E139" s="24" t="str">
        <f>_xlfn.IFNA('[2]Ceny plynu cal +1'!E127,"")</f>
        <v/>
      </c>
      <c r="F139" s="24">
        <f>_xlfn.IFNA('[2]Ceny plynu cal +1'!F127,"")</f>
        <v>12.553000000000001</v>
      </c>
      <c r="G139" s="24">
        <f>_xlfn.IFNA('[2]Ceny plynu cal +1'!G127,"")</f>
        <v>20.925000000000001</v>
      </c>
      <c r="H139" s="24">
        <f>_xlfn.IFNA('[2]Ceny plynu cal +1'!H127,"")</f>
        <v>97.540999999999997</v>
      </c>
      <c r="I139" s="24" t="str">
        <f>_xlfn.IFNA('[2]Ceny plynu cal +1'!I127,"")</f>
        <v/>
      </c>
      <c r="J139" s="24">
        <f>_xlfn.IFNA('[2]Ceny plynu cal +1'!J127,"")</f>
        <v>36.622</v>
      </c>
      <c r="M139" s="24">
        <f t="shared" si="9"/>
        <v>-8.2258129608777319E-2</v>
      </c>
      <c r="N139" s="24">
        <f t="shared" si="9"/>
        <v>7.357877350950992E-2</v>
      </c>
      <c r="O139" s="24">
        <f t="shared" si="9"/>
        <v>-9.4170450174223652E-2</v>
      </c>
      <c r="P139" s="24">
        <f t="shared" si="9"/>
        <v>-0.38671664131128247</v>
      </c>
      <c r="Q139" s="24">
        <f t="shared" si="9"/>
        <v>-0.17877941433029065</v>
      </c>
      <c r="R139" s="24">
        <f t="shared" si="9"/>
        <v>5.4583760049025098E-2</v>
      </c>
      <c r="S139" s="24">
        <f t="shared" si="9"/>
        <v>-3.1384110497092221E-2</v>
      </c>
    </row>
    <row r="140" spans="1:19" x14ac:dyDescent="0.3">
      <c r="A140" s="59">
        <v>45784</v>
      </c>
      <c r="B140" s="24">
        <v>7</v>
      </c>
      <c r="C140" s="24">
        <v>5</v>
      </c>
      <c r="D140" s="24" t="str">
        <f>_xlfn.IFNA('[2]Ceny plynu cal +1'!D128,"")</f>
        <v/>
      </c>
      <c r="E140" s="24">
        <f>_xlfn.IFNA('[2]Ceny plynu cal +1'!E128,"")</f>
        <v>20.391999999999999</v>
      </c>
      <c r="F140" s="24">
        <f>_xlfn.IFNA('[2]Ceny plynu cal +1'!F128,"")</f>
        <v>12.725</v>
      </c>
      <c r="G140" s="24">
        <f>_xlfn.IFNA('[2]Ceny plynu cal +1'!G128,"")</f>
        <v>20.86</v>
      </c>
      <c r="H140" s="24" t="str">
        <f>_xlfn.IFNA('[2]Ceny plynu cal +1'!H128,"")</f>
        <v/>
      </c>
      <c r="I140" s="24" t="str">
        <f>_xlfn.IFNA('[2]Ceny plynu cal +1'!I128,"")</f>
        <v/>
      </c>
      <c r="J140" s="24">
        <f>_xlfn.IFNA('[2]Ceny plynu cal +1'!J128,"")</f>
        <v>36.326000000000001</v>
      </c>
      <c r="M140" s="24">
        <f t="shared" si="9"/>
        <v>-8.2258129608777319E-2</v>
      </c>
      <c r="N140" s="24">
        <f t="shared" si="9"/>
        <v>8.6472374660343743E-2</v>
      </c>
      <c r="O140" s="24">
        <f t="shared" si="9"/>
        <v>-8.1758860707958014E-2</v>
      </c>
      <c r="P140" s="24">
        <f t="shared" si="9"/>
        <v>-0.3886217031184398</v>
      </c>
      <c r="Q140" s="24">
        <f t="shared" si="9"/>
        <v>-0.17877941433029065</v>
      </c>
      <c r="R140" s="24">
        <f t="shared" si="9"/>
        <v>5.4583760049025098E-2</v>
      </c>
      <c r="S140" s="24">
        <f t="shared" si="9"/>
        <v>-3.9213019439609198E-2</v>
      </c>
    </row>
    <row r="141" spans="1:19" x14ac:dyDescent="0.3">
      <c r="A141" s="59">
        <v>45785</v>
      </c>
      <c r="B141" s="24">
        <v>8</v>
      </c>
      <c r="C141" s="24">
        <v>5</v>
      </c>
      <c r="D141" s="24">
        <f>_xlfn.IFNA('[2]Ceny plynu cal +1'!D129,"")</f>
        <v>19.552</v>
      </c>
      <c r="E141" s="24">
        <f>_xlfn.IFNA('[2]Ceny plynu cal +1'!E129,"")</f>
        <v>20.268000000000001</v>
      </c>
      <c r="F141" s="24">
        <f>_xlfn.IFNA('[2]Ceny plynu cal +1'!F129,"")</f>
        <v>12.753</v>
      </c>
      <c r="G141" s="24" t="str">
        <f>_xlfn.IFNA('[2]Ceny plynu cal +1'!G129,"")</f>
        <v/>
      </c>
      <c r="H141" s="24" t="str">
        <f>_xlfn.IFNA('[2]Ceny plynu cal +1'!H129,"")</f>
        <v/>
      </c>
      <c r="I141" s="24">
        <f>_xlfn.IFNA('[2]Ceny plynu cal +1'!I129,"")</f>
        <v>57.139000000000003</v>
      </c>
      <c r="J141" s="24">
        <f>_xlfn.IFNA('[2]Ceny plynu cal +1'!J129,"")</f>
        <v>36.139000000000003</v>
      </c>
      <c r="M141" s="24">
        <f t="shared" si="9"/>
        <v>-6.645392800118699E-2</v>
      </c>
      <c r="N141" s="24">
        <f t="shared" si="9"/>
        <v>7.9865736054131498E-2</v>
      </c>
      <c r="O141" s="24">
        <f t="shared" si="9"/>
        <v>-7.973836939949619E-2</v>
      </c>
      <c r="P141" s="24">
        <f t="shared" si="9"/>
        <v>-0.3886217031184398</v>
      </c>
      <c r="Q141" s="24">
        <f t="shared" si="9"/>
        <v>-0.17877941433029065</v>
      </c>
      <c r="R141" s="24">
        <f t="shared" si="9"/>
        <v>6.6322092823239309E-2</v>
      </c>
      <c r="S141" s="24">
        <f t="shared" si="9"/>
        <v>-4.4158985562077757E-2</v>
      </c>
    </row>
    <row r="142" spans="1:19" x14ac:dyDescent="0.3">
      <c r="A142" s="59">
        <v>45786</v>
      </c>
      <c r="B142" s="24">
        <v>9</v>
      </c>
      <c r="C142" s="24">
        <v>5</v>
      </c>
      <c r="D142" s="24">
        <f>_xlfn.IFNA('[2]Ceny plynu cal +1'!D130,"")</f>
        <v>19.802</v>
      </c>
      <c r="E142" s="24">
        <f>_xlfn.IFNA('[2]Ceny plynu cal +1'!E130,"")</f>
        <v>20.087</v>
      </c>
      <c r="F142" s="24" t="str">
        <f>_xlfn.IFNA('[2]Ceny plynu cal +1'!F130,"")</f>
        <v/>
      </c>
      <c r="G142" s="24" t="str">
        <f>_xlfn.IFNA('[2]Ceny plynu cal +1'!G130,"")</f>
        <v/>
      </c>
      <c r="H142" s="24">
        <f>_xlfn.IFNA('[2]Ceny plynu cal +1'!H130,"")</f>
        <v>89.031999999999996</v>
      </c>
      <c r="I142" s="24">
        <f>_xlfn.IFNA('[2]Ceny plynu cal +1'!I130,"")</f>
        <v>57.843000000000004</v>
      </c>
      <c r="J142" s="24">
        <f>_xlfn.IFNA('[2]Ceny plynu cal +1'!J130,"")</f>
        <v>36.375999999999998</v>
      </c>
      <c r="M142" s="24">
        <f t="shared" si="9"/>
        <v>-5.4517219838354336E-2</v>
      </c>
      <c r="N142" s="24">
        <f t="shared" si="9"/>
        <v>7.0222174862805353E-2</v>
      </c>
      <c r="O142" s="24">
        <f t="shared" si="9"/>
        <v>-7.973836939949619E-2</v>
      </c>
      <c r="P142" s="24">
        <f t="shared" si="9"/>
        <v>-0.3886217031184398</v>
      </c>
      <c r="Q142" s="24">
        <f t="shared" si="9"/>
        <v>-0.25041868359617436</v>
      </c>
      <c r="R142" s="24">
        <f t="shared" si="9"/>
        <v>7.9460067820134039E-2</v>
      </c>
      <c r="S142" s="24">
        <f t="shared" si="9"/>
        <v>-3.7890568604724728E-2</v>
      </c>
    </row>
    <row r="143" spans="1:19" x14ac:dyDescent="0.3">
      <c r="A143" s="59">
        <v>45787</v>
      </c>
      <c r="B143" s="24">
        <v>10</v>
      </c>
      <c r="C143" s="24">
        <v>5</v>
      </c>
      <c r="D143" s="24">
        <f>_xlfn.IFNA('[2]Ceny plynu cal +1'!D131,"")</f>
        <v>19.95</v>
      </c>
      <c r="E143" s="24">
        <f>_xlfn.IFNA('[2]Ceny plynu cal +1'!E131,"")</f>
        <v>19.733000000000001</v>
      </c>
      <c r="F143" s="24" t="str">
        <f>_xlfn.IFNA('[2]Ceny plynu cal +1'!F131,"")</f>
        <v/>
      </c>
      <c r="G143" s="24">
        <f>_xlfn.IFNA('[2]Ceny plynu cal +1'!G131,"")</f>
        <v>21.7</v>
      </c>
      <c r="H143" s="24">
        <f>_xlfn.IFNA('[2]Ceny plynu cal +1'!H131,"")</f>
        <v>89.43</v>
      </c>
      <c r="I143" s="24">
        <f>_xlfn.IFNA('[2]Ceny plynu cal +1'!I131,"")</f>
        <v>57.57</v>
      </c>
      <c r="J143" s="24">
        <f>_xlfn.IFNA('[2]Ceny plynu cal +1'!J131,"")</f>
        <v>35.866999999999997</v>
      </c>
      <c r="M143" s="24">
        <f t="shared" si="9"/>
        <v>-4.745068860595747E-2</v>
      </c>
      <c r="N143" s="24">
        <f t="shared" si="9"/>
        <v>5.1361287228941066E-2</v>
      </c>
      <c r="O143" s="24">
        <f t="shared" si="9"/>
        <v>-7.973836939949619E-2</v>
      </c>
      <c r="P143" s="24">
        <f t="shared" si="9"/>
        <v>-0.36400244284132999</v>
      </c>
      <c r="Q143" s="24">
        <f t="shared" si="9"/>
        <v>-0.24706782812927786</v>
      </c>
      <c r="R143" s="24">
        <f t="shared" si="9"/>
        <v>7.436537012957678E-2</v>
      </c>
      <c r="S143" s="24">
        <f t="shared" si="9"/>
        <v>-5.1353118103850348E-2</v>
      </c>
    </row>
    <row r="144" spans="1:19" x14ac:dyDescent="0.3">
      <c r="A144" s="59">
        <v>45788</v>
      </c>
      <c r="B144" s="24">
        <v>11</v>
      </c>
      <c r="C144" s="24">
        <v>5</v>
      </c>
      <c r="D144" s="24">
        <f>_xlfn.IFNA('[2]Ceny plynu cal +1'!D132,"")</f>
        <v>20.315999999999999</v>
      </c>
      <c r="E144" s="24" t="str">
        <f>_xlfn.IFNA('[2]Ceny plynu cal +1'!E132,"")</f>
        <v/>
      </c>
      <c r="F144" s="24">
        <f>_xlfn.IFNA('[2]Ceny plynu cal +1'!F132,"")</f>
        <v>12.826000000000001</v>
      </c>
      <c r="G144" s="24">
        <f>_xlfn.IFNA('[2]Ceny plynu cal +1'!G132,"")</f>
        <v>22.102</v>
      </c>
      <c r="H144" s="24">
        <f>_xlfn.IFNA('[2]Ceny plynu cal +1'!H132,"")</f>
        <v>90.144999999999996</v>
      </c>
      <c r="I144" s="24">
        <f>_xlfn.IFNA('[2]Ceny plynu cal +1'!I132,"")</f>
        <v>57.65</v>
      </c>
      <c r="J144" s="24" t="str">
        <f>_xlfn.IFNA('[2]Ceny plynu cal +1'!J132,"")</f>
        <v/>
      </c>
      <c r="M144" s="24">
        <f t="shared" ref="M144:S159" si="10">IFERROR(D144/D$379-1,M143)</f>
        <v>-2.9975347855570544E-2</v>
      </c>
      <c r="N144" s="24">
        <f t="shared" si="10"/>
        <v>5.1361287228941066E-2</v>
      </c>
      <c r="O144" s="24">
        <f t="shared" si="10"/>
        <v>-7.4470659916720527E-2</v>
      </c>
      <c r="P144" s="24">
        <f t="shared" si="10"/>
        <v>-0.35222036828014169</v>
      </c>
      <c r="Q144" s="24">
        <f t="shared" si="10"/>
        <v>-0.24104807521764238</v>
      </c>
      <c r="R144" s="24">
        <f t="shared" si="10"/>
        <v>7.5858321833769393E-2</v>
      </c>
      <c r="S144" s="24">
        <f t="shared" si="10"/>
        <v>-5.1353118103850348E-2</v>
      </c>
    </row>
    <row r="145" spans="1:19" x14ac:dyDescent="0.3">
      <c r="A145" s="59">
        <v>45789</v>
      </c>
      <c r="B145" s="24">
        <v>12</v>
      </c>
      <c r="C145" s="24">
        <v>5</v>
      </c>
      <c r="D145" s="24" t="str">
        <f>_xlfn.IFNA('[2]Ceny plynu cal +1'!D133,"")</f>
        <v/>
      </c>
      <c r="E145" s="24" t="str">
        <f>_xlfn.IFNA('[2]Ceny plynu cal +1'!E133,"")</f>
        <v/>
      </c>
      <c r="F145" s="24">
        <f>_xlfn.IFNA('[2]Ceny plynu cal +1'!F133,"")</f>
        <v>12.576000000000001</v>
      </c>
      <c r="G145" s="24">
        <f>_xlfn.IFNA('[2]Ceny plynu cal +1'!G133,"")</f>
        <v>22.701000000000001</v>
      </c>
      <c r="H145" s="24">
        <f>_xlfn.IFNA('[2]Ceny plynu cal +1'!H133,"")</f>
        <v>96.76</v>
      </c>
      <c r="I145" s="24">
        <f>_xlfn.IFNA('[2]Ceny plynu cal +1'!I133,"")</f>
        <v>55.814999999999998</v>
      </c>
      <c r="J145" s="24" t="str">
        <f>_xlfn.IFNA('[2]Ceny plynu cal +1'!J133,"")</f>
        <v/>
      </c>
      <c r="M145" s="24">
        <f t="shared" si="10"/>
        <v>-2.9975347855570544E-2</v>
      </c>
      <c r="N145" s="24">
        <f t="shared" si="10"/>
        <v>5.1361287228941066E-2</v>
      </c>
      <c r="O145" s="24">
        <f t="shared" si="10"/>
        <v>-9.2510760885129995E-2</v>
      </c>
      <c r="P145" s="24">
        <f t="shared" si="10"/>
        <v>-0.3346644910111074</v>
      </c>
      <c r="Q145" s="24">
        <f t="shared" si="10"/>
        <v>-0.18535483674146169</v>
      </c>
      <c r="R145" s="24">
        <f t="shared" si="10"/>
        <v>4.161374211885227E-2</v>
      </c>
      <c r="S145" s="24">
        <f t="shared" si="10"/>
        <v>-5.1353118103850348E-2</v>
      </c>
    </row>
    <row r="146" spans="1:19" x14ac:dyDescent="0.3">
      <c r="A146" s="59">
        <v>45790</v>
      </c>
      <c r="B146" s="24">
        <v>13</v>
      </c>
      <c r="C146" s="24">
        <v>5</v>
      </c>
      <c r="D146" s="24" t="str">
        <f>_xlfn.IFNA('[2]Ceny plynu cal +1'!D134,"")</f>
        <v/>
      </c>
      <c r="E146" s="24">
        <f>_xlfn.IFNA('[2]Ceny plynu cal +1'!E134,"")</f>
        <v>19.763000000000002</v>
      </c>
      <c r="F146" s="24">
        <f>_xlfn.IFNA('[2]Ceny plynu cal +1'!F134,"")</f>
        <v>12.443</v>
      </c>
      <c r="G146" s="24">
        <f>_xlfn.IFNA('[2]Ceny plynu cal +1'!G134,"")</f>
        <v>22.356999999999999</v>
      </c>
      <c r="H146" s="24">
        <f>_xlfn.IFNA('[2]Ceny plynu cal +1'!H134,"")</f>
        <v>92.662999999999997</v>
      </c>
      <c r="I146" s="24" t="str">
        <f>_xlfn.IFNA('[2]Ceny plynu cal +1'!I134,"")</f>
        <v/>
      </c>
      <c r="J146" s="24">
        <f>_xlfn.IFNA('[2]Ceny plynu cal +1'!J134,"")</f>
        <v>35.591999999999999</v>
      </c>
      <c r="M146" s="24">
        <f t="shared" si="10"/>
        <v>-2.9975347855570544E-2</v>
      </c>
      <c r="N146" s="24">
        <f t="shared" si="10"/>
        <v>5.2959667536895738E-2</v>
      </c>
      <c r="O146" s="24">
        <f t="shared" si="10"/>
        <v>-0.10210809460032388</v>
      </c>
      <c r="P146" s="24">
        <f t="shared" si="10"/>
        <v>-0.34474666426744771</v>
      </c>
      <c r="Q146" s="24">
        <f t="shared" si="10"/>
        <v>-0.21984844188687547</v>
      </c>
      <c r="R146" s="24">
        <f t="shared" si="10"/>
        <v>4.161374211885227E-2</v>
      </c>
      <c r="S146" s="24">
        <f t="shared" si="10"/>
        <v>-5.8626597695715876E-2</v>
      </c>
    </row>
    <row r="147" spans="1:19" x14ac:dyDescent="0.3">
      <c r="A147" s="59">
        <v>45791</v>
      </c>
      <c r="B147" s="24">
        <v>14</v>
      </c>
      <c r="C147" s="24">
        <v>5</v>
      </c>
      <c r="D147" s="24">
        <f>_xlfn.IFNA('[2]Ceny plynu cal +1'!D135,"")</f>
        <v>20.699000000000002</v>
      </c>
      <c r="E147" s="24">
        <f>_xlfn.IFNA('[2]Ceny plynu cal +1'!E135,"")</f>
        <v>19.963999999999999</v>
      </c>
      <c r="F147" s="24">
        <f>_xlfn.IFNA('[2]Ceny plynu cal +1'!F135,"")</f>
        <v>12.694000000000001</v>
      </c>
      <c r="G147" s="24">
        <f>_xlfn.IFNA('[2]Ceny plynu cal +1'!G135,"")</f>
        <v>22.582000000000001</v>
      </c>
      <c r="H147" s="24" t="str">
        <f>_xlfn.IFNA('[2]Ceny plynu cal +1'!H135,"")</f>
        <v/>
      </c>
      <c r="I147" s="24" t="str">
        <f>_xlfn.IFNA('[2]Ceny plynu cal +1'!I135,"")</f>
        <v/>
      </c>
      <c r="J147" s="24">
        <f>_xlfn.IFNA('[2]Ceny plynu cal +1'!J135,"")</f>
        <v>36.058999999999997</v>
      </c>
      <c r="M147" s="24">
        <f t="shared" si="10"/>
        <v>-1.1688310950110914E-2</v>
      </c>
      <c r="N147" s="24">
        <f t="shared" si="10"/>
        <v>6.3668815600191442E-2</v>
      </c>
      <c r="O147" s="24">
        <f t="shared" si="10"/>
        <v>-8.3995833228040717E-2</v>
      </c>
      <c r="P147" s="24">
        <f t="shared" si="10"/>
        <v>-0.33815221955036467</v>
      </c>
      <c r="Q147" s="24">
        <f t="shared" si="10"/>
        <v>-0.21984844188687547</v>
      </c>
      <c r="R147" s="24">
        <f t="shared" si="10"/>
        <v>4.161374211885227E-2</v>
      </c>
      <c r="S147" s="24">
        <f t="shared" si="10"/>
        <v>-4.6274906897893375E-2</v>
      </c>
    </row>
    <row r="148" spans="1:19" x14ac:dyDescent="0.3">
      <c r="A148" s="59">
        <v>45792</v>
      </c>
      <c r="B148" s="24">
        <v>15</v>
      </c>
      <c r="C148" s="24">
        <v>5</v>
      </c>
      <c r="D148" s="24">
        <f>_xlfn.IFNA('[2]Ceny plynu cal +1'!D136,"")</f>
        <v>20.882999999999999</v>
      </c>
      <c r="E148" s="24">
        <f>_xlfn.IFNA('[2]Ceny plynu cal +1'!E136,"")</f>
        <v>20.303000000000001</v>
      </c>
      <c r="F148" s="24">
        <f>_xlfn.IFNA('[2]Ceny plynu cal +1'!F136,"")</f>
        <v>12.816000000000001</v>
      </c>
      <c r="G148" s="24" t="str">
        <f>_xlfn.IFNA('[2]Ceny plynu cal +1'!G136,"")</f>
        <v/>
      </c>
      <c r="H148" s="24" t="str">
        <f>_xlfn.IFNA('[2]Ceny plynu cal +1'!H136,"")</f>
        <v/>
      </c>
      <c r="I148" s="24">
        <f>_xlfn.IFNA('[2]Ceny plynu cal +1'!I136,"")</f>
        <v>52.677</v>
      </c>
      <c r="J148" s="24">
        <f>_xlfn.IFNA('[2]Ceny plynu cal +1'!J136,"")</f>
        <v>35.953000000000003</v>
      </c>
      <c r="M148" s="24">
        <f t="shared" si="10"/>
        <v>-2.9028937422661549E-3</v>
      </c>
      <c r="N148" s="24">
        <f t="shared" si="10"/>
        <v>8.1730513080078504E-2</v>
      </c>
      <c r="O148" s="24">
        <f t="shared" si="10"/>
        <v>-7.5192263955456973E-2</v>
      </c>
      <c r="P148" s="24">
        <f t="shared" si="10"/>
        <v>-0.33815221955036467</v>
      </c>
      <c r="Q148" s="24">
        <f t="shared" si="10"/>
        <v>-0.21984844188687547</v>
      </c>
      <c r="R148" s="24">
        <f t="shared" si="10"/>
        <v>-1.694728847810123E-2</v>
      </c>
      <c r="S148" s="24">
        <f t="shared" si="10"/>
        <v>-4.9078502667848634E-2</v>
      </c>
    </row>
    <row r="149" spans="1:19" x14ac:dyDescent="0.3">
      <c r="A149" s="59">
        <v>45793</v>
      </c>
      <c r="B149" s="24">
        <v>16</v>
      </c>
      <c r="C149" s="24">
        <v>5</v>
      </c>
      <c r="D149" s="24">
        <f>_xlfn.IFNA('[2]Ceny plynu cal +1'!D137,"")</f>
        <v>20.899000000000001</v>
      </c>
      <c r="E149" s="24">
        <f>_xlfn.IFNA('[2]Ceny plynu cal +1'!E137,"")</f>
        <v>19.972999999999999</v>
      </c>
      <c r="F149" s="24" t="str">
        <f>_xlfn.IFNA('[2]Ceny plynu cal +1'!F137,"")</f>
        <v/>
      </c>
      <c r="G149" s="24" t="str">
        <f>_xlfn.IFNA('[2]Ceny plynu cal +1'!G137,"")</f>
        <v/>
      </c>
      <c r="H149" s="24">
        <f>_xlfn.IFNA('[2]Ceny plynu cal +1'!H137,"")</f>
        <v>92.5</v>
      </c>
      <c r="I149" s="24">
        <f>_xlfn.IFNA('[2]Ceny plynu cal +1'!I137,"")</f>
        <v>51.28</v>
      </c>
      <c r="J149" s="24">
        <f>_xlfn.IFNA('[2]Ceny plynu cal +1'!J137,"")</f>
        <v>36.436999999999998</v>
      </c>
      <c r="M149" s="24">
        <f t="shared" si="10"/>
        <v>-2.1389444198448571E-3</v>
      </c>
      <c r="N149" s="24">
        <f t="shared" si="10"/>
        <v>6.4148329692577777E-2</v>
      </c>
      <c r="O149" s="24">
        <f t="shared" si="10"/>
        <v>-7.5192263955456973E-2</v>
      </c>
      <c r="P149" s="24">
        <f t="shared" si="10"/>
        <v>-0.33815221955036467</v>
      </c>
      <c r="Q149" s="24">
        <f t="shared" si="10"/>
        <v>-0.2212207771660315</v>
      </c>
      <c r="R149" s="24">
        <f t="shared" si="10"/>
        <v>-4.3017957612563884E-2</v>
      </c>
      <c r="S149" s="24">
        <f t="shared" si="10"/>
        <v>-3.6277178586165415E-2</v>
      </c>
    </row>
    <row r="150" spans="1:19" x14ac:dyDescent="0.3">
      <c r="A150" s="59">
        <v>45794</v>
      </c>
      <c r="B150" s="24">
        <v>17</v>
      </c>
      <c r="C150" s="24">
        <v>5</v>
      </c>
      <c r="D150" s="24">
        <f>_xlfn.IFNA('[2]Ceny plynu cal +1'!D138,"")</f>
        <v>21.393999999999998</v>
      </c>
      <c r="E150" s="24">
        <f>_xlfn.IFNA('[2]Ceny plynu cal +1'!E138,"")</f>
        <v>19.731999999999999</v>
      </c>
      <c r="F150" s="24" t="str">
        <f>_xlfn.IFNA('[2]Ceny plynu cal +1'!F138,"")</f>
        <v/>
      </c>
      <c r="G150" s="24">
        <f>_xlfn.IFNA('[2]Ceny plynu cal +1'!G138,"")</f>
        <v>22.350999999999999</v>
      </c>
      <c r="H150" s="24">
        <f>_xlfn.IFNA('[2]Ceny plynu cal +1'!H138,"")</f>
        <v>93.45</v>
      </c>
      <c r="I150" s="24">
        <f>_xlfn.IFNA('[2]Ceny plynu cal +1'!I138,"")</f>
        <v>52.762999999999998</v>
      </c>
      <c r="J150" s="24">
        <f>_xlfn.IFNA('[2]Ceny plynu cal +1'!J138,"")</f>
        <v>36.716000000000001</v>
      </c>
      <c r="M150" s="24">
        <f t="shared" si="10"/>
        <v>2.1495737742563525E-2</v>
      </c>
      <c r="N150" s="24">
        <f t="shared" si="10"/>
        <v>5.130800788534251E-2</v>
      </c>
      <c r="O150" s="24">
        <f t="shared" si="10"/>
        <v>-7.5192263955456973E-2</v>
      </c>
      <c r="P150" s="24">
        <f t="shared" si="10"/>
        <v>-0.34492251612656988</v>
      </c>
      <c r="Q150" s="24">
        <f t="shared" si="10"/>
        <v>-0.21322250406665566</v>
      </c>
      <c r="R150" s="24">
        <f t="shared" si="10"/>
        <v>-1.5342365396094237E-2</v>
      </c>
      <c r="S150" s="24">
        <f t="shared" si="10"/>
        <v>-2.8897902927509045E-2</v>
      </c>
    </row>
    <row r="151" spans="1:19" x14ac:dyDescent="0.3">
      <c r="A151" s="59">
        <v>45795</v>
      </c>
      <c r="B151" s="24">
        <v>18</v>
      </c>
      <c r="C151" s="24">
        <v>5</v>
      </c>
      <c r="D151" s="24">
        <f>_xlfn.IFNA('[2]Ceny plynu cal +1'!D139,"")</f>
        <v>21.198</v>
      </c>
      <c r="E151" s="24" t="str">
        <f>_xlfn.IFNA('[2]Ceny plynu cal +1'!E139,"")</f>
        <v/>
      </c>
      <c r="F151" s="24">
        <f>_xlfn.IFNA('[2]Ceny plynu cal +1'!F139,"")</f>
        <v>12.865</v>
      </c>
      <c r="G151" s="24">
        <f>_xlfn.IFNA('[2]Ceny plynu cal +1'!G139,"")</f>
        <v>21.393000000000001</v>
      </c>
      <c r="H151" s="24">
        <f>_xlfn.IFNA('[2]Ceny plynu cal +1'!H139,"")</f>
        <v>90.85</v>
      </c>
      <c r="I151" s="24">
        <f>_xlfn.IFNA('[2]Ceny plynu cal +1'!I139,"")</f>
        <v>51.38</v>
      </c>
      <c r="J151" s="24" t="str">
        <f>_xlfn.IFNA('[2]Ceny plynu cal +1'!J139,"")</f>
        <v/>
      </c>
      <c r="M151" s="24">
        <f t="shared" si="10"/>
        <v>1.2137358542902987E-2</v>
      </c>
      <c r="N151" s="24">
        <f t="shared" si="10"/>
        <v>5.130800788534251E-2</v>
      </c>
      <c r="O151" s="24">
        <f t="shared" si="10"/>
        <v>-7.1656404165648668E-2</v>
      </c>
      <c r="P151" s="24">
        <f t="shared" si="10"/>
        <v>-0.3730001962997499</v>
      </c>
      <c r="Q151" s="24">
        <f t="shared" si="10"/>
        <v>-0.23511251465442129</v>
      </c>
      <c r="R151" s="24">
        <f t="shared" si="10"/>
        <v>-4.1151767982323118E-2</v>
      </c>
      <c r="S151" s="24">
        <f t="shared" si="10"/>
        <v>-2.8897902927509045E-2</v>
      </c>
    </row>
    <row r="152" spans="1:19" x14ac:dyDescent="0.3">
      <c r="A152" s="59">
        <v>45796</v>
      </c>
      <c r="B152" s="24">
        <v>19</v>
      </c>
      <c r="C152" s="24">
        <v>5</v>
      </c>
      <c r="D152" s="24" t="str">
        <f>_xlfn.IFNA('[2]Ceny plynu cal +1'!D140,"")</f>
        <v/>
      </c>
      <c r="E152" s="24" t="str">
        <f>_xlfn.IFNA('[2]Ceny plynu cal +1'!E140,"")</f>
        <v/>
      </c>
      <c r="F152" s="24">
        <f>_xlfn.IFNA('[2]Ceny plynu cal +1'!F140,"")</f>
        <v>12.879</v>
      </c>
      <c r="G152" s="24">
        <f>_xlfn.IFNA('[2]Ceny plynu cal +1'!G140,"")</f>
        <v>19.821999999999999</v>
      </c>
      <c r="H152" s="24">
        <f>_xlfn.IFNA('[2]Ceny plynu cal +1'!H140,"")</f>
        <v>89.7</v>
      </c>
      <c r="I152" s="24">
        <f>_xlfn.IFNA('[2]Ceny plynu cal +1'!I140,"")</f>
        <v>51.924999999999997</v>
      </c>
      <c r="J152" s="24" t="str">
        <f>_xlfn.IFNA('[2]Ceny plynu cal +1'!J140,"")</f>
        <v/>
      </c>
      <c r="M152" s="24">
        <f t="shared" si="10"/>
        <v>1.2137358542902987E-2</v>
      </c>
      <c r="N152" s="24">
        <f t="shared" si="10"/>
        <v>5.130800788534251E-2</v>
      </c>
      <c r="O152" s="24">
        <f t="shared" si="10"/>
        <v>-7.0646158511417867E-2</v>
      </c>
      <c r="P152" s="24">
        <f t="shared" si="10"/>
        <v>-0.41904407474658267</v>
      </c>
      <c r="Q152" s="24">
        <f t="shared" si="10"/>
        <v>-0.24479463472208685</v>
      </c>
      <c r="R152" s="24">
        <f t="shared" si="10"/>
        <v>-3.0981034497511328E-2</v>
      </c>
      <c r="S152" s="24">
        <f t="shared" si="10"/>
        <v>-2.8897902927509045E-2</v>
      </c>
    </row>
    <row r="153" spans="1:19" x14ac:dyDescent="0.3">
      <c r="A153" s="59">
        <v>45797</v>
      </c>
      <c r="B153" s="24">
        <v>20</v>
      </c>
      <c r="C153" s="24">
        <v>5</v>
      </c>
      <c r="D153" s="24" t="str">
        <f>_xlfn.IFNA('[2]Ceny plynu cal +1'!D141,"")</f>
        <v/>
      </c>
      <c r="E153" s="24">
        <f>_xlfn.IFNA('[2]Ceny plynu cal +1'!E141,"")</f>
        <v>19.684999999999999</v>
      </c>
      <c r="F153" s="24">
        <f>_xlfn.IFNA('[2]Ceny plynu cal +1'!F141,"")</f>
        <v>12.948</v>
      </c>
      <c r="G153" s="24">
        <f>_xlfn.IFNA('[2]Ceny plynu cal +1'!G141,"")</f>
        <v>20.928000000000001</v>
      </c>
      <c r="H153" s="24">
        <f>_xlfn.IFNA('[2]Ceny plynu cal +1'!H141,"")</f>
        <v>89.486999999999995</v>
      </c>
      <c r="I153" s="24" t="str">
        <f>_xlfn.IFNA('[2]Ceny plynu cal +1'!I141,"")</f>
        <v/>
      </c>
      <c r="J153" s="24">
        <f>_xlfn.IFNA('[2]Ceny plynu cal +1'!J141,"")</f>
        <v>37.380000000000003</v>
      </c>
      <c r="M153" s="24">
        <f t="shared" si="10"/>
        <v>1.2137358542902987E-2</v>
      </c>
      <c r="N153" s="24">
        <f t="shared" si="10"/>
        <v>4.8803878736213502E-2</v>
      </c>
      <c r="O153" s="24">
        <f t="shared" si="10"/>
        <v>-6.5667090644136783E-2</v>
      </c>
      <c r="P153" s="24">
        <f t="shared" si="10"/>
        <v>-0.38662871538172139</v>
      </c>
      <c r="Q153" s="24">
        <f t="shared" si="10"/>
        <v>-0.24658793174331539</v>
      </c>
      <c r="R153" s="24">
        <f t="shared" si="10"/>
        <v>-3.0981034497511328E-2</v>
      </c>
      <c r="S153" s="24">
        <f t="shared" si="10"/>
        <v>-1.1335755840240935E-2</v>
      </c>
    </row>
    <row r="154" spans="1:19" x14ac:dyDescent="0.3">
      <c r="A154" s="59">
        <v>45798</v>
      </c>
      <c r="B154" s="24">
        <v>21</v>
      </c>
      <c r="C154" s="24">
        <v>5</v>
      </c>
      <c r="D154" s="24">
        <f>_xlfn.IFNA('[2]Ceny plynu cal +1'!D142,"")</f>
        <v>21.449000000000002</v>
      </c>
      <c r="E154" s="24">
        <f>_xlfn.IFNA('[2]Ceny plynu cal +1'!E142,"")</f>
        <v>19.686</v>
      </c>
      <c r="F154" s="24">
        <f>_xlfn.IFNA('[2]Ceny plynu cal +1'!F142,"")</f>
        <v>12.632999999999999</v>
      </c>
      <c r="G154" s="24">
        <f>_xlfn.IFNA('[2]Ceny plynu cal +1'!G142,"")</f>
        <v>20.875</v>
      </c>
      <c r="H154" s="24" t="str">
        <f>_xlfn.IFNA('[2]Ceny plynu cal +1'!H142,"")</f>
        <v/>
      </c>
      <c r="I154" s="24" t="str">
        <f>_xlfn.IFNA('[2]Ceny plynu cal +1'!I142,"")</f>
        <v/>
      </c>
      <c r="J154" s="24">
        <f>_xlfn.IFNA('[2]Ceny plynu cal +1'!J142,"")</f>
        <v>38.453000000000003</v>
      </c>
      <c r="M154" s="24">
        <f t="shared" si="10"/>
        <v>2.4121813538386938E-2</v>
      </c>
      <c r="N154" s="24">
        <f t="shared" si="10"/>
        <v>4.8857158079812057E-2</v>
      </c>
      <c r="O154" s="24">
        <f t="shared" si="10"/>
        <v>-8.8397617864332756E-2</v>
      </c>
      <c r="P154" s="24">
        <f t="shared" si="10"/>
        <v>-0.38818207347063427</v>
      </c>
      <c r="Q154" s="24">
        <f t="shared" si="10"/>
        <v>-0.24658793174331539</v>
      </c>
      <c r="R154" s="24">
        <f t="shared" si="10"/>
        <v>-3.0981034497511328E-2</v>
      </c>
      <c r="S154" s="24">
        <f t="shared" si="10"/>
        <v>1.7044039076383521E-2</v>
      </c>
    </row>
    <row r="155" spans="1:19" x14ac:dyDescent="0.3">
      <c r="A155" s="59">
        <v>45799</v>
      </c>
      <c r="B155" s="24">
        <v>22</v>
      </c>
      <c r="C155" s="24">
        <v>5</v>
      </c>
      <c r="D155" s="24">
        <f>_xlfn.IFNA('[2]Ceny plynu cal +1'!D143,"")</f>
        <v>21.925000000000001</v>
      </c>
      <c r="E155" s="24">
        <f>_xlfn.IFNA('[2]Ceny plynu cal +1'!E143,"")</f>
        <v>19.829000000000001</v>
      </c>
      <c r="F155" s="24">
        <f>_xlfn.IFNA('[2]Ceny plynu cal +1'!F143,"")</f>
        <v>12.407999999999999</v>
      </c>
      <c r="G155" s="24" t="str">
        <f>_xlfn.IFNA('[2]Ceny plynu cal +1'!G143,"")</f>
        <v/>
      </c>
      <c r="H155" s="24" t="str">
        <f>_xlfn.IFNA('[2]Ceny plynu cal +1'!H143,"")</f>
        <v/>
      </c>
      <c r="I155" s="24">
        <f>_xlfn.IFNA('[2]Ceny plynu cal +1'!I143,"")</f>
        <v>52.22</v>
      </c>
      <c r="J155" s="24">
        <f>_xlfn.IFNA('[2]Ceny plynu cal +1'!J143,"")</f>
        <v>39.639000000000003</v>
      </c>
      <c r="M155" s="24">
        <f t="shared" si="10"/>
        <v>4.6849305880420244E-2</v>
      </c>
      <c r="N155" s="24">
        <f t="shared" si="10"/>
        <v>5.647610421439575E-2</v>
      </c>
      <c r="O155" s="24">
        <f t="shared" si="10"/>
        <v>-0.10463370873590128</v>
      </c>
      <c r="P155" s="24">
        <f t="shared" si="10"/>
        <v>-0.38818207347063427</v>
      </c>
      <c r="Q155" s="24">
        <f t="shared" si="10"/>
        <v>-0.24658793174331539</v>
      </c>
      <c r="R155" s="24">
        <f t="shared" si="10"/>
        <v>-2.5475775088301233E-2</v>
      </c>
      <c r="S155" s="24">
        <f t="shared" si="10"/>
        <v>4.8412572879847238E-2</v>
      </c>
    </row>
    <row r="156" spans="1:19" x14ac:dyDescent="0.3">
      <c r="A156" s="59">
        <v>45800</v>
      </c>
      <c r="B156" s="24">
        <v>23</v>
      </c>
      <c r="C156" s="24">
        <v>5</v>
      </c>
      <c r="D156" s="24">
        <f>_xlfn.IFNA('[2]Ceny plynu cal +1'!D144,"")</f>
        <v>21.757000000000001</v>
      </c>
      <c r="E156" s="24">
        <f>_xlfn.IFNA('[2]Ceny plynu cal +1'!E144,"")</f>
        <v>19.742000000000001</v>
      </c>
      <c r="F156" s="24" t="str">
        <f>_xlfn.IFNA('[2]Ceny plynu cal +1'!F144,"")</f>
        <v/>
      </c>
      <c r="G156" s="24" t="str">
        <f>_xlfn.IFNA('[2]Ceny plynu cal +1'!G144,"")</f>
        <v/>
      </c>
      <c r="H156" s="24">
        <f>_xlfn.IFNA('[2]Ceny plynu cal +1'!H144,"")</f>
        <v>86.59</v>
      </c>
      <c r="I156" s="24">
        <f>_xlfn.IFNA('[2]Ceny plynu cal +1'!I144,"")</f>
        <v>52.496000000000002</v>
      </c>
      <c r="J156" s="24">
        <f>_xlfn.IFNA('[2]Ceny plynu cal +1'!J144,"")</f>
        <v>40.15</v>
      </c>
      <c r="M156" s="24">
        <f t="shared" si="10"/>
        <v>3.8827837994996672E-2</v>
      </c>
      <c r="N156" s="24">
        <f t="shared" si="10"/>
        <v>5.1840801321327401E-2</v>
      </c>
      <c r="O156" s="24">
        <f t="shared" si="10"/>
        <v>-0.10463370873590128</v>
      </c>
      <c r="P156" s="24">
        <f t="shared" si="10"/>
        <v>-0.38818207347063427</v>
      </c>
      <c r="Q156" s="24">
        <f t="shared" si="10"/>
        <v>-0.27097845507899099</v>
      </c>
      <c r="R156" s="24">
        <f t="shared" si="10"/>
        <v>-2.0325091708836784E-2</v>
      </c>
      <c r="S156" s="24">
        <f t="shared" si="10"/>
        <v>6.1928020412368223E-2</v>
      </c>
    </row>
    <row r="157" spans="1:19" x14ac:dyDescent="0.3">
      <c r="A157" s="59">
        <v>45801</v>
      </c>
      <c r="B157" s="24">
        <v>24</v>
      </c>
      <c r="C157" s="24">
        <v>5</v>
      </c>
      <c r="D157" s="24">
        <f>_xlfn.IFNA('[2]Ceny plynu cal +1'!D145,"")</f>
        <v>21.544</v>
      </c>
      <c r="E157" s="24">
        <f>_xlfn.IFNA('[2]Ceny plynu cal +1'!E145,"")</f>
        <v>19.63</v>
      </c>
      <c r="F157" s="24" t="str">
        <f>_xlfn.IFNA('[2]Ceny plynu cal +1'!F145,"")</f>
        <v/>
      </c>
      <c r="G157" s="24">
        <f>_xlfn.IFNA('[2]Ceny plynu cal +1'!G145,"")</f>
        <v>20.937999999999999</v>
      </c>
      <c r="H157" s="24">
        <f>_xlfn.IFNA('[2]Ceny plynu cal +1'!H145,"")</f>
        <v>87.177999999999997</v>
      </c>
      <c r="I157" s="24">
        <f>_xlfn.IFNA('[2]Ceny plynu cal +1'!I145,"")</f>
        <v>51.98</v>
      </c>
      <c r="J157" s="24">
        <f>_xlfn.IFNA('[2]Ceny plynu cal +1'!J145,"")</f>
        <v>39.054000000000002</v>
      </c>
      <c r="M157" s="24">
        <f t="shared" si="10"/>
        <v>2.8657762640263318E-2</v>
      </c>
      <c r="N157" s="24">
        <f t="shared" si="10"/>
        <v>4.5873514838296936E-2</v>
      </c>
      <c r="O157" s="24">
        <f t="shared" si="10"/>
        <v>-0.10463370873590128</v>
      </c>
      <c r="P157" s="24">
        <f t="shared" si="10"/>
        <v>-0.38633562894985107</v>
      </c>
      <c r="Q157" s="24">
        <f t="shared" si="10"/>
        <v>-0.26602794499221949</v>
      </c>
      <c r="R157" s="24">
        <f t="shared" si="10"/>
        <v>-2.9954630200878962E-2</v>
      </c>
      <c r="S157" s="24">
        <f t="shared" si="10"/>
        <v>3.2939898111696841E-2</v>
      </c>
    </row>
    <row r="158" spans="1:19" x14ac:dyDescent="0.3">
      <c r="A158" s="59">
        <v>45802</v>
      </c>
      <c r="B158" s="24">
        <v>25</v>
      </c>
      <c r="C158" s="24">
        <v>5</v>
      </c>
      <c r="D158" s="24">
        <f>_xlfn.IFNA('[2]Ceny plynu cal +1'!D146,"")</f>
        <v>20.72</v>
      </c>
      <c r="E158" s="24" t="str">
        <f>_xlfn.IFNA('[2]Ceny plynu cal +1'!E146,"")</f>
        <v/>
      </c>
      <c r="F158" s="24">
        <f>_xlfn.IFNA('[2]Ceny plynu cal +1'!F146,"")</f>
        <v>12.715</v>
      </c>
      <c r="G158" s="24">
        <f>_xlfn.IFNA('[2]Ceny plynu cal +1'!G146,"")</f>
        <v>21.561</v>
      </c>
      <c r="H158" s="24">
        <f>_xlfn.IFNA('[2]Ceny plynu cal +1'!H146,"")</f>
        <v>88.867000000000004</v>
      </c>
      <c r="I158" s="24">
        <f>_xlfn.IFNA('[2]Ceny plynu cal +1'!I146,"")</f>
        <v>48.48</v>
      </c>
      <c r="J158" s="24" t="str">
        <f>_xlfn.IFNA('[2]Ceny plynu cal +1'!J146,"")</f>
        <v/>
      </c>
      <c r="M158" s="24">
        <f t="shared" si="10"/>
        <v>-1.0685627464433023E-2</v>
      </c>
      <c r="N158" s="24">
        <f t="shared" si="10"/>
        <v>4.5873514838296936E-2</v>
      </c>
      <c r="O158" s="24">
        <f t="shared" si="10"/>
        <v>-8.248046474669446E-2</v>
      </c>
      <c r="P158" s="24">
        <f t="shared" si="10"/>
        <v>-0.36807634424432789</v>
      </c>
      <c r="Q158" s="24">
        <f t="shared" si="10"/>
        <v>-0.25180785734501321</v>
      </c>
      <c r="R158" s="24">
        <f t="shared" si="10"/>
        <v>-9.5271267259303793E-2</v>
      </c>
      <c r="S158" s="24">
        <f t="shared" si="10"/>
        <v>3.2939898111696841E-2</v>
      </c>
    </row>
    <row r="159" spans="1:19" x14ac:dyDescent="0.3">
      <c r="A159" s="59">
        <v>45803</v>
      </c>
      <c r="B159" s="24">
        <v>26</v>
      </c>
      <c r="C159" s="24">
        <v>5</v>
      </c>
      <c r="D159" s="24" t="str">
        <f>_xlfn.IFNA('[2]Ceny plynu cal +1'!D147,"")</f>
        <v/>
      </c>
      <c r="E159" s="24" t="str">
        <f>_xlfn.IFNA('[2]Ceny plynu cal +1'!E147,"")</f>
        <v/>
      </c>
      <c r="F159" s="24">
        <f>_xlfn.IFNA('[2]Ceny plynu cal +1'!F147,"")</f>
        <v>12.6</v>
      </c>
      <c r="G159" s="24">
        <f>_xlfn.IFNA('[2]Ceny plynu cal +1'!G147,"")</f>
        <v>21.655000000000001</v>
      </c>
      <c r="H159" s="24">
        <f>_xlfn.IFNA('[2]Ceny plynu cal +1'!H147,"")</f>
        <v>88.73</v>
      </c>
      <c r="I159" s="24">
        <f>_xlfn.IFNA('[2]Ceny plynu cal +1'!I147,"")</f>
        <v>46.15</v>
      </c>
      <c r="J159" s="24" t="str">
        <f>_xlfn.IFNA('[2]Ceny plynu cal +1'!J147,"")</f>
        <v/>
      </c>
      <c r="M159" s="24">
        <f t="shared" si="10"/>
        <v>-1.0685627464433023E-2</v>
      </c>
      <c r="N159" s="24">
        <f t="shared" si="10"/>
        <v>4.5873514838296936E-2</v>
      </c>
      <c r="O159" s="24">
        <f t="shared" si="10"/>
        <v>-9.0778911192162748E-2</v>
      </c>
      <c r="P159" s="24">
        <f t="shared" si="10"/>
        <v>-0.36532133178474657</v>
      </c>
      <c r="Q159" s="24">
        <f t="shared" si="10"/>
        <v>-0.25296129251829169</v>
      </c>
      <c r="R159" s="24">
        <f t="shared" si="10"/>
        <v>-0.13875348564391232</v>
      </c>
      <c r="S159" s="24">
        <f t="shared" si="10"/>
        <v>3.2939898111696841E-2</v>
      </c>
    </row>
    <row r="160" spans="1:19" x14ac:dyDescent="0.3">
      <c r="A160" s="59">
        <v>45804</v>
      </c>
      <c r="B160" s="24">
        <v>27</v>
      </c>
      <c r="C160" s="24">
        <v>5</v>
      </c>
      <c r="D160" s="24" t="str">
        <f>_xlfn.IFNA('[2]Ceny plynu cal +1'!D148,"")</f>
        <v/>
      </c>
      <c r="E160" s="24" t="str">
        <f>_xlfn.IFNA('[2]Ceny plynu cal +1'!E148,"")</f>
        <v/>
      </c>
      <c r="F160" s="24">
        <f>_xlfn.IFNA('[2]Ceny plynu cal +1'!F148,"")</f>
        <v>12.47</v>
      </c>
      <c r="G160" s="24">
        <f>_xlfn.IFNA('[2]Ceny plynu cal +1'!G148,"")</f>
        <v>21.029</v>
      </c>
      <c r="H160" s="24">
        <f>_xlfn.IFNA('[2]Ceny plynu cal +1'!H148,"")</f>
        <v>88.427000000000007</v>
      </c>
      <c r="I160" s="24" t="str">
        <f>_xlfn.IFNA('[2]Ceny plynu cal +1'!I148,"")</f>
        <v/>
      </c>
      <c r="J160" s="24">
        <f>_xlfn.IFNA('[2]Ceny plynu cal +1'!J148,"")</f>
        <v>39.945999999999998</v>
      </c>
      <c r="M160" s="24">
        <f t="shared" ref="M160:S175" si="11">IFERROR(D160/D$379-1,M159)</f>
        <v>-1.0685627464433023E-2</v>
      </c>
      <c r="N160" s="24">
        <f t="shared" si="11"/>
        <v>4.5873514838296936E-2</v>
      </c>
      <c r="O160" s="24">
        <f t="shared" si="11"/>
        <v>-0.10015976369573565</v>
      </c>
      <c r="P160" s="24">
        <f t="shared" si="11"/>
        <v>-0.38366854241983084</v>
      </c>
      <c r="Q160" s="24">
        <f t="shared" si="11"/>
        <v>-0.25551232067525043</v>
      </c>
      <c r="R160" s="24">
        <f t="shared" si="11"/>
        <v>-0.13875348564391232</v>
      </c>
      <c r="S160" s="24">
        <f t="shared" si="11"/>
        <v>5.6532421006038724E-2</v>
      </c>
    </row>
    <row r="161" spans="1:19" x14ac:dyDescent="0.3">
      <c r="A161" s="59">
        <v>45805</v>
      </c>
      <c r="B161" s="24">
        <v>28</v>
      </c>
      <c r="C161" s="24">
        <v>5</v>
      </c>
      <c r="D161" s="24" t="str">
        <f>_xlfn.IFNA('[2]Ceny plynu cal +1'!D149,"")</f>
        <v/>
      </c>
      <c r="E161" s="24">
        <f>_xlfn.IFNA('[2]Ceny plynu cal +1'!E149,"")</f>
        <v>19.882000000000001</v>
      </c>
      <c r="F161" s="24">
        <f>_xlfn.IFNA('[2]Ceny plynu cal +1'!F149,"")</f>
        <v>12.262</v>
      </c>
      <c r="G161" s="24">
        <f>_xlfn.IFNA('[2]Ceny plynu cal +1'!G149,"")</f>
        <v>20.925000000000001</v>
      </c>
      <c r="H161" s="24" t="str">
        <f>_xlfn.IFNA('[2]Ceny plynu cal +1'!H149,"")</f>
        <v/>
      </c>
      <c r="I161" s="24" t="str">
        <f>_xlfn.IFNA('[2]Ceny plynu cal +1'!I149,"")</f>
        <v/>
      </c>
      <c r="J161" s="24">
        <f>_xlfn.IFNA('[2]Ceny plynu cal +1'!J149,"")</f>
        <v>38.947000000000003</v>
      </c>
      <c r="M161" s="24">
        <f t="shared" si="11"/>
        <v>-1.0685627464433023E-2</v>
      </c>
      <c r="N161" s="24">
        <f t="shared" si="11"/>
        <v>5.9299909425115649E-2</v>
      </c>
      <c r="O161" s="24">
        <f t="shared" si="11"/>
        <v>-0.11516912770145238</v>
      </c>
      <c r="P161" s="24">
        <f t="shared" si="11"/>
        <v>-0.38671664131128247</v>
      </c>
      <c r="Q161" s="24">
        <f t="shared" si="11"/>
        <v>-0.25551232067525043</v>
      </c>
      <c r="R161" s="24">
        <f t="shared" si="11"/>
        <v>-0.13875348564391232</v>
      </c>
      <c r="S161" s="24">
        <f t="shared" si="11"/>
        <v>3.0109853325043678E-2</v>
      </c>
    </row>
    <row r="162" spans="1:19" x14ac:dyDescent="0.3">
      <c r="A162" s="59">
        <v>45806</v>
      </c>
      <c r="B162" s="24">
        <v>29</v>
      </c>
      <c r="C162" s="24">
        <v>5</v>
      </c>
      <c r="D162" s="24">
        <f>_xlfn.IFNA('[2]Ceny plynu cal +1'!D150,"")</f>
        <v>20.88</v>
      </c>
      <c r="E162" s="24">
        <f>_xlfn.IFNA('[2]Ceny plynu cal +1'!E150,"")</f>
        <v>19.878</v>
      </c>
      <c r="F162" s="24">
        <f>_xlfn.IFNA('[2]Ceny plynu cal +1'!F150,"")</f>
        <v>12.332000000000001</v>
      </c>
      <c r="G162" s="24" t="str">
        <f>_xlfn.IFNA('[2]Ceny plynu cal +1'!G150,"")</f>
        <v/>
      </c>
      <c r="H162" s="24" t="str">
        <f>_xlfn.IFNA('[2]Ceny plynu cal +1'!H150,"")</f>
        <v/>
      </c>
      <c r="I162" s="24">
        <f>_xlfn.IFNA('[2]Ceny plynu cal +1'!I150,"")</f>
        <v>45.895000000000003</v>
      </c>
      <c r="J162" s="24">
        <f>_xlfn.IFNA('[2]Ceny plynu cal +1'!J150,"")</f>
        <v>39.170999999999999</v>
      </c>
      <c r="M162" s="24">
        <f t="shared" si="11"/>
        <v>-3.0461342402201552E-3</v>
      </c>
      <c r="N162" s="24">
        <f t="shared" si="11"/>
        <v>5.9086792050721648E-2</v>
      </c>
      <c r="O162" s="24">
        <f t="shared" si="11"/>
        <v>-0.11011789943029771</v>
      </c>
      <c r="P162" s="24">
        <f t="shared" si="11"/>
        <v>-0.38671664131128247</v>
      </c>
      <c r="Q162" s="24">
        <f t="shared" si="11"/>
        <v>-0.25551232067525043</v>
      </c>
      <c r="R162" s="24">
        <f t="shared" si="11"/>
        <v>-0.14351226920102611</v>
      </c>
      <c r="S162" s="24">
        <f t="shared" si="11"/>
        <v>3.6034433065326832E-2</v>
      </c>
    </row>
    <row r="163" spans="1:19" x14ac:dyDescent="0.3">
      <c r="A163" s="59">
        <v>45807</v>
      </c>
      <c r="B163" s="24">
        <v>30</v>
      </c>
      <c r="C163" s="24">
        <v>5</v>
      </c>
      <c r="D163" s="24">
        <f>_xlfn.IFNA('[2]Ceny plynu cal +1'!D151,"")</f>
        <v>20.837</v>
      </c>
      <c r="E163" s="24">
        <f>_xlfn.IFNA('[2]Ceny plynu cal +1'!E151,"")</f>
        <v>19.675000000000001</v>
      </c>
      <c r="F163" s="24" t="str">
        <f>_xlfn.IFNA('[2]Ceny plynu cal +1'!F151,"")</f>
        <v/>
      </c>
      <c r="G163" s="24" t="str">
        <f>_xlfn.IFNA('[2]Ceny plynu cal +1'!G151,"")</f>
        <v/>
      </c>
      <c r="H163" s="24">
        <f>_xlfn.IFNA('[2]Ceny plynu cal +1'!H151,"")</f>
        <v>89.45</v>
      </c>
      <c r="I163" s="24">
        <f>_xlfn.IFNA('[2]Ceny plynu cal +1'!I151,"")</f>
        <v>45.62</v>
      </c>
      <c r="J163" s="24">
        <f>_xlfn.IFNA('[2]Ceny plynu cal +1'!J151,"")</f>
        <v>39.616999999999997</v>
      </c>
      <c r="M163" s="24">
        <f t="shared" si="11"/>
        <v>-5.0992480442273447E-3</v>
      </c>
      <c r="N163" s="24">
        <f t="shared" si="11"/>
        <v>4.8271085300228833E-2</v>
      </c>
      <c r="O163" s="24">
        <f t="shared" si="11"/>
        <v>-0.11011789943029771</v>
      </c>
      <c r="P163" s="24">
        <f t="shared" si="11"/>
        <v>-0.38671664131128247</v>
      </c>
      <c r="Q163" s="24">
        <f t="shared" si="11"/>
        <v>-0.24689944343244885</v>
      </c>
      <c r="R163" s="24">
        <f t="shared" si="11"/>
        <v>-0.14864429068418816</v>
      </c>
      <c r="S163" s="24">
        <f t="shared" si="11"/>
        <v>4.7830694512497773E-2</v>
      </c>
    </row>
    <row r="164" spans="1:19" x14ac:dyDescent="0.3">
      <c r="A164" s="59">
        <v>45808</v>
      </c>
      <c r="B164" s="24">
        <v>31</v>
      </c>
      <c r="C164" s="24">
        <v>5</v>
      </c>
      <c r="D164" s="24">
        <f>_xlfn.IFNA('[2]Ceny plynu cal +1'!D152,"")</f>
        <v>20.381</v>
      </c>
      <c r="E164" s="24">
        <f>_xlfn.IFNA('[2]Ceny plynu cal +1'!E152,"")</f>
        <v>18.975000000000001</v>
      </c>
      <c r="F164" s="24" t="str">
        <f>_xlfn.IFNA('[2]Ceny plynu cal +1'!F152,"")</f>
        <v/>
      </c>
      <c r="G164" s="24">
        <f>_xlfn.IFNA('[2]Ceny plynu cal +1'!G152,"")</f>
        <v>20.905000000000001</v>
      </c>
      <c r="H164" s="24">
        <f>_xlfn.IFNA('[2]Ceny plynu cal +1'!H152,"")</f>
        <v>91.885000000000005</v>
      </c>
      <c r="I164" s="24">
        <f>_xlfn.IFNA('[2]Ceny plynu cal +1'!I152,"")</f>
        <v>46.307000000000002</v>
      </c>
      <c r="J164" s="24">
        <f>_xlfn.IFNA('[2]Ceny plynu cal +1'!J152,"")</f>
        <v>38.604999999999997</v>
      </c>
      <c r="M164" s="24">
        <f t="shared" si="11"/>
        <v>-2.6871803733234056E-2</v>
      </c>
      <c r="N164" s="24">
        <f t="shared" si="11"/>
        <v>1.0975544781288038E-2</v>
      </c>
      <c r="O164" s="24">
        <f t="shared" si="11"/>
        <v>-0.11011789943029771</v>
      </c>
      <c r="P164" s="24">
        <f t="shared" si="11"/>
        <v>-0.38730281417502321</v>
      </c>
      <c r="Q164" s="24">
        <f t="shared" si="11"/>
        <v>-0.22639860659352218</v>
      </c>
      <c r="R164" s="24">
        <f t="shared" si="11"/>
        <v>-0.1358235679244344</v>
      </c>
      <c r="S164" s="24">
        <f t="shared" si="11"/>
        <v>2.106428961443263E-2</v>
      </c>
    </row>
    <row r="165" spans="1:19" x14ac:dyDescent="0.3">
      <c r="A165" s="59">
        <v>45809</v>
      </c>
      <c r="B165" s="24">
        <v>1</v>
      </c>
      <c r="C165" s="24">
        <v>6</v>
      </c>
      <c r="D165" s="24">
        <f>_xlfn.IFNA('[2]Ceny plynu cal +1'!D153,"")</f>
        <v>20.172000000000001</v>
      </c>
      <c r="E165" s="24" t="str">
        <f>_xlfn.IFNA('[2]Ceny plynu cal +1'!E153,"")</f>
        <v/>
      </c>
      <c r="F165" s="24">
        <f>_xlfn.IFNA('[2]Ceny plynu cal +1'!F153,"")</f>
        <v>12.208</v>
      </c>
      <c r="G165" s="24">
        <f>_xlfn.IFNA('[2]Ceny plynu cal +1'!G153,"")</f>
        <v>21.277000000000001</v>
      </c>
      <c r="H165" s="24">
        <f>_xlfn.IFNA('[2]Ceny plynu cal +1'!H153,"")</f>
        <v>89.55</v>
      </c>
      <c r="I165" s="24">
        <f>_xlfn.IFNA('[2]Ceny plynu cal +1'!I153,"")</f>
        <v>44.866999999999997</v>
      </c>
      <c r="J165" s="24" t="str">
        <f>_xlfn.IFNA('[2]Ceny plynu cal +1'!J153,"")</f>
        <v/>
      </c>
      <c r="M165" s="24">
        <f t="shared" si="11"/>
        <v>-3.6850891757362114E-2</v>
      </c>
      <c r="N165" s="24">
        <f t="shared" si="11"/>
        <v>1.0975544781288038E-2</v>
      </c>
      <c r="O165" s="24">
        <f t="shared" si="11"/>
        <v>-0.11906578951062874</v>
      </c>
      <c r="P165" s="24">
        <f t="shared" si="11"/>
        <v>-0.37639999890944598</v>
      </c>
      <c r="Q165" s="24">
        <f t="shared" si="11"/>
        <v>-0.24605751994830405</v>
      </c>
      <c r="R165" s="24">
        <f t="shared" si="11"/>
        <v>-0.16269669859990066</v>
      </c>
      <c r="S165" s="24">
        <f t="shared" si="11"/>
        <v>2.106428961443263E-2</v>
      </c>
    </row>
    <row r="166" spans="1:19" x14ac:dyDescent="0.3">
      <c r="A166" s="59">
        <v>45810</v>
      </c>
      <c r="B166" s="24">
        <v>2</v>
      </c>
      <c r="C166" s="24">
        <v>6</v>
      </c>
      <c r="D166" s="24" t="str">
        <f>_xlfn.IFNA('[2]Ceny plynu cal +1'!D154,"")</f>
        <v/>
      </c>
      <c r="E166" s="24" t="str">
        <f>_xlfn.IFNA('[2]Ceny plynu cal +1'!E154,"")</f>
        <v/>
      </c>
      <c r="F166" s="24">
        <f>_xlfn.IFNA('[2]Ceny plynu cal +1'!F154,"")</f>
        <v>12.494</v>
      </c>
      <c r="G166" s="24">
        <f>_xlfn.IFNA('[2]Ceny plynu cal +1'!G154,"")</f>
        <v>20.844999999999999</v>
      </c>
      <c r="H166" s="24">
        <f>_xlfn.IFNA('[2]Ceny plynu cal +1'!H154,"")</f>
        <v>91.5</v>
      </c>
      <c r="I166" s="24">
        <f>_xlfn.IFNA('[2]Ceny plynu cal +1'!I154,"")</f>
        <v>44.738999999999997</v>
      </c>
      <c r="J166" s="24" t="str">
        <f>_xlfn.IFNA('[2]Ceny plynu cal +1'!J154,"")</f>
        <v/>
      </c>
      <c r="M166" s="24">
        <f t="shared" si="11"/>
        <v>-3.6850891757362114E-2</v>
      </c>
      <c r="N166" s="24">
        <f t="shared" si="11"/>
        <v>1.0975544781288038E-2</v>
      </c>
      <c r="O166" s="24">
        <f t="shared" si="11"/>
        <v>-9.8427914002768402E-2</v>
      </c>
      <c r="P166" s="24">
        <f t="shared" si="11"/>
        <v>-0.38906133276624533</v>
      </c>
      <c r="Q166" s="24">
        <f t="shared" si="11"/>
        <v>-0.22964001200747985</v>
      </c>
      <c r="R166" s="24">
        <f t="shared" si="11"/>
        <v>-0.16508542132660875</v>
      </c>
      <c r="S166" s="24">
        <f t="shared" si="11"/>
        <v>2.106428961443263E-2</v>
      </c>
    </row>
    <row r="167" spans="1:19" x14ac:dyDescent="0.3">
      <c r="A167" s="59">
        <v>45811</v>
      </c>
      <c r="B167" s="24">
        <v>3</v>
      </c>
      <c r="C167" s="24">
        <v>6</v>
      </c>
      <c r="D167" s="24" t="str">
        <f>_xlfn.IFNA('[2]Ceny plynu cal +1'!D155,"")</f>
        <v/>
      </c>
      <c r="E167" s="24">
        <f>_xlfn.IFNA('[2]Ceny plynu cal +1'!E155,"")</f>
        <v>18.808</v>
      </c>
      <c r="F167" s="24">
        <f>_xlfn.IFNA('[2]Ceny plynu cal +1'!F155,"")</f>
        <v>12.523</v>
      </c>
      <c r="G167" s="24">
        <f>_xlfn.IFNA('[2]Ceny plynu cal +1'!G155,"")</f>
        <v>20.824000000000002</v>
      </c>
      <c r="H167" s="24">
        <f>_xlfn.IFNA('[2]Ceny plynu cal +1'!H155,"")</f>
        <v>91.475999999999999</v>
      </c>
      <c r="I167" s="24" t="str">
        <f>_xlfn.IFNA('[2]Ceny plynu cal +1'!I155,"")</f>
        <v/>
      </c>
      <c r="J167" s="24">
        <f>_xlfn.IFNA('[2]Ceny plynu cal +1'!J155,"")</f>
        <v>39.441000000000003</v>
      </c>
      <c r="M167" s="24">
        <f t="shared" si="11"/>
        <v>-3.6850891757362114E-2</v>
      </c>
      <c r="N167" s="24">
        <f t="shared" si="11"/>
        <v>2.0778944003407851E-3</v>
      </c>
      <c r="O167" s="24">
        <f t="shared" si="11"/>
        <v>-9.6335262290432877E-2</v>
      </c>
      <c r="P167" s="24">
        <f t="shared" si="11"/>
        <v>-0.38967681427317302</v>
      </c>
      <c r="Q167" s="24">
        <f t="shared" si="11"/>
        <v>-0.22984207364367459</v>
      </c>
      <c r="R167" s="24">
        <f t="shared" si="11"/>
        <v>-0.16508542132660875</v>
      </c>
      <c r="S167" s="24">
        <f t="shared" si="11"/>
        <v>4.3175667573704057E-2</v>
      </c>
    </row>
    <row r="168" spans="1:19" x14ac:dyDescent="0.3">
      <c r="A168" s="59">
        <v>45812</v>
      </c>
      <c r="B168" s="24">
        <v>4</v>
      </c>
      <c r="C168" s="24">
        <v>6</v>
      </c>
      <c r="D168" s="24">
        <f>_xlfn.IFNA('[2]Ceny plynu cal +1'!D156,"")</f>
        <v>20.335000000000001</v>
      </c>
      <c r="E168" s="24">
        <f>_xlfn.IFNA('[2]Ceny plynu cal +1'!E156,"")</f>
        <v>18.809999999999999</v>
      </c>
      <c r="F168" s="24">
        <f>_xlfn.IFNA('[2]Ceny plynu cal +1'!F156,"")</f>
        <v>12.52</v>
      </c>
      <c r="G168" s="24">
        <f>_xlfn.IFNA('[2]Ceny plynu cal +1'!G156,"")</f>
        <v>20.888000000000002</v>
      </c>
      <c r="H168" s="24" t="str">
        <f>_xlfn.IFNA('[2]Ceny plynu cal +1'!H156,"")</f>
        <v/>
      </c>
      <c r="I168" s="24" t="str">
        <f>_xlfn.IFNA('[2]Ceny plynu cal +1'!I156,"")</f>
        <v/>
      </c>
      <c r="J168" s="24">
        <f>_xlfn.IFNA('[2]Ceny plynu cal +1'!J156,"")</f>
        <v>37.881999999999998</v>
      </c>
      <c r="M168" s="24">
        <f t="shared" si="11"/>
        <v>-2.9068158035195246E-2</v>
      </c>
      <c r="N168" s="24">
        <f t="shared" si="11"/>
        <v>2.1844530875376744E-3</v>
      </c>
      <c r="O168" s="24">
        <f t="shared" si="11"/>
        <v>-9.6551743502053866E-2</v>
      </c>
      <c r="P168" s="24">
        <f t="shared" si="11"/>
        <v>-0.38780106110920276</v>
      </c>
      <c r="Q168" s="24">
        <f t="shared" si="11"/>
        <v>-0.22984207364367459</v>
      </c>
      <c r="R168" s="24">
        <f t="shared" si="11"/>
        <v>-0.16508542132660875</v>
      </c>
      <c r="S168" s="24">
        <f t="shared" si="11"/>
        <v>1.9416505420006835E-3</v>
      </c>
    </row>
    <row r="169" spans="1:19" x14ac:dyDescent="0.3">
      <c r="A169" s="59">
        <v>45813</v>
      </c>
      <c r="B169" s="24">
        <v>5</v>
      </c>
      <c r="C169" s="24">
        <v>6</v>
      </c>
      <c r="D169" s="24">
        <f>_xlfn.IFNA('[2]Ceny plynu cal +1'!D157,"")</f>
        <v>20.015000000000001</v>
      </c>
      <c r="E169" s="24">
        <f>_xlfn.IFNA('[2]Ceny plynu cal +1'!E157,"")</f>
        <v>18.780999999999999</v>
      </c>
      <c r="F169" s="24">
        <f>_xlfn.IFNA('[2]Ceny plynu cal +1'!F157,"")</f>
        <v>12.879</v>
      </c>
      <c r="G169" s="24" t="str">
        <f>_xlfn.IFNA('[2]Ceny plynu cal +1'!G157,"")</f>
        <v/>
      </c>
      <c r="H169" s="24" t="str">
        <f>_xlfn.IFNA('[2]Ceny plynu cal +1'!H157,"")</f>
        <v/>
      </c>
      <c r="I169" s="24">
        <f>_xlfn.IFNA('[2]Ceny plynu cal +1'!I157,"")</f>
        <v>46.6</v>
      </c>
      <c r="J169" s="24">
        <f>_xlfn.IFNA('[2]Ceny plynu cal +1'!J157,"")</f>
        <v>37.154000000000003</v>
      </c>
      <c r="M169" s="24">
        <f t="shared" si="11"/>
        <v>-4.4347144483620982E-2</v>
      </c>
      <c r="N169" s="24">
        <f t="shared" si="11"/>
        <v>6.3935212318155799E-4</v>
      </c>
      <c r="O169" s="24">
        <f t="shared" si="11"/>
        <v>-7.0646158511417867E-2</v>
      </c>
      <c r="P169" s="24">
        <f t="shared" si="11"/>
        <v>-0.38780106110920276</v>
      </c>
      <c r="Q169" s="24">
        <f t="shared" si="11"/>
        <v>-0.22984207364367459</v>
      </c>
      <c r="R169" s="24">
        <f t="shared" si="11"/>
        <v>-0.13035563230782909</v>
      </c>
      <c r="S169" s="24">
        <f t="shared" si="11"/>
        <v>-1.7313233613919454E-2</v>
      </c>
    </row>
    <row r="170" spans="1:19" x14ac:dyDescent="0.3">
      <c r="A170" s="59">
        <v>45814</v>
      </c>
      <c r="B170" s="24">
        <v>6</v>
      </c>
      <c r="C170" s="24">
        <v>6</v>
      </c>
      <c r="D170" s="24">
        <f>_xlfn.IFNA('[2]Ceny plynu cal +1'!D158,"")</f>
        <v>19.997</v>
      </c>
      <c r="E170" s="24">
        <f>_xlfn.IFNA('[2]Ceny plynu cal +1'!E158,"")</f>
        <v>18.789000000000001</v>
      </c>
      <c r="F170" s="24" t="str">
        <f>_xlfn.IFNA('[2]Ceny plynu cal +1'!F158,"")</f>
        <v/>
      </c>
      <c r="G170" s="24" t="str">
        <f>_xlfn.IFNA('[2]Ceny plynu cal +1'!G158,"")</f>
        <v/>
      </c>
      <c r="H170" s="24">
        <f>_xlfn.IFNA('[2]Ceny plynu cal +1'!H158,"")</f>
        <v>90.65</v>
      </c>
      <c r="I170" s="24">
        <f>_xlfn.IFNA('[2]Ceny plynu cal +1'!I158,"")</f>
        <v>44.17</v>
      </c>
      <c r="J170" s="24">
        <f>_xlfn.IFNA('[2]Ceny plynu cal +1'!J158,"")</f>
        <v>37.271000000000001</v>
      </c>
      <c r="M170" s="24">
        <f t="shared" si="11"/>
        <v>-4.5206587471344983E-2</v>
      </c>
      <c r="N170" s="24">
        <f t="shared" si="11"/>
        <v>1.0655868719695594E-3</v>
      </c>
      <c r="O170" s="24">
        <f t="shared" si="11"/>
        <v>-7.0646158511417867E-2</v>
      </c>
      <c r="P170" s="24">
        <f t="shared" si="11"/>
        <v>-0.38780106110920276</v>
      </c>
      <c r="Q170" s="24">
        <f t="shared" si="11"/>
        <v>-0.23679636162271089</v>
      </c>
      <c r="R170" s="24">
        <f t="shared" si="11"/>
        <v>-0.17570404032267839</v>
      </c>
      <c r="S170" s="24">
        <f t="shared" si="11"/>
        <v>-1.4218698660289464E-2</v>
      </c>
    </row>
    <row r="171" spans="1:19" x14ac:dyDescent="0.3">
      <c r="A171" s="59">
        <v>45815</v>
      </c>
      <c r="B171" s="24">
        <v>7</v>
      </c>
      <c r="C171" s="24">
        <v>6</v>
      </c>
      <c r="D171" s="24">
        <f>_xlfn.IFNA('[2]Ceny plynu cal +1'!D159,"")</f>
        <v>20.192</v>
      </c>
      <c r="E171" s="24">
        <f>_xlfn.IFNA('[2]Ceny plynu cal +1'!E159,"")</f>
        <v>19.244</v>
      </c>
      <c r="F171" s="24" t="str">
        <f>_xlfn.IFNA('[2]Ceny plynu cal +1'!F159,"")</f>
        <v/>
      </c>
      <c r="G171" s="24">
        <f>_xlfn.IFNA('[2]Ceny plynu cal +1'!G159,"")</f>
        <v>21.434999999999999</v>
      </c>
      <c r="H171" s="24">
        <f>_xlfn.IFNA('[2]Ceny plynu cal +1'!H159,"")</f>
        <v>89</v>
      </c>
      <c r="I171" s="24">
        <f>_xlfn.IFNA('[2]Ceny plynu cal +1'!I159,"")</f>
        <v>44.284999999999997</v>
      </c>
      <c r="J171" s="24">
        <f>_xlfn.IFNA('[2]Ceny plynu cal +1'!J159,"")</f>
        <v>36.954000000000001</v>
      </c>
      <c r="M171" s="24">
        <f t="shared" si="11"/>
        <v>-3.589595510433552E-2</v>
      </c>
      <c r="N171" s="24">
        <f t="shared" si="11"/>
        <v>2.5307688209280865E-2</v>
      </c>
      <c r="O171" s="24">
        <f t="shared" si="11"/>
        <v>-7.0646158511417867E-2</v>
      </c>
      <c r="P171" s="24">
        <f t="shared" si="11"/>
        <v>-0.3717692332858944</v>
      </c>
      <c r="Q171" s="24">
        <f t="shared" si="11"/>
        <v>-0.25068809911110068</v>
      </c>
      <c r="R171" s="24">
        <f t="shared" si="11"/>
        <v>-0.17355792224790167</v>
      </c>
      <c r="S171" s="24">
        <f t="shared" si="11"/>
        <v>-2.2603036953458111E-2</v>
      </c>
    </row>
    <row r="172" spans="1:19" x14ac:dyDescent="0.3">
      <c r="A172" s="59">
        <v>45816</v>
      </c>
      <c r="B172" s="24">
        <v>8</v>
      </c>
      <c r="C172" s="24">
        <v>6</v>
      </c>
      <c r="D172" s="24">
        <f>_xlfn.IFNA('[2]Ceny plynu cal +1'!D160,"")</f>
        <v>20.274000000000001</v>
      </c>
      <c r="E172" s="24" t="str">
        <f>_xlfn.IFNA('[2]Ceny plynu cal +1'!E160,"")</f>
        <v/>
      </c>
      <c r="F172" s="24">
        <f>_xlfn.IFNA('[2]Ceny plynu cal +1'!F160,"")</f>
        <v>12.747</v>
      </c>
      <c r="G172" s="24">
        <f>_xlfn.IFNA('[2]Ceny plynu cal +1'!G160,"")</f>
        <v>21.934999999999999</v>
      </c>
      <c r="H172" s="24">
        <f>_xlfn.IFNA('[2]Ceny plynu cal +1'!H160,"")</f>
        <v>88.381</v>
      </c>
      <c r="I172" s="24">
        <f>_xlfn.IFNA('[2]Ceny plynu cal +1'!I160,"")</f>
        <v>45.28</v>
      </c>
      <c r="J172" s="24" t="str">
        <f>_xlfn.IFNA('[2]Ceny plynu cal +1'!J160,"")</f>
        <v/>
      </c>
      <c r="M172" s="24">
        <f t="shared" si="11"/>
        <v>-3.1980714826926326E-2</v>
      </c>
      <c r="N172" s="24">
        <f t="shared" si="11"/>
        <v>2.5307688209280865E-2</v>
      </c>
      <c r="O172" s="24">
        <f t="shared" si="11"/>
        <v>-8.0171331822737946E-2</v>
      </c>
      <c r="P172" s="24">
        <f t="shared" si="11"/>
        <v>-0.35711491169237664</v>
      </c>
      <c r="Q172" s="24">
        <f t="shared" si="11"/>
        <v>-0.25589960547795709</v>
      </c>
      <c r="R172" s="24">
        <f t="shared" si="11"/>
        <v>-0.15498933542700644</v>
      </c>
      <c r="S172" s="24">
        <f t="shared" si="11"/>
        <v>-2.2603036953458111E-2</v>
      </c>
    </row>
    <row r="173" spans="1:19" x14ac:dyDescent="0.3">
      <c r="A173" s="59">
        <v>45817</v>
      </c>
      <c r="B173" s="24">
        <v>9</v>
      </c>
      <c r="C173" s="24">
        <v>6</v>
      </c>
      <c r="D173" s="24" t="str">
        <f>_xlfn.IFNA('[2]Ceny plynu cal +1'!D161,"")</f>
        <v/>
      </c>
      <c r="E173" s="24" t="str">
        <f>_xlfn.IFNA('[2]Ceny plynu cal +1'!E161,"")</f>
        <v/>
      </c>
      <c r="F173" s="24">
        <f>_xlfn.IFNA('[2]Ceny plynu cal +1'!F161,"")</f>
        <v>12.512</v>
      </c>
      <c r="G173" s="24">
        <f>_xlfn.IFNA('[2]Ceny plynu cal +1'!G161,"")</f>
        <v>22.286000000000001</v>
      </c>
      <c r="H173" s="24">
        <f>_xlfn.IFNA('[2]Ceny plynu cal +1'!H161,"")</f>
        <v>87.61</v>
      </c>
      <c r="I173" s="24">
        <f>_xlfn.IFNA('[2]Ceny plynu cal +1'!I161,"")</f>
        <v>48.7</v>
      </c>
      <c r="J173" s="24" t="str">
        <f>_xlfn.IFNA('[2]Ceny plynu cal +1'!J161,"")</f>
        <v/>
      </c>
      <c r="M173" s="24">
        <f t="shared" si="11"/>
        <v>-3.1980714826926326E-2</v>
      </c>
      <c r="N173" s="24">
        <f t="shared" si="11"/>
        <v>2.5307688209280865E-2</v>
      </c>
      <c r="O173" s="24">
        <f t="shared" si="11"/>
        <v>-9.7129026733042911E-2</v>
      </c>
      <c r="P173" s="24">
        <f t="shared" si="11"/>
        <v>-0.34682757793372709</v>
      </c>
      <c r="Q173" s="24">
        <f t="shared" si="11"/>
        <v>-0.26239083554071374</v>
      </c>
      <c r="R173" s="24">
        <f t="shared" si="11"/>
        <v>-9.1165650072774218E-2</v>
      </c>
      <c r="S173" s="24">
        <f t="shared" si="11"/>
        <v>-2.2603036953458111E-2</v>
      </c>
    </row>
    <row r="174" spans="1:19" x14ac:dyDescent="0.3">
      <c r="A174" s="59">
        <v>45818</v>
      </c>
      <c r="B174" s="24">
        <v>10</v>
      </c>
      <c r="C174" s="24">
        <v>6</v>
      </c>
      <c r="D174" s="24" t="str">
        <f>_xlfn.IFNA('[2]Ceny plynu cal +1'!D162,"")</f>
        <v/>
      </c>
      <c r="E174" s="24">
        <f>_xlfn.IFNA('[2]Ceny plynu cal +1'!E162,"")</f>
        <v>19.550999999999998</v>
      </c>
      <c r="F174" s="24">
        <f>_xlfn.IFNA('[2]Ceny plynu cal +1'!F162,"")</f>
        <v>12.547000000000001</v>
      </c>
      <c r="G174" s="24">
        <f>_xlfn.IFNA('[2]Ceny plynu cal +1'!G162,"")</f>
        <v>22.661999999999999</v>
      </c>
      <c r="H174" s="24">
        <f>_xlfn.IFNA('[2]Ceny plynu cal +1'!H162,"")</f>
        <v>86</v>
      </c>
      <c r="I174" s="24" t="str">
        <f>_xlfn.IFNA('[2]Ceny plynu cal +1'!I162,"")</f>
        <v/>
      </c>
      <c r="J174" s="24">
        <f>_xlfn.IFNA('[2]Ceny plynu cal +1'!J162,"")</f>
        <v>37.970999999999997</v>
      </c>
      <c r="M174" s="24">
        <f t="shared" si="11"/>
        <v>-3.1980714826926326E-2</v>
      </c>
      <c r="N174" s="24">
        <f t="shared" si="11"/>
        <v>4.1664446694016366E-2</v>
      </c>
      <c r="O174" s="24">
        <f t="shared" si="11"/>
        <v>-9.4603412597465519E-2</v>
      </c>
      <c r="P174" s="24">
        <f t="shared" si="11"/>
        <v>-0.33580752809540182</v>
      </c>
      <c r="Q174" s="24">
        <f t="shared" si="11"/>
        <v>-0.27594580363544552</v>
      </c>
      <c r="R174" s="24">
        <f t="shared" si="11"/>
        <v>-9.1165650072774218E-2</v>
      </c>
      <c r="S174" s="24">
        <f t="shared" si="11"/>
        <v>4.2956130280953353E-3</v>
      </c>
    </row>
    <row r="175" spans="1:19" x14ac:dyDescent="0.3">
      <c r="A175" s="59">
        <v>45819</v>
      </c>
      <c r="B175" s="24">
        <v>11</v>
      </c>
      <c r="C175" s="24">
        <v>6</v>
      </c>
      <c r="D175" s="24">
        <f>_xlfn.IFNA('[2]Ceny plynu cal +1'!D163,"")</f>
        <v>20.143999999999998</v>
      </c>
      <c r="E175" s="24">
        <f>_xlfn.IFNA('[2]Ceny plynu cal +1'!E163,"")</f>
        <v>18.902999999999999</v>
      </c>
      <c r="F175" s="24">
        <f>_xlfn.IFNA('[2]Ceny plynu cal +1'!F163,"")</f>
        <v>12.436999999999999</v>
      </c>
      <c r="G175" s="24">
        <f>_xlfn.IFNA('[2]Ceny plynu cal +1'!G163,"")</f>
        <v>22.196999999999999</v>
      </c>
      <c r="H175" s="24" t="str">
        <f>_xlfn.IFNA('[2]Ceny plynu cal +1'!H163,"")</f>
        <v/>
      </c>
      <c r="I175" s="24" t="str">
        <f>_xlfn.IFNA('[2]Ceny plynu cal +1'!I163,"")</f>
        <v/>
      </c>
      <c r="J175" s="24">
        <f>_xlfn.IFNA('[2]Ceny plynu cal +1'!J163,"")</f>
        <v>37.744999999999997</v>
      </c>
      <c r="M175" s="24">
        <f t="shared" si="11"/>
        <v>-3.8187803071599413E-2</v>
      </c>
      <c r="N175" s="24">
        <f t="shared" si="11"/>
        <v>7.1394320421969137E-3</v>
      </c>
      <c r="O175" s="24">
        <f t="shared" si="11"/>
        <v>-0.10254105702356575</v>
      </c>
      <c r="P175" s="24">
        <f t="shared" si="11"/>
        <v>-0.34943604717737342</v>
      </c>
      <c r="Q175" s="24">
        <f t="shared" si="11"/>
        <v>-0.27594580363544552</v>
      </c>
      <c r="R175" s="24">
        <f t="shared" si="11"/>
        <v>-9.1165650072774218E-2</v>
      </c>
      <c r="S175" s="24">
        <f t="shared" si="11"/>
        <v>-1.6818647455831837E-3</v>
      </c>
    </row>
    <row r="176" spans="1:19" x14ac:dyDescent="0.3">
      <c r="A176" s="59">
        <v>45820</v>
      </c>
      <c r="B176" s="24">
        <v>12</v>
      </c>
      <c r="C176" s="24">
        <v>6</v>
      </c>
      <c r="D176" s="24">
        <f>_xlfn.IFNA('[2]Ceny plynu cal +1'!D164,"")</f>
        <v>20.398</v>
      </c>
      <c r="E176" s="24">
        <f>_xlfn.IFNA('[2]Ceny plynu cal +1'!E164,"")</f>
        <v>18.925000000000001</v>
      </c>
      <c r="F176" s="24">
        <f>_xlfn.IFNA('[2]Ceny plynu cal +1'!F164,"")</f>
        <v>12.397</v>
      </c>
      <c r="G176" s="24" t="str">
        <f>_xlfn.IFNA('[2]Ceny plynu cal +1'!G164,"")</f>
        <v/>
      </c>
      <c r="H176" s="24" t="str">
        <f>_xlfn.IFNA('[2]Ceny plynu cal +1'!H164,"")</f>
        <v/>
      </c>
      <c r="I176" s="24">
        <f>_xlfn.IFNA('[2]Ceny plynu cal +1'!I164,"")</f>
        <v>49</v>
      </c>
      <c r="J176" s="24">
        <f>_xlfn.IFNA('[2]Ceny plynu cal +1'!J164,"")</f>
        <v>38.341999999999999</v>
      </c>
      <c r="M176" s="24">
        <f t="shared" ref="M176:S191" si="12">IFERROR(D176/D$379-1,M175)</f>
        <v>-2.6060107578161462E-2</v>
      </c>
      <c r="N176" s="24">
        <f t="shared" si="12"/>
        <v>8.3115776013638065E-3</v>
      </c>
      <c r="O176" s="24">
        <f t="shared" si="12"/>
        <v>-0.1054274731785112</v>
      </c>
      <c r="P176" s="24">
        <f t="shared" si="12"/>
        <v>-0.34943604717737342</v>
      </c>
      <c r="Q176" s="24">
        <f t="shared" si="12"/>
        <v>-0.27594580363544552</v>
      </c>
      <c r="R176" s="24">
        <f t="shared" si="12"/>
        <v>-8.556708118205214E-2</v>
      </c>
      <c r="S176" s="24">
        <f t="shared" si="12"/>
        <v>1.4108198222939405E-2</v>
      </c>
    </row>
    <row r="177" spans="1:19" x14ac:dyDescent="0.3">
      <c r="A177" s="59">
        <v>45821</v>
      </c>
      <c r="B177" s="24">
        <v>13</v>
      </c>
      <c r="C177" s="24">
        <v>6</v>
      </c>
      <c r="D177" s="24">
        <f>_xlfn.IFNA('[2]Ceny plynu cal +1'!D165,"")</f>
        <v>20.719000000000001</v>
      </c>
      <c r="E177" s="24">
        <f>_xlfn.IFNA('[2]Ceny plynu cal +1'!E165,"")</f>
        <v>19.081</v>
      </c>
      <c r="F177" s="24" t="str">
        <f>_xlfn.IFNA('[2]Ceny plynu cal +1'!F165,"")</f>
        <v/>
      </c>
      <c r="G177" s="24" t="str">
        <f>_xlfn.IFNA('[2]Ceny plynu cal +1'!G165,"")</f>
        <v/>
      </c>
      <c r="H177" s="24">
        <f>_xlfn.IFNA('[2]Ceny plynu cal +1'!H165,"")</f>
        <v>86</v>
      </c>
      <c r="I177" s="24">
        <f>_xlfn.IFNA('[2]Ceny plynu cal +1'!I165,"")</f>
        <v>51.984999999999999</v>
      </c>
      <c r="J177" s="24">
        <f>_xlfn.IFNA('[2]Ceny plynu cal +1'!J165,"")</f>
        <v>38.680999999999997</v>
      </c>
      <c r="M177" s="24">
        <f t="shared" si="12"/>
        <v>-1.0733374297084319E-2</v>
      </c>
      <c r="N177" s="24">
        <f t="shared" si="12"/>
        <v>1.6623155202727613E-2</v>
      </c>
      <c r="O177" s="24">
        <f t="shared" si="12"/>
        <v>-0.1054274731785112</v>
      </c>
      <c r="P177" s="24">
        <f t="shared" si="12"/>
        <v>-0.34943604717737342</v>
      </c>
      <c r="Q177" s="24">
        <f t="shared" si="12"/>
        <v>-0.27594580363544552</v>
      </c>
      <c r="R177" s="24">
        <f t="shared" si="12"/>
        <v>-2.9861320719366868E-2</v>
      </c>
      <c r="S177" s="24">
        <f t="shared" si="12"/>
        <v>2.3074414883457406E-2</v>
      </c>
    </row>
    <row r="178" spans="1:19" x14ac:dyDescent="0.3">
      <c r="A178" s="59">
        <v>45822</v>
      </c>
      <c r="B178" s="24">
        <v>14</v>
      </c>
      <c r="C178" s="24">
        <v>6</v>
      </c>
      <c r="D178" s="24">
        <f>_xlfn.IFNA('[2]Ceny plynu cal +1'!D166,"")</f>
        <v>20.715</v>
      </c>
      <c r="E178" s="24">
        <f>_xlfn.IFNA('[2]Ceny plynu cal +1'!E166,"")</f>
        <v>18.873000000000001</v>
      </c>
      <c r="F178" s="24" t="str">
        <f>_xlfn.IFNA('[2]Ceny plynu cal +1'!F166,"")</f>
        <v/>
      </c>
      <c r="G178" s="24">
        <f>_xlfn.IFNA('[2]Ceny plynu cal +1'!G166,"")</f>
        <v>22.616</v>
      </c>
      <c r="H178" s="24">
        <f>_xlfn.IFNA('[2]Ceny plynu cal +1'!H166,"")</f>
        <v>90.1</v>
      </c>
      <c r="I178" s="24">
        <f>_xlfn.IFNA('[2]Ceny plynu cal +1'!I166,"")</f>
        <v>55.06</v>
      </c>
      <c r="J178" s="24">
        <f>_xlfn.IFNA('[2]Ceny plynu cal +1'!J166,"")</f>
        <v>38.497</v>
      </c>
      <c r="M178" s="24">
        <f t="shared" si="12"/>
        <v>-1.0924361627689727E-2</v>
      </c>
      <c r="N178" s="24">
        <f t="shared" si="12"/>
        <v>5.5410517342424637E-3</v>
      </c>
      <c r="O178" s="24">
        <f t="shared" si="12"/>
        <v>-0.1054274731785112</v>
      </c>
      <c r="P178" s="24">
        <f t="shared" si="12"/>
        <v>-0.33715572568200547</v>
      </c>
      <c r="Q178" s="24">
        <f t="shared" si="12"/>
        <v>-0.24142694078550753</v>
      </c>
      <c r="R178" s="24">
        <f t="shared" si="12"/>
        <v>2.7524010410534983E-2</v>
      </c>
      <c r="S178" s="24">
        <f t="shared" si="12"/>
        <v>1.8207795811082006E-2</v>
      </c>
    </row>
    <row r="179" spans="1:19" x14ac:dyDescent="0.3">
      <c r="A179" s="59">
        <v>45823</v>
      </c>
      <c r="B179" s="24">
        <v>15</v>
      </c>
      <c r="C179" s="24">
        <v>6</v>
      </c>
      <c r="D179" s="24">
        <f>_xlfn.IFNA('[2]Ceny plynu cal +1'!D167,"")</f>
        <v>20.198</v>
      </c>
      <c r="E179" s="24" t="str">
        <f>_xlfn.IFNA('[2]Ceny plynu cal +1'!E167,"")</f>
        <v/>
      </c>
      <c r="F179" s="24">
        <f>_xlfn.IFNA('[2]Ceny plynu cal +1'!F167,"")</f>
        <v>12.23</v>
      </c>
      <c r="G179" s="24">
        <f>_xlfn.IFNA('[2]Ceny plynu cal +1'!G167,"")</f>
        <v>22.113</v>
      </c>
      <c r="H179" s="24">
        <f>_xlfn.IFNA('[2]Ceny plynu cal +1'!H167,"")</f>
        <v>99.12</v>
      </c>
      <c r="I179" s="24">
        <f>_xlfn.IFNA('[2]Ceny plynu cal +1'!I167,"")</f>
        <v>56.817</v>
      </c>
      <c r="J179" s="24" t="str">
        <f>_xlfn.IFNA('[2]Ceny plynu cal +1'!J167,"")</f>
        <v/>
      </c>
      <c r="M179" s="24">
        <f t="shared" si="12"/>
        <v>-3.5609474108427519E-2</v>
      </c>
      <c r="N179" s="24">
        <f t="shared" si="12"/>
        <v>5.5410517342424637E-3</v>
      </c>
      <c r="O179" s="24">
        <f t="shared" si="12"/>
        <v>-0.11747826062540878</v>
      </c>
      <c r="P179" s="24">
        <f t="shared" si="12"/>
        <v>-0.35189797320508431</v>
      </c>
      <c r="Q179" s="24">
        <f t="shared" si="12"/>
        <v>-0.16548544251564368</v>
      </c>
      <c r="R179" s="24">
        <f t="shared" si="12"/>
        <v>6.0312962213864285E-2</v>
      </c>
      <c r="S179" s="24">
        <f t="shared" si="12"/>
        <v>1.8207795811082006E-2</v>
      </c>
    </row>
    <row r="180" spans="1:19" x14ac:dyDescent="0.3">
      <c r="A180" s="59">
        <v>45824</v>
      </c>
      <c r="B180" s="24">
        <v>16</v>
      </c>
      <c r="C180" s="24">
        <v>6</v>
      </c>
      <c r="D180" s="24" t="str">
        <f>_xlfn.IFNA('[2]Ceny plynu cal +1'!D168,"")</f>
        <v/>
      </c>
      <c r="E180" s="24" t="str">
        <f>_xlfn.IFNA('[2]Ceny plynu cal +1'!E168,"")</f>
        <v/>
      </c>
      <c r="F180" s="24">
        <f>_xlfn.IFNA('[2]Ceny plynu cal +1'!F168,"")</f>
        <v>12.448</v>
      </c>
      <c r="G180" s="24">
        <f>_xlfn.IFNA('[2]Ceny plynu cal +1'!G168,"")</f>
        <v>21.917000000000002</v>
      </c>
      <c r="H180" s="24">
        <f>_xlfn.IFNA('[2]Ceny plynu cal +1'!H168,"")</f>
        <v>103.361</v>
      </c>
      <c r="I180" s="24">
        <f>_xlfn.IFNA('[2]Ceny plynu cal +1'!I168,"")</f>
        <v>52.85</v>
      </c>
      <c r="J180" s="24" t="str">
        <f>_xlfn.IFNA('[2]Ceny plynu cal +1'!J168,"")</f>
        <v/>
      </c>
      <c r="M180" s="24">
        <f t="shared" si="12"/>
        <v>-3.5609474108427519E-2</v>
      </c>
      <c r="N180" s="24">
        <f t="shared" si="12"/>
        <v>5.5410517342424637E-3</v>
      </c>
      <c r="O180" s="24">
        <f t="shared" si="12"/>
        <v>-0.10174729258095572</v>
      </c>
      <c r="P180" s="24">
        <f t="shared" si="12"/>
        <v>-0.35764246726974325</v>
      </c>
      <c r="Q180" s="24">
        <f t="shared" si="12"/>
        <v>-0.12977946755306147</v>
      </c>
      <c r="R180" s="24">
        <f t="shared" si="12"/>
        <v>-1.3718780417784737E-2</v>
      </c>
      <c r="S180" s="24">
        <f t="shared" si="12"/>
        <v>1.8207795811082006E-2</v>
      </c>
    </row>
    <row r="181" spans="1:19" x14ac:dyDescent="0.3">
      <c r="A181" s="59">
        <v>45825</v>
      </c>
      <c r="B181" s="24">
        <v>17</v>
      </c>
      <c r="C181" s="24">
        <v>6</v>
      </c>
      <c r="D181" s="24" t="str">
        <f>_xlfn.IFNA('[2]Ceny plynu cal +1'!D169,"")</f>
        <v/>
      </c>
      <c r="E181" s="24">
        <f>_xlfn.IFNA('[2]Ceny plynu cal +1'!E169,"")</f>
        <v>18.850000000000001</v>
      </c>
      <c r="F181" s="24">
        <f>_xlfn.IFNA('[2]Ceny plynu cal +1'!F169,"")</f>
        <v>12.45</v>
      </c>
      <c r="G181" s="24">
        <f>_xlfn.IFNA('[2]Ceny plynu cal +1'!G169,"")</f>
        <v>22.151</v>
      </c>
      <c r="H181" s="24">
        <f>_xlfn.IFNA('[2]Ceny plynu cal +1'!H169,"")</f>
        <v>94.605999999999995</v>
      </c>
      <c r="I181" s="24" t="str">
        <f>_xlfn.IFNA('[2]Ceny plynu cal +1'!I169,"")</f>
        <v/>
      </c>
      <c r="J181" s="24">
        <f>_xlfn.IFNA('[2]Ceny plynu cal +1'!J169,"")</f>
        <v>37.771999999999998</v>
      </c>
      <c r="M181" s="24">
        <f t="shared" si="12"/>
        <v>-3.5609474108427519E-2</v>
      </c>
      <c r="N181" s="24">
        <f t="shared" si="12"/>
        <v>4.3156268314772372E-3</v>
      </c>
      <c r="O181" s="24">
        <f t="shared" si="12"/>
        <v>-0.10160297177320854</v>
      </c>
      <c r="P181" s="24">
        <f t="shared" si="12"/>
        <v>-0.35078424476397696</v>
      </c>
      <c r="Q181" s="24">
        <f t="shared" si="12"/>
        <v>-0.20348986858994145</v>
      </c>
      <c r="R181" s="24">
        <f t="shared" si="12"/>
        <v>-1.3718780417784737E-2</v>
      </c>
      <c r="S181" s="24">
        <f t="shared" si="12"/>
        <v>-9.677412947454167E-4</v>
      </c>
    </row>
    <row r="182" spans="1:19" x14ac:dyDescent="0.3">
      <c r="A182" s="59">
        <v>45826</v>
      </c>
      <c r="B182" s="24">
        <v>18</v>
      </c>
      <c r="C182" s="24">
        <v>6</v>
      </c>
      <c r="D182" s="24">
        <f>_xlfn.IFNA('[2]Ceny plynu cal +1'!D170,"")</f>
        <v>20.478999999999999</v>
      </c>
      <c r="E182" s="24">
        <f>_xlfn.IFNA('[2]Ceny plynu cal +1'!E170,"")</f>
        <v>18.591999999999999</v>
      </c>
      <c r="F182" s="24">
        <f>_xlfn.IFNA('[2]Ceny plynu cal +1'!F170,"")</f>
        <v>12.714</v>
      </c>
      <c r="G182" s="24">
        <f>_xlfn.IFNA('[2]Ceny plynu cal +1'!G170,"")</f>
        <v>22.806999999999999</v>
      </c>
      <c r="H182" s="24" t="str">
        <f>_xlfn.IFNA('[2]Ceny plynu cal +1'!H170,"")</f>
        <v/>
      </c>
      <c r="I182" s="24" t="str">
        <f>_xlfn.IFNA('[2]Ceny plynu cal +1'!I170,"")</f>
        <v/>
      </c>
      <c r="J182" s="24">
        <f>_xlfn.IFNA('[2]Ceny plynu cal +1'!J170,"")</f>
        <v>38.362000000000002</v>
      </c>
      <c r="M182" s="24">
        <f t="shared" si="12"/>
        <v>-2.2192614133403676E-2</v>
      </c>
      <c r="N182" s="24">
        <f t="shared" si="12"/>
        <v>-9.4304438169324767E-3</v>
      </c>
      <c r="O182" s="24">
        <f t="shared" si="12"/>
        <v>-8.2552625150568049E-2</v>
      </c>
      <c r="P182" s="24">
        <f t="shared" si="12"/>
        <v>-0.33155777483328175</v>
      </c>
      <c r="Q182" s="24">
        <f t="shared" si="12"/>
        <v>-0.20348986858994145</v>
      </c>
      <c r="R182" s="24">
        <f t="shared" si="12"/>
        <v>-1.3718780417784737E-2</v>
      </c>
      <c r="S182" s="24">
        <f t="shared" si="12"/>
        <v>1.4637178556893504E-2</v>
      </c>
    </row>
    <row r="183" spans="1:19" x14ac:dyDescent="0.3">
      <c r="A183" s="59">
        <v>45827</v>
      </c>
      <c r="B183" s="24">
        <v>19</v>
      </c>
      <c r="C183" s="24">
        <v>6</v>
      </c>
      <c r="D183" s="24">
        <f>_xlfn.IFNA('[2]Ceny plynu cal +1'!D171,"")</f>
        <v>20.234000000000002</v>
      </c>
      <c r="E183" s="24">
        <f>_xlfn.IFNA('[2]Ceny plynu cal +1'!E171,"")</f>
        <v>18.452999999999999</v>
      </c>
      <c r="F183" s="24">
        <f>_xlfn.IFNA('[2]Ceny plynu cal +1'!F171,"")</f>
        <v>12.824999999999999</v>
      </c>
      <c r="G183" s="24" t="str">
        <f>_xlfn.IFNA('[2]Ceny plynu cal +1'!G171,"")</f>
        <v/>
      </c>
      <c r="H183" s="24" t="str">
        <f>_xlfn.IFNA('[2]Ceny plynu cal +1'!H171,"")</f>
        <v/>
      </c>
      <c r="I183" s="24">
        <f>_xlfn.IFNA('[2]Ceny plynu cal +1'!I171,"")</f>
        <v>52.643000000000001</v>
      </c>
      <c r="J183" s="24">
        <f>_xlfn.IFNA('[2]Ceny plynu cal +1'!J171,"")</f>
        <v>39.161999999999999</v>
      </c>
      <c r="M183" s="24">
        <f t="shared" si="12"/>
        <v>-3.3890588132979516E-2</v>
      </c>
      <c r="N183" s="24">
        <f t="shared" si="12"/>
        <v>-1.6836272577122169E-2</v>
      </c>
      <c r="O183" s="24">
        <f t="shared" si="12"/>
        <v>-7.4542820320594338E-2</v>
      </c>
      <c r="P183" s="24">
        <f t="shared" si="12"/>
        <v>-0.33155777483328175</v>
      </c>
      <c r="Q183" s="24">
        <f t="shared" si="12"/>
        <v>-0.20348986858994145</v>
      </c>
      <c r="R183" s="24">
        <f t="shared" si="12"/>
        <v>-1.7581792952383046E-2</v>
      </c>
      <c r="S183" s="24">
        <f t="shared" si="12"/>
        <v>3.5796391915047687E-2</v>
      </c>
    </row>
    <row r="184" spans="1:19" x14ac:dyDescent="0.3">
      <c r="A184" s="59">
        <v>45828</v>
      </c>
      <c r="B184" s="24">
        <v>20</v>
      </c>
      <c r="C184" s="24">
        <v>6</v>
      </c>
      <c r="D184" s="24">
        <f>_xlfn.IFNA('[2]Ceny plynu cal +1'!D172,"")</f>
        <v>20.138999999999999</v>
      </c>
      <c r="E184" s="24">
        <f>_xlfn.IFNA('[2]Ceny plynu cal +1'!E172,"")</f>
        <v>18.625</v>
      </c>
      <c r="F184" s="24" t="str">
        <f>_xlfn.IFNA('[2]Ceny plynu cal +1'!F172,"")</f>
        <v/>
      </c>
      <c r="G184" s="24" t="str">
        <f>_xlfn.IFNA('[2]Ceny plynu cal +1'!G172,"")</f>
        <v/>
      </c>
      <c r="H184" s="24">
        <f>_xlfn.IFNA('[2]Ceny plynu cal +1'!H172,"")</f>
        <v>97.1</v>
      </c>
      <c r="I184" s="24">
        <f>_xlfn.IFNA('[2]Ceny plynu cal +1'!I172,"")</f>
        <v>55.305</v>
      </c>
      <c r="J184" s="24">
        <f>_xlfn.IFNA('[2]Ceny plynu cal +1'!J172,"")</f>
        <v>38.93</v>
      </c>
      <c r="M184" s="24">
        <f t="shared" si="12"/>
        <v>-3.8426537234856006E-2</v>
      </c>
      <c r="N184" s="24">
        <f t="shared" si="12"/>
        <v>-7.6722254781823596E-3</v>
      </c>
      <c r="O184" s="24">
        <f t="shared" si="12"/>
        <v>-7.4542820320594338E-2</v>
      </c>
      <c r="P184" s="24">
        <f t="shared" si="12"/>
        <v>-0.33155777483328175</v>
      </c>
      <c r="Q184" s="24">
        <f t="shared" si="12"/>
        <v>-0.18249229689536939</v>
      </c>
      <c r="R184" s="24">
        <f t="shared" si="12"/>
        <v>3.2096175004624694E-2</v>
      </c>
      <c r="S184" s="24">
        <f t="shared" si="12"/>
        <v>2.966022004118285E-2</v>
      </c>
    </row>
    <row r="185" spans="1:19" x14ac:dyDescent="0.3">
      <c r="A185" s="59">
        <v>45829</v>
      </c>
      <c r="B185" s="24">
        <v>21</v>
      </c>
      <c r="C185" s="24">
        <v>6</v>
      </c>
      <c r="D185" s="24">
        <f>_xlfn.IFNA('[2]Ceny plynu cal +1'!D173,"")</f>
        <v>20.292000000000002</v>
      </c>
      <c r="E185" s="24">
        <f>_xlfn.IFNA('[2]Ceny plynu cal +1'!E173,"")</f>
        <v>18.97</v>
      </c>
      <c r="F185" s="24" t="str">
        <f>_xlfn.IFNA('[2]Ceny plynu cal +1'!F173,"")</f>
        <v/>
      </c>
      <c r="G185" s="24">
        <f>_xlfn.IFNA('[2]Ceny plynu cal +1'!G173,"")</f>
        <v>23.074000000000002</v>
      </c>
      <c r="H185" s="24">
        <f>_xlfn.IFNA('[2]Ceny plynu cal +1'!H173,"")</f>
        <v>100.375</v>
      </c>
      <c r="I185" s="24">
        <f>_xlfn.IFNA('[2]Ceny plynu cal +1'!I173,"")</f>
        <v>54.475000000000001</v>
      </c>
      <c r="J185" s="24">
        <f>_xlfn.IFNA('[2]Ceny plynu cal +1'!J173,"")</f>
        <v>38.463000000000001</v>
      </c>
      <c r="M185" s="24">
        <f t="shared" si="12"/>
        <v>-3.1121271839202325E-2</v>
      </c>
      <c r="N185" s="24">
        <f t="shared" si="12"/>
        <v>1.0709148063295482E-2</v>
      </c>
      <c r="O185" s="24">
        <f t="shared" si="12"/>
        <v>-7.4542820320594338E-2</v>
      </c>
      <c r="P185" s="24">
        <f t="shared" si="12"/>
        <v>-0.32373236710234321</v>
      </c>
      <c r="Q185" s="24">
        <f t="shared" si="12"/>
        <v>-0.15491930278962618</v>
      </c>
      <c r="R185" s="24">
        <f t="shared" si="12"/>
        <v>1.6606801073626887E-2</v>
      </c>
      <c r="S185" s="24">
        <f t="shared" si="12"/>
        <v>1.7308529243360349E-2</v>
      </c>
    </row>
    <row r="186" spans="1:19" x14ac:dyDescent="0.3">
      <c r="A186" s="59">
        <v>45830</v>
      </c>
      <c r="B186" s="24">
        <v>22</v>
      </c>
      <c r="C186" s="24">
        <v>6</v>
      </c>
      <c r="D186" s="24">
        <f>_xlfn.IFNA('[2]Ceny plynu cal +1'!D174,"")</f>
        <v>20.428999999999998</v>
      </c>
      <c r="E186" s="24" t="str">
        <f>_xlfn.IFNA('[2]Ceny plynu cal +1'!E174,"")</f>
        <v/>
      </c>
      <c r="F186" s="24">
        <f>_xlfn.IFNA('[2]Ceny plynu cal +1'!F174,"")</f>
        <v>12.706</v>
      </c>
      <c r="G186" s="24">
        <f>_xlfn.IFNA('[2]Ceny plynu cal +1'!G174,"")</f>
        <v>23.582000000000001</v>
      </c>
      <c r="H186" s="24">
        <f>_xlfn.IFNA('[2]Ceny plynu cal +1'!H174,"")</f>
        <v>104.971</v>
      </c>
      <c r="I186" s="24">
        <f>_xlfn.IFNA('[2]Ceny plynu cal +1'!I174,"")</f>
        <v>53.4</v>
      </c>
      <c r="J186" s="24" t="str">
        <f>_xlfn.IFNA('[2]Ceny plynu cal +1'!J174,"")</f>
        <v/>
      </c>
      <c r="M186" s="24">
        <f t="shared" si="12"/>
        <v>-2.4579955765970274E-2</v>
      </c>
      <c r="N186" s="24">
        <f t="shared" si="12"/>
        <v>1.0709148063295482E-2</v>
      </c>
      <c r="O186" s="24">
        <f t="shared" si="12"/>
        <v>-8.3129908381557205E-2</v>
      </c>
      <c r="P186" s="24">
        <f t="shared" si="12"/>
        <v>-0.30884357636332915</v>
      </c>
      <c r="Q186" s="24">
        <f t="shared" si="12"/>
        <v>-0.11622449945832969</v>
      </c>
      <c r="R186" s="24">
        <f t="shared" si="12"/>
        <v>-3.4547374514608542E-3</v>
      </c>
      <c r="S186" s="24">
        <f t="shared" si="12"/>
        <v>1.7308529243360349E-2</v>
      </c>
    </row>
    <row r="187" spans="1:19" x14ac:dyDescent="0.3">
      <c r="A187" s="59">
        <v>45831</v>
      </c>
      <c r="B187" s="24">
        <v>23</v>
      </c>
      <c r="C187" s="24">
        <v>6</v>
      </c>
      <c r="D187" s="24" t="str">
        <f>_xlfn.IFNA('[2]Ceny plynu cal +1'!D175,"")</f>
        <v/>
      </c>
      <c r="E187" s="24" t="str">
        <f>_xlfn.IFNA('[2]Ceny plynu cal +1'!E175,"")</f>
        <v/>
      </c>
      <c r="F187" s="24">
        <f>_xlfn.IFNA('[2]Ceny plynu cal +1'!F175,"")</f>
        <v>12.906000000000001</v>
      </c>
      <c r="G187" s="24">
        <f>_xlfn.IFNA('[2]Ceny plynu cal +1'!G175,"")</f>
        <v>24.033000000000001</v>
      </c>
      <c r="H187" s="24">
        <f>_xlfn.IFNA('[2]Ceny plynu cal +1'!H175,"")</f>
        <v>109.717</v>
      </c>
      <c r="I187" s="24">
        <f>_xlfn.IFNA('[2]Ceny plynu cal +1'!I175,"")</f>
        <v>52.3</v>
      </c>
      <c r="J187" s="24" t="str">
        <f>_xlfn.IFNA('[2]Ceny plynu cal +1'!J175,"")</f>
        <v/>
      </c>
      <c r="M187" s="24">
        <f t="shared" si="12"/>
        <v>-2.4579955765970274E-2</v>
      </c>
      <c r="N187" s="24">
        <f t="shared" si="12"/>
        <v>1.0709148063295482E-2</v>
      </c>
      <c r="O187" s="24">
        <f t="shared" si="12"/>
        <v>-6.869782760682952E-2</v>
      </c>
      <c r="P187" s="24">
        <f t="shared" si="12"/>
        <v>-0.29562537828597613</v>
      </c>
      <c r="Q187" s="24">
        <f t="shared" si="12"/>
        <v>-7.6266810900816107E-2</v>
      </c>
      <c r="R187" s="24">
        <f t="shared" si="12"/>
        <v>-2.3982823384108731E-2</v>
      </c>
      <c r="S187" s="24">
        <f t="shared" si="12"/>
        <v>1.7308529243360349E-2</v>
      </c>
    </row>
    <row r="188" spans="1:19" x14ac:dyDescent="0.3">
      <c r="A188" s="59">
        <v>45832</v>
      </c>
      <c r="B188" s="24">
        <v>24</v>
      </c>
      <c r="C188" s="24">
        <v>6</v>
      </c>
      <c r="D188" s="24" t="str">
        <f>_xlfn.IFNA('[2]Ceny plynu cal +1'!D176,"")</f>
        <v/>
      </c>
      <c r="E188" s="24">
        <f>_xlfn.IFNA('[2]Ceny plynu cal +1'!E176,"")</f>
        <v>19.27</v>
      </c>
      <c r="F188" s="24">
        <f>_xlfn.IFNA('[2]Ceny plynu cal +1'!F176,"")</f>
        <v>12.696</v>
      </c>
      <c r="G188" s="24">
        <f>_xlfn.IFNA('[2]Ceny plynu cal +1'!G176,"")</f>
        <v>24.099</v>
      </c>
      <c r="H188" s="24">
        <f>_xlfn.IFNA('[2]Ceny plynu cal +1'!H176,"")</f>
        <v>107.43</v>
      </c>
      <c r="I188" s="24" t="str">
        <f>_xlfn.IFNA('[2]Ceny plynu cal +1'!I176,"")</f>
        <v/>
      </c>
      <c r="J188" s="24">
        <f>_xlfn.IFNA('[2]Ceny plynu cal +1'!J176,"")</f>
        <v>38.433</v>
      </c>
      <c r="M188" s="24">
        <f t="shared" si="12"/>
        <v>-2.4579955765970274E-2</v>
      </c>
      <c r="N188" s="24">
        <f t="shared" si="12"/>
        <v>2.6692951142841537E-2</v>
      </c>
      <c r="O188" s="24">
        <f t="shared" si="12"/>
        <v>-8.3851512420293539E-2</v>
      </c>
      <c r="P188" s="24">
        <f t="shared" si="12"/>
        <v>-0.29369100783563185</v>
      </c>
      <c r="Q188" s="24">
        <f t="shared" si="12"/>
        <v>-9.5521600983208277E-2</v>
      </c>
      <c r="R188" s="24">
        <f t="shared" si="12"/>
        <v>-2.3982823384108731E-2</v>
      </c>
      <c r="S188" s="24">
        <f t="shared" si="12"/>
        <v>1.6515058742429645E-2</v>
      </c>
    </row>
    <row r="189" spans="1:19" x14ac:dyDescent="0.3">
      <c r="A189" s="59">
        <v>45833</v>
      </c>
      <c r="B189" s="24">
        <v>25</v>
      </c>
      <c r="C189" s="24">
        <v>6</v>
      </c>
      <c r="D189" s="24">
        <f>_xlfn.IFNA('[2]Ceny plynu cal +1'!D177,"")</f>
        <v>20.43</v>
      </c>
      <c r="E189" s="24">
        <f>_xlfn.IFNA('[2]Ceny plynu cal +1'!E177,"")</f>
        <v>18.927</v>
      </c>
      <c r="F189" s="24">
        <f>_xlfn.IFNA('[2]Ceny plynu cal +1'!F177,"")</f>
        <v>12.586</v>
      </c>
      <c r="G189" s="24">
        <f>_xlfn.IFNA('[2]Ceny plynu cal +1'!G177,"")</f>
        <v>24.524000000000001</v>
      </c>
      <c r="H189" s="24" t="str">
        <f>_xlfn.IFNA('[2]Ceny plynu cal +1'!H177,"")</f>
        <v/>
      </c>
      <c r="I189" s="24" t="str">
        <f>_xlfn.IFNA('[2]Ceny plynu cal +1'!I177,"")</f>
        <v/>
      </c>
      <c r="J189" s="24">
        <f>_xlfn.IFNA('[2]Ceny plynu cal +1'!J177,"")</f>
        <v>38.841000000000001</v>
      </c>
      <c r="M189" s="24">
        <f t="shared" si="12"/>
        <v>-2.4532208933318866E-2</v>
      </c>
      <c r="N189" s="24">
        <f t="shared" si="12"/>
        <v>8.4181362885606958E-3</v>
      </c>
      <c r="O189" s="24">
        <f t="shared" si="12"/>
        <v>-9.178915684639366E-2</v>
      </c>
      <c r="P189" s="24">
        <f t="shared" si="12"/>
        <v>-0.28123483448114173</v>
      </c>
      <c r="Q189" s="24">
        <f t="shared" si="12"/>
        <v>-9.5521600983208277E-2</v>
      </c>
      <c r="R189" s="24">
        <f t="shared" si="12"/>
        <v>-2.3982823384108731E-2</v>
      </c>
      <c r="S189" s="24">
        <f t="shared" si="12"/>
        <v>2.7306257555088198E-2</v>
      </c>
    </row>
    <row r="190" spans="1:19" x14ac:dyDescent="0.3">
      <c r="A190" s="59">
        <v>45834</v>
      </c>
      <c r="B190" s="24">
        <v>26</v>
      </c>
      <c r="C190" s="24">
        <v>6</v>
      </c>
      <c r="D190" s="24">
        <f>_xlfn.IFNA('[2]Ceny plynu cal +1'!D178,"")</f>
        <v>20.277999999999999</v>
      </c>
      <c r="E190" s="24">
        <f>_xlfn.IFNA('[2]Ceny plynu cal +1'!E178,"")</f>
        <v>19.082000000000001</v>
      </c>
      <c r="F190" s="24">
        <f>_xlfn.IFNA('[2]Ceny plynu cal +1'!F178,"")</f>
        <v>12.603999999999999</v>
      </c>
      <c r="G190" s="24" t="str">
        <f>_xlfn.IFNA('[2]Ceny plynu cal +1'!G178,"")</f>
        <v/>
      </c>
      <c r="H190" s="24" t="str">
        <f>_xlfn.IFNA('[2]Ceny plynu cal +1'!H178,"")</f>
        <v/>
      </c>
      <c r="I190" s="24">
        <f>_xlfn.IFNA('[2]Ceny plynu cal +1'!I178,"")</f>
        <v>51.869</v>
      </c>
      <c r="J190" s="24">
        <f>_xlfn.IFNA('[2]Ceny plynu cal +1'!J178,"")</f>
        <v>38.136000000000003</v>
      </c>
      <c r="M190" s="24">
        <f t="shared" si="12"/>
        <v>-3.1789727496321141E-2</v>
      </c>
      <c r="N190" s="24">
        <f t="shared" si="12"/>
        <v>1.6676434546326169E-2</v>
      </c>
      <c r="O190" s="24">
        <f t="shared" si="12"/>
        <v>-9.0490269576668281E-2</v>
      </c>
      <c r="P190" s="24">
        <f t="shared" si="12"/>
        <v>-0.28123483448114173</v>
      </c>
      <c r="Q190" s="24">
        <f t="shared" si="12"/>
        <v>-9.5521600983208277E-2</v>
      </c>
      <c r="R190" s="24">
        <f t="shared" si="12"/>
        <v>-3.2026100690446091E-2</v>
      </c>
      <c r="S190" s="24">
        <f t="shared" si="12"/>
        <v>8.6597007832149853E-3</v>
      </c>
    </row>
    <row r="191" spans="1:19" x14ac:dyDescent="0.3">
      <c r="A191" s="59">
        <v>45835</v>
      </c>
      <c r="B191" s="24">
        <v>27</v>
      </c>
      <c r="C191" s="24">
        <v>6</v>
      </c>
      <c r="D191" s="24">
        <f>_xlfn.IFNA('[2]Ceny plynu cal +1'!D179,"")</f>
        <v>20.852</v>
      </c>
      <c r="E191" s="24">
        <f>_xlfn.IFNA('[2]Ceny plynu cal +1'!E179,"")</f>
        <v>18.898</v>
      </c>
      <c r="F191" s="24" t="str">
        <f>_xlfn.IFNA('[2]Ceny plynu cal +1'!F179,"")</f>
        <v/>
      </c>
      <c r="G191" s="24" t="str">
        <f>_xlfn.IFNA('[2]Ceny plynu cal +1'!G179,"")</f>
        <v/>
      </c>
      <c r="H191" s="24">
        <f>_xlfn.IFNA('[2]Ceny plynu cal +1'!H179,"")</f>
        <v>106.25</v>
      </c>
      <c r="I191" s="24">
        <f>_xlfn.IFNA('[2]Ceny plynu cal +1'!I179,"")</f>
        <v>52.445</v>
      </c>
      <c r="J191" s="24">
        <f>_xlfn.IFNA('[2]Ceny plynu cal +1'!J179,"")</f>
        <v>38.798000000000002</v>
      </c>
      <c r="M191" s="24">
        <f t="shared" si="12"/>
        <v>-4.3830455544573432E-3</v>
      </c>
      <c r="N191" s="24">
        <f t="shared" si="12"/>
        <v>6.8730353242045794E-3</v>
      </c>
      <c r="O191" s="24">
        <f t="shared" si="12"/>
        <v>-9.0490269576668281E-2</v>
      </c>
      <c r="P191" s="24">
        <f t="shared" si="12"/>
        <v>-0.28123483448114173</v>
      </c>
      <c r="Q191" s="24">
        <f t="shared" si="12"/>
        <v>-0.10545629809611734</v>
      </c>
      <c r="R191" s="24">
        <f t="shared" si="12"/>
        <v>-2.1276848420259675E-2</v>
      </c>
      <c r="S191" s="24">
        <f t="shared" si="12"/>
        <v>2.6168949837087618E-2</v>
      </c>
    </row>
    <row r="192" spans="1:19" x14ac:dyDescent="0.3">
      <c r="A192" s="59">
        <v>45836</v>
      </c>
      <c r="B192" s="24">
        <v>28</v>
      </c>
      <c r="C192" s="24">
        <v>6</v>
      </c>
      <c r="D192" s="24">
        <f>_xlfn.IFNA('[2]Ceny plynu cal +1'!D180,"")</f>
        <v>20.925000000000001</v>
      </c>
      <c r="E192" s="24">
        <f>_xlfn.IFNA('[2]Ceny plynu cal +1'!E180,"")</f>
        <v>18.611000000000001</v>
      </c>
      <c r="F192" s="24" t="str">
        <f>_xlfn.IFNA('[2]Ceny plynu cal +1'!F180,"")</f>
        <v/>
      </c>
      <c r="G192" s="24">
        <f>_xlfn.IFNA('[2]Ceny plynu cal +1'!G180,"")</f>
        <v>24.498000000000001</v>
      </c>
      <c r="H192" s="24">
        <f>_xlfn.IFNA('[2]Ceny plynu cal +1'!H180,"")</f>
        <v>105.914</v>
      </c>
      <c r="I192" s="24">
        <f>_xlfn.IFNA('[2]Ceny plynu cal +1'!I180,"")</f>
        <v>51.66</v>
      </c>
      <c r="J192" s="24">
        <f>_xlfn.IFNA('[2]Ceny plynu cal +1'!J180,"")</f>
        <v>38.862000000000002</v>
      </c>
      <c r="M192" s="24">
        <f t="shared" ref="M192:S207" si="13">IFERROR(D192/D$379-1,M191)</f>
        <v>-8.975267709102619E-4</v>
      </c>
      <c r="N192" s="24">
        <f t="shared" si="13"/>
        <v>-8.4181362885611399E-3</v>
      </c>
      <c r="O192" s="24">
        <f t="shared" si="13"/>
        <v>-9.0490269576668281E-2</v>
      </c>
      <c r="P192" s="24">
        <f t="shared" si="13"/>
        <v>-0.28199685920400464</v>
      </c>
      <c r="Q192" s="24">
        <f t="shared" si="13"/>
        <v>-0.10828516100284391</v>
      </c>
      <c r="R192" s="24">
        <f t="shared" si="13"/>
        <v>-3.5926437017649304E-2</v>
      </c>
      <c r="S192" s="24">
        <f t="shared" si="13"/>
        <v>2.786168690573998E-2</v>
      </c>
    </row>
    <row r="193" spans="1:19" x14ac:dyDescent="0.3">
      <c r="A193" s="59">
        <v>45837</v>
      </c>
      <c r="B193" s="24">
        <v>29</v>
      </c>
      <c r="C193" s="24">
        <v>6</v>
      </c>
      <c r="D193" s="24">
        <f>_xlfn.IFNA('[2]Ceny plynu cal +1'!D181,"")</f>
        <v>21.024999999999999</v>
      </c>
      <c r="E193" s="24" t="str">
        <f>_xlfn.IFNA('[2]Ceny plynu cal +1'!E181,"")</f>
        <v/>
      </c>
      <c r="F193" s="24">
        <f>_xlfn.IFNA('[2]Ceny plynu cal +1'!F181,"")</f>
        <v>12.833</v>
      </c>
      <c r="G193" s="24">
        <f>_xlfn.IFNA('[2]Ceny plynu cal +1'!G181,"")</f>
        <v>25.021999999999998</v>
      </c>
      <c r="H193" s="24">
        <f>_xlfn.IFNA('[2]Ceny plynu cal +1'!H181,"")</f>
        <v>111.98</v>
      </c>
      <c r="I193" s="24">
        <f>_xlfn.IFNA('[2]Ceny plynu cal +1'!I181,"")</f>
        <v>52.624000000000002</v>
      </c>
      <c r="J193" s="24" t="str">
        <f>_xlfn.IFNA('[2]Ceny plynu cal +1'!J181,"")</f>
        <v/>
      </c>
      <c r="M193" s="24">
        <f t="shared" si="13"/>
        <v>3.8771564942226E-3</v>
      </c>
      <c r="N193" s="24">
        <f t="shared" si="13"/>
        <v>-8.4181362885611399E-3</v>
      </c>
      <c r="O193" s="24">
        <f t="shared" si="13"/>
        <v>-7.3965537089605071E-2</v>
      </c>
      <c r="P193" s="24">
        <f t="shared" si="13"/>
        <v>-0.2666391301739981</v>
      </c>
      <c r="Q193" s="24">
        <f t="shared" si="13"/>
        <v>-5.7214082454618453E-2</v>
      </c>
      <c r="R193" s="24">
        <f t="shared" si="13"/>
        <v>-1.7936368982128692E-2</v>
      </c>
      <c r="S193" s="24">
        <f t="shared" si="13"/>
        <v>2.786168690573998E-2</v>
      </c>
    </row>
    <row r="194" spans="1:19" x14ac:dyDescent="0.3">
      <c r="A194" s="59">
        <v>45838</v>
      </c>
      <c r="B194" s="24">
        <v>30</v>
      </c>
      <c r="C194" s="24">
        <v>6</v>
      </c>
      <c r="D194" s="24" t="str">
        <f>_xlfn.IFNA('[2]Ceny plynu cal +1'!D182,"")</f>
        <v/>
      </c>
      <c r="E194" s="24" t="str">
        <f>_xlfn.IFNA('[2]Ceny plynu cal +1'!E182,"")</f>
        <v/>
      </c>
      <c r="F194" s="24">
        <f>_xlfn.IFNA('[2]Ceny plynu cal +1'!F182,"")</f>
        <v>12.891999999999999</v>
      </c>
      <c r="G194" s="24">
        <f>_xlfn.IFNA('[2]Ceny plynu cal +1'!G182,"")</f>
        <v>25.625</v>
      </c>
      <c r="H194" s="24">
        <f>_xlfn.IFNA('[2]Ceny plynu cal +1'!H182,"")</f>
        <v>115.53400000000001</v>
      </c>
      <c r="I194" s="24">
        <f>_xlfn.IFNA('[2]Ceny plynu cal +1'!I182,"")</f>
        <v>53.97</v>
      </c>
      <c r="J194" s="24" t="str">
        <f>_xlfn.IFNA('[2]Ceny plynu cal +1'!J182,"")</f>
        <v/>
      </c>
      <c r="M194" s="24">
        <f t="shared" si="13"/>
        <v>3.8771564942226E-3</v>
      </c>
      <c r="N194" s="24">
        <f t="shared" si="13"/>
        <v>-8.4181362885611399E-3</v>
      </c>
      <c r="O194" s="24">
        <f t="shared" si="13"/>
        <v>-6.9708073261060544E-2</v>
      </c>
      <c r="P194" s="24">
        <f t="shared" si="13"/>
        <v>-0.24896601833221566</v>
      </c>
      <c r="Q194" s="24">
        <f t="shared" si="13"/>
        <v>-2.7292121828111138E-2</v>
      </c>
      <c r="R194" s="24">
        <f t="shared" si="13"/>
        <v>7.1825434409111821E-3</v>
      </c>
      <c r="S194" s="24">
        <f t="shared" si="13"/>
        <v>2.786168690573998E-2</v>
      </c>
    </row>
    <row r="195" spans="1:19" x14ac:dyDescent="0.3">
      <c r="A195" s="59">
        <v>45839</v>
      </c>
      <c r="B195" s="24">
        <v>1</v>
      </c>
      <c r="C195" s="24">
        <v>7</v>
      </c>
      <c r="D195" s="24" t="str">
        <f>_xlfn.IFNA('[2]Ceny plynu cal +1'!D183,"")</f>
        <v/>
      </c>
      <c r="E195" s="24">
        <f>_xlfn.IFNA('[2]Ceny plynu cal +1'!E183,"")</f>
        <v>18.588000000000001</v>
      </c>
      <c r="F195" s="24">
        <f>_xlfn.IFNA('[2]Ceny plynu cal +1'!F183,"")</f>
        <v>12.824999999999999</v>
      </c>
      <c r="G195" s="24">
        <f>_xlfn.IFNA('[2]Ceny plynu cal +1'!G183,"")</f>
        <v>26.129000000000001</v>
      </c>
      <c r="H195" s="24">
        <f>_xlfn.IFNA('[2]Ceny plynu cal +1'!H183,"")</f>
        <v>118.02</v>
      </c>
      <c r="I195" s="24" t="str">
        <f>_xlfn.IFNA('[2]Ceny plynu cal +1'!I183,"")</f>
        <v/>
      </c>
      <c r="J195" s="24">
        <f>_xlfn.IFNA('[2]Ceny plynu cal +1'!J183,"")</f>
        <v>38.411999999999999</v>
      </c>
      <c r="M195" s="24">
        <f t="shared" si="13"/>
        <v>3.8771564942226E-3</v>
      </c>
      <c r="N195" s="24">
        <f t="shared" si="13"/>
        <v>-9.6435611913263664E-3</v>
      </c>
      <c r="O195" s="24">
        <f t="shared" si="13"/>
        <v>-7.4542820320594338E-2</v>
      </c>
      <c r="P195" s="24">
        <f t="shared" si="13"/>
        <v>-0.23419446216594975</v>
      </c>
      <c r="Q195" s="24">
        <f t="shared" si="13"/>
        <v>-6.3619040122707693E-3</v>
      </c>
      <c r="R195" s="24">
        <f t="shared" si="13"/>
        <v>7.1825434409111821E-3</v>
      </c>
      <c r="S195" s="24">
        <f t="shared" si="13"/>
        <v>1.5959629391778085E-2</v>
      </c>
    </row>
    <row r="196" spans="1:19" x14ac:dyDescent="0.3">
      <c r="A196" s="59">
        <v>45840</v>
      </c>
      <c r="B196" s="24">
        <v>2</v>
      </c>
      <c r="C196" s="24">
        <v>7</v>
      </c>
      <c r="D196" s="24">
        <f>_xlfn.IFNA('[2]Ceny plynu cal +1'!D184,"")</f>
        <v>21.196999999999999</v>
      </c>
      <c r="E196" s="24">
        <f>_xlfn.IFNA('[2]Ceny plynu cal +1'!E184,"")</f>
        <v>18.204999999999998</v>
      </c>
      <c r="F196" s="24">
        <f>_xlfn.IFNA('[2]Ceny plynu cal +1'!F184,"")</f>
        <v>12.952999999999999</v>
      </c>
      <c r="G196" s="24">
        <f>_xlfn.IFNA('[2]Ceny plynu cal +1'!G184,"")</f>
        <v>25.984999999999999</v>
      </c>
      <c r="H196" s="24" t="str">
        <f>_xlfn.IFNA('[2]Ceny plynu cal +1'!H184,"")</f>
        <v/>
      </c>
      <c r="I196" s="24" t="str">
        <f>_xlfn.IFNA('[2]Ceny plynu cal +1'!I184,"")</f>
        <v/>
      </c>
      <c r="J196" s="24">
        <f>_xlfn.IFNA('[2]Ceny plynu cal +1'!J184,"")</f>
        <v>39.020000000000003</v>
      </c>
      <c r="M196" s="24">
        <f t="shared" si="13"/>
        <v>1.208961171025158E-2</v>
      </c>
      <c r="N196" s="24">
        <f t="shared" si="13"/>
        <v>-3.0049549789546992E-2</v>
      </c>
      <c r="O196" s="24">
        <f t="shared" si="13"/>
        <v>-6.5306288624768616E-2</v>
      </c>
      <c r="P196" s="24">
        <f t="shared" si="13"/>
        <v>-0.23841490678488297</v>
      </c>
      <c r="Q196" s="24">
        <f t="shared" si="13"/>
        <v>-6.3619040122707693E-3</v>
      </c>
      <c r="R196" s="24">
        <f t="shared" si="13"/>
        <v>7.1825434409111821E-3</v>
      </c>
      <c r="S196" s="24">
        <f t="shared" si="13"/>
        <v>3.2040631543975406E-2</v>
      </c>
    </row>
    <row r="197" spans="1:19" x14ac:dyDescent="0.3">
      <c r="A197" s="59">
        <v>45841</v>
      </c>
      <c r="B197" s="24">
        <v>3</v>
      </c>
      <c r="C197" s="24">
        <v>7</v>
      </c>
      <c r="D197" s="24">
        <f>_xlfn.IFNA('[2]Ceny plynu cal +1'!D185,"")</f>
        <v>21.18</v>
      </c>
      <c r="E197" s="24">
        <f>_xlfn.IFNA('[2]Ceny plynu cal +1'!E185,"")</f>
        <v>18.103000000000002</v>
      </c>
      <c r="F197" s="24">
        <f>_xlfn.IFNA('[2]Ceny plynu cal +1'!F185,"")</f>
        <v>13.034000000000001</v>
      </c>
      <c r="G197" s="24" t="str">
        <f>_xlfn.IFNA('[2]Ceny plynu cal +1'!G185,"")</f>
        <v/>
      </c>
      <c r="H197" s="24" t="str">
        <f>_xlfn.IFNA('[2]Ceny plynu cal +1'!H185,"")</f>
        <v/>
      </c>
      <c r="I197" s="24">
        <f>_xlfn.IFNA('[2]Ceny plynu cal +1'!I185,"")</f>
        <v>51.85</v>
      </c>
      <c r="J197" s="24">
        <f>_xlfn.IFNA('[2]Ceny plynu cal +1'!J185,"")</f>
        <v>38.561</v>
      </c>
      <c r="M197" s="24">
        <f t="shared" si="13"/>
        <v>1.1277915555178986E-2</v>
      </c>
      <c r="N197" s="24">
        <f t="shared" si="13"/>
        <v>-3.5484042836592455E-2</v>
      </c>
      <c r="O197" s="24">
        <f t="shared" si="13"/>
        <v>-5.9461295911003909E-2</v>
      </c>
      <c r="P197" s="24">
        <f t="shared" si="13"/>
        <v>-0.23841490678488297</v>
      </c>
      <c r="Q197" s="24">
        <f t="shared" si="13"/>
        <v>-6.3619040122707693E-3</v>
      </c>
      <c r="R197" s="24">
        <f t="shared" si="13"/>
        <v>-3.2380676720191848E-2</v>
      </c>
      <c r="S197" s="24">
        <f t="shared" si="13"/>
        <v>1.9900532879734367E-2</v>
      </c>
    </row>
    <row r="198" spans="1:19" x14ac:dyDescent="0.3">
      <c r="A198" s="59">
        <v>45842</v>
      </c>
      <c r="B198" s="24">
        <v>4</v>
      </c>
      <c r="C198" s="24">
        <v>7</v>
      </c>
      <c r="D198" s="24">
        <f>_xlfn.IFNA('[2]Ceny plynu cal +1'!D186,"")</f>
        <v>21.172999999999998</v>
      </c>
      <c r="E198" s="24">
        <f>_xlfn.IFNA('[2]Ceny plynu cal +1'!E186,"")</f>
        <v>18.279</v>
      </c>
      <c r="F198" s="24" t="str">
        <f>_xlfn.IFNA('[2]Ceny plynu cal +1'!F186,"")</f>
        <v/>
      </c>
      <c r="G198" s="24" t="str">
        <f>_xlfn.IFNA('[2]Ceny plynu cal +1'!G186,"")</f>
        <v/>
      </c>
      <c r="H198" s="24">
        <f>_xlfn.IFNA('[2]Ceny plynu cal +1'!H186,"")</f>
        <v>127.74299999999999</v>
      </c>
      <c r="I198" s="24">
        <f>_xlfn.IFNA('[2]Ceny plynu cal +1'!I186,"")</f>
        <v>53.566000000000003</v>
      </c>
      <c r="J198" s="24">
        <f>_xlfn.IFNA('[2]Ceny plynu cal +1'!J186,"")</f>
        <v>38.834000000000003</v>
      </c>
      <c r="M198" s="24">
        <f t="shared" si="13"/>
        <v>1.0943687726619578E-2</v>
      </c>
      <c r="N198" s="24">
        <f t="shared" si="13"/>
        <v>-2.6106878363258867E-2</v>
      </c>
      <c r="O198" s="24">
        <f t="shared" si="13"/>
        <v>-5.9461295911003909E-2</v>
      </c>
      <c r="P198" s="24">
        <f t="shared" si="13"/>
        <v>-0.23841490678488297</v>
      </c>
      <c r="Q198" s="24">
        <f t="shared" si="13"/>
        <v>7.5498316351131134E-2</v>
      </c>
      <c r="R198" s="24">
        <f t="shared" si="13"/>
        <v>-3.5686266526124832E-4</v>
      </c>
      <c r="S198" s="24">
        <f t="shared" si="13"/>
        <v>2.7121114438204419E-2</v>
      </c>
    </row>
    <row r="199" spans="1:19" x14ac:dyDescent="0.3">
      <c r="A199" s="59">
        <v>45843</v>
      </c>
      <c r="B199" s="24">
        <v>5</v>
      </c>
      <c r="C199" s="24">
        <v>7</v>
      </c>
      <c r="D199" s="24">
        <f>_xlfn.IFNA('[2]Ceny plynu cal +1'!D187,"")</f>
        <v>21.227</v>
      </c>
      <c r="E199" s="24">
        <f>_xlfn.IFNA('[2]Ceny plynu cal +1'!E187,"")</f>
        <v>18.555</v>
      </c>
      <c r="F199" s="24" t="str">
        <f>_xlfn.IFNA('[2]Ceny plynu cal +1'!F187,"")</f>
        <v/>
      </c>
      <c r="G199" s="24">
        <f>_xlfn.IFNA('[2]Ceny plynu cal +1'!G187,"")</f>
        <v>26.675000000000001</v>
      </c>
      <c r="H199" s="24">
        <f>_xlfn.IFNA('[2]Ceny plynu cal +1'!H187,"")</f>
        <v>127.46</v>
      </c>
      <c r="I199" s="24">
        <f>_xlfn.IFNA('[2]Ceny plynu cal +1'!I187,"")</f>
        <v>54.155999999999999</v>
      </c>
      <c r="J199" s="24">
        <f>_xlfn.IFNA('[2]Ceny plynu cal +1'!J187,"")</f>
        <v>38.534999999999997</v>
      </c>
      <c r="M199" s="24">
        <f t="shared" si="13"/>
        <v>1.3522016689791583E-2</v>
      </c>
      <c r="N199" s="24">
        <f t="shared" si="13"/>
        <v>-1.1401779530076483E-2</v>
      </c>
      <c r="O199" s="24">
        <f t="shared" si="13"/>
        <v>-5.9461295911003909E-2</v>
      </c>
      <c r="P199" s="24">
        <f t="shared" si="13"/>
        <v>-0.21819194298582845</v>
      </c>
      <c r="Q199" s="24">
        <f t="shared" si="13"/>
        <v>7.3115672891001182E-2</v>
      </c>
      <c r="R199" s="24">
        <f t="shared" si="13"/>
        <v>1.0653656153158941E-2</v>
      </c>
      <c r="S199" s="24">
        <f t="shared" si="13"/>
        <v>1.9212858445594172E-2</v>
      </c>
    </row>
    <row r="200" spans="1:19" x14ac:dyDescent="0.3">
      <c r="A200" s="59">
        <v>45844</v>
      </c>
      <c r="B200" s="24">
        <v>6</v>
      </c>
      <c r="C200" s="24">
        <v>7</v>
      </c>
      <c r="D200" s="24">
        <f>_xlfn.IFNA('[2]Ceny plynu cal +1'!D188,"")</f>
        <v>21.247</v>
      </c>
      <c r="E200" s="24" t="str">
        <f>_xlfn.IFNA('[2]Ceny plynu cal +1'!E188,"")</f>
        <v/>
      </c>
      <c r="F200" s="24">
        <f>_xlfn.IFNA('[2]Ceny plynu cal +1'!F188,"")</f>
        <v>13.416</v>
      </c>
      <c r="G200" s="24">
        <f>_xlfn.IFNA('[2]Ceny plynu cal +1'!G188,"")</f>
        <v>25.471</v>
      </c>
      <c r="H200" s="24">
        <f>_xlfn.IFNA('[2]Ceny plynu cal +1'!H188,"")</f>
        <v>136.05000000000001</v>
      </c>
      <c r="I200" s="24">
        <f>_xlfn.IFNA('[2]Ceny plynu cal +1'!I188,"")</f>
        <v>54.164999999999999</v>
      </c>
      <c r="J200" s="24" t="str">
        <f>_xlfn.IFNA('[2]Ceny plynu cal +1'!J188,"")</f>
        <v/>
      </c>
      <c r="M200" s="24">
        <f t="shared" si="13"/>
        <v>1.4476953342818177E-2</v>
      </c>
      <c r="N200" s="24">
        <f t="shared" si="13"/>
        <v>-1.1401779530076483E-2</v>
      </c>
      <c r="O200" s="24">
        <f t="shared" si="13"/>
        <v>-3.1896021631274252E-2</v>
      </c>
      <c r="P200" s="24">
        <f t="shared" si="13"/>
        <v>-0.2534795493830192</v>
      </c>
      <c r="Q200" s="24">
        <f t="shared" si="13"/>
        <v>0.14543690017904232</v>
      </c>
      <c r="R200" s="24">
        <f t="shared" si="13"/>
        <v>1.0821613219880621E-2</v>
      </c>
      <c r="S200" s="24">
        <f t="shared" si="13"/>
        <v>1.9212858445594172E-2</v>
      </c>
    </row>
    <row r="201" spans="1:19" x14ac:dyDescent="0.3">
      <c r="A201" s="59">
        <v>45845</v>
      </c>
      <c r="B201" s="24">
        <v>7</v>
      </c>
      <c r="C201" s="24">
        <v>7</v>
      </c>
      <c r="D201" s="24" t="str">
        <f>_xlfn.IFNA('[2]Ceny plynu cal +1'!D189,"")</f>
        <v/>
      </c>
      <c r="E201" s="24" t="str">
        <f>_xlfn.IFNA('[2]Ceny plynu cal +1'!E189,"")</f>
        <v/>
      </c>
      <c r="F201" s="24">
        <f>_xlfn.IFNA('[2]Ceny plynu cal +1'!F189,"")</f>
        <v>13.478</v>
      </c>
      <c r="G201" s="24">
        <f>_xlfn.IFNA('[2]Ceny plynu cal +1'!G189,"")</f>
        <v>24.65</v>
      </c>
      <c r="H201" s="24">
        <f>_xlfn.IFNA('[2]Ceny plynu cal +1'!H189,"")</f>
        <v>148.71</v>
      </c>
      <c r="I201" s="24">
        <f>_xlfn.IFNA('[2]Ceny plynu cal +1'!I189,"")</f>
        <v>55.86</v>
      </c>
      <c r="J201" s="24" t="str">
        <f>_xlfn.IFNA('[2]Ceny plynu cal +1'!J189,"")</f>
        <v/>
      </c>
      <c r="M201" s="24">
        <f t="shared" si="13"/>
        <v>1.4476953342818177E-2</v>
      </c>
      <c r="N201" s="24">
        <f t="shared" si="13"/>
        <v>-1.1401779530076483E-2</v>
      </c>
      <c r="O201" s="24">
        <f t="shared" si="13"/>
        <v>-2.7422076591108735E-2</v>
      </c>
      <c r="P201" s="24">
        <f t="shared" si="13"/>
        <v>-0.27754194543957533</v>
      </c>
      <c r="Q201" s="24">
        <f t="shared" si="13"/>
        <v>0.25202441327177794</v>
      </c>
      <c r="R201" s="24">
        <f t="shared" si="13"/>
        <v>4.2453527452460671E-2</v>
      </c>
      <c r="S201" s="24">
        <f t="shared" si="13"/>
        <v>1.9212858445594172E-2</v>
      </c>
    </row>
    <row r="202" spans="1:19" x14ac:dyDescent="0.3">
      <c r="A202" s="59">
        <v>45846</v>
      </c>
      <c r="B202" s="24">
        <v>8</v>
      </c>
      <c r="C202" s="24">
        <v>7</v>
      </c>
      <c r="D202" s="24" t="str">
        <f>_xlfn.IFNA('[2]Ceny plynu cal +1'!D190,"")</f>
        <v/>
      </c>
      <c r="E202" s="24">
        <f>_xlfn.IFNA('[2]Ceny plynu cal +1'!E190,"")</f>
        <v>18.876999999999999</v>
      </c>
      <c r="F202" s="24">
        <f>_xlfn.IFNA('[2]Ceny plynu cal +1'!F190,"")</f>
        <v>13.475</v>
      </c>
      <c r="G202" s="24">
        <f>_xlfn.IFNA('[2]Ceny plynu cal +1'!G190,"")</f>
        <v>25.21</v>
      </c>
      <c r="H202" s="24">
        <f>_xlfn.IFNA('[2]Ceny plynu cal +1'!H190,"")</f>
        <v>146.83000000000001</v>
      </c>
      <c r="I202" s="24" t="str">
        <f>_xlfn.IFNA('[2]Ceny plynu cal +1'!I190,"")</f>
        <v/>
      </c>
      <c r="J202" s="24">
        <f>_xlfn.IFNA('[2]Ceny plynu cal +1'!J190,"")</f>
        <v>38.091000000000001</v>
      </c>
      <c r="M202" s="24">
        <f t="shared" si="13"/>
        <v>1.4476953342818177E-2</v>
      </c>
      <c r="N202" s="24">
        <f t="shared" si="13"/>
        <v>5.7541691086362423E-3</v>
      </c>
      <c r="O202" s="24">
        <f t="shared" si="13"/>
        <v>-2.7638557802729613E-2</v>
      </c>
      <c r="P202" s="24">
        <f t="shared" si="13"/>
        <v>-0.26112910525483546</v>
      </c>
      <c r="Q202" s="24">
        <f t="shared" si="13"/>
        <v>0.23619625176985504</v>
      </c>
      <c r="R202" s="24">
        <f t="shared" si="13"/>
        <v>4.2453527452460671E-2</v>
      </c>
      <c r="S202" s="24">
        <f t="shared" si="13"/>
        <v>7.469495031818596E-3</v>
      </c>
    </row>
    <row r="203" spans="1:19" x14ac:dyDescent="0.3">
      <c r="A203" s="59">
        <v>45847</v>
      </c>
      <c r="B203" s="24">
        <v>9</v>
      </c>
      <c r="C203" s="24">
        <v>7</v>
      </c>
      <c r="D203" s="24">
        <f>_xlfn.IFNA('[2]Ceny plynu cal +1'!D191,"")</f>
        <v>21.532</v>
      </c>
      <c r="E203" s="24">
        <f>_xlfn.IFNA('[2]Ceny plynu cal +1'!E191,"")</f>
        <v>18.861999999999998</v>
      </c>
      <c r="F203" s="24">
        <f>_xlfn.IFNA('[2]Ceny plynu cal +1'!F191,"")</f>
        <v>13.422000000000001</v>
      </c>
      <c r="G203" s="24">
        <f>_xlfn.IFNA('[2]Ceny plynu cal +1'!G191,"")</f>
        <v>26.405000000000001</v>
      </c>
      <c r="H203" s="24" t="str">
        <f>_xlfn.IFNA('[2]Ceny plynu cal +1'!H191,"")</f>
        <v/>
      </c>
      <c r="I203" s="24" t="str">
        <f>_xlfn.IFNA('[2]Ceny plynu cal +1'!I191,"")</f>
        <v/>
      </c>
      <c r="J203" s="24">
        <f>_xlfn.IFNA('[2]Ceny plynu cal +1'!J191,"")</f>
        <v>37.226999999999997</v>
      </c>
      <c r="M203" s="24">
        <f t="shared" si="13"/>
        <v>2.8084800648447317E-2</v>
      </c>
      <c r="N203" s="24">
        <f t="shared" si="13"/>
        <v>4.9549789546587952E-3</v>
      </c>
      <c r="O203" s="24">
        <f t="shared" si="13"/>
        <v>-3.1463059208032385E-2</v>
      </c>
      <c r="P203" s="24">
        <f t="shared" si="13"/>
        <v>-0.22610527664632796</v>
      </c>
      <c r="Q203" s="24">
        <f t="shared" si="13"/>
        <v>0.23619625176985504</v>
      </c>
      <c r="R203" s="24">
        <f t="shared" si="13"/>
        <v>4.2453527452460671E-2</v>
      </c>
      <c r="S203" s="24">
        <f t="shared" si="13"/>
        <v>-1.5382455394988059E-2</v>
      </c>
    </row>
    <row r="204" spans="1:19" x14ac:dyDescent="0.3">
      <c r="A204" s="59">
        <v>45848</v>
      </c>
      <c r="B204" s="24">
        <v>10</v>
      </c>
      <c r="C204" s="24">
        <v>7</v>
      </c>
      <c r="D204" s="24">
        <f>_xlfn.IFNA('[2]Ceny plynu cal +1'!D192,"")</f>
        <v>21.603999999999999</v>
      </c>
      <c r="E204" s="24">
        <f>_xlfn.IFNA('[2]Ceny plynu cal +1'!E192,"")</f>
        <v>19.338999999999999</v>
      </c>
      <c r="F204" s="24">
        <f>_xlfn.IFNA('[2]Ceny plynu cal +1'!F192,"")</f>
        <v>13.326000000000001</v>
      </c>
      <c r="G204" s="24" t="str">
        <f>_xlfn.IFNA('[2]Ceny plynu cal +1'!G192,"")</f>
        <v/>
      </c>
      <c r="H204" s="24" t="str">
        <f>_xlfn.IFNA('[2]Ceny plynu cal +1'!H192,"")</f>
        <v/>
      </c>
      <c r="I204" s="24">
        <f>_xlfn.IFNA('[2]Ceny plynu cal +1'!I192,"")</f>
        <v>52.652000000000001</v>
      </c>
      <c r="J204" s="24">
        <f>_xlfn.IFNA('[2]Ceny plynu cal +1'!J192,"")</f>
        <v>36.863999999999997</v>
      </c>
      <c r="M204" s="24">
        <f t="shared" si="13"/>
        <v>3.1522572599343102E-2</v>
      </c>
      <c r="N204" s="24">
        <f t="shared" si="13"/>
        <v>3.0369225851137216E-2</v>
      </c>
      <c r="O204" s="24">
        <f t="shared" si="13"/>
        <v>-3.8390457979901593E-2</v>
      </c>
      <c r="P204" s="24">
        <f t="shared" si="13"/>
        <v>-0.22610527664632796</v>
      </c>
      <c r="Q204" s="24">
        <f t="shared" si="13"/>
        <v>0.23619625176985504</v>
      </c>
      <c r="R204" s="24">
        <f t="shared" si="13"/>
        <v>-1.7413835885661366E-2</v>
      </c>
      <c r="S204" s="24">
        <f t="shared" si="13"/>
        <v>-2.4983448456250557E-2</v>
      </c>
    </row>
    <row r="205" spans="1:19" x14ac:dyDescent="0.3">
      <c r="A205" s="59">
        <v>45849</v>
      </c>
      <c r="B205" s="24">
        <v>11</v>
      </c>
      <c r="C205" s="24">
        <v>7</v>
      </c>
      <c r="D205" s="24">
        <f>_xlfn.IFNA('[2]Ceny plynu cal +1'!D193,"")</f>
        <v>21.417999999999999</v>
      </c>
      <c r="E205" s="24">
        <f>_xlfn.IFNA('[2]Ceny plynu cal +1'!E193,"")</f>
        <v>20.050999999999998</v>
      </c>
      <c r="F205" s="24" t="str">
        <f>_xlfn.IFNA('[2]Ceny plynu cal +1'!F193,"")</f>
        <v/>
      </c>
      <c r="G205" s="24" t="str">
        <f>_xlfn.IFNA('[2]Ceny plynu cal +1'!G193,"")</f>
        <v/>
      </c>
      <c r="H205" s="24">
        <f>_xlfn.IFNA('[2]Ceny plynu cal +1'!H193,"")</f>
        <v>143.12</v>
      </c>
      <c r="I205" s="24">
        <f>_xlfn.IFNA('[2]Ceny plynu cal +1'!I193,"")</f>
        <v>50.625</v>
      </c>
      <c r="J205" s="24">
        <f>_xlfn.IFNA('[2]Ceny plynu cal +1'!J193,"")</f>
        <v>37.292999999999999</v>
      </c>
      <c r="M205" s="24">
        <f t="shared" si="13"/>
        <v>2.2641661726195528E-2</v>
      </c>
      <c r="N205" s="24">
        <f t="shared" si="13"/>
        <v>6.8304118493259791E-2</v>
      </c>
      <c r="O205" s="24">
        <f t="shared" si="13"/>
        <v>-3.8390457979901593E-2</v>
      </c>
      <c r="P205" s="24">
        <f t="shared" si="13"/>
        <v>-0.22610527664632796</v>
      </c>
      <c r="Q205" s="24">
        <f t="shared" si="13"/>
        <v>0.20496089050808175</v>
      </c>
      <c r="R205" s="24">
        <f t="shared" si="13"/>
        <v>-5.5241499690640516E-2</v>
      </c>
      <c r="S205" s="24">
        <f t="shared" si="13"/>
        <v>-1.3636820292940333E-2</v>
      </c>
    </row>
    <row r="206" spans="1:19" x14ac:dyDescent="0.3">
      <c r="A206" s="59">
        <v>45850</v>
      </c>
      <c r="B206" s="24">
        <v>12</v>
      </c>
      <c r="C206" s="24">
        <v>7</v>
      </c>
      <c r="D206" s="24">
        <f>_xlfn.IFNA('[2]Ceny plynu cal +1'!D194,"")</f>
        <v>20.870999999999999</v>
      </c>
      <c r="E206" s="24">
        <f>_xlfn.IFNA('[2]Ceny plynu cal +1'!E194,"")</f>
        <v>20.492999999999999</v>
      </c>
      <c r="F206" s="24" t="str">
        <f>_xlfn.IFNA('[2]Ceny plynu cal +1'!F194,"")</f>
        <v/>
      </c>
      <c r="G206" s="24">
        <f>_xlfn.IFNA('[2]Ceny plynu cal +1'!G194,"")</f>
        <v>25.562999999999999</v>
      </c>
      <c r="H206" s="24">
        <f>_xlfn.IFNA('[2]Ceny plynu cal +1'!H194,"")</f>
        <v>147.47499999999999</v>
      </c>
      <c r="I206" s="24">
        <f>_xlfn.IFNA('[2]Ceny plynu cal +1'!I194,"")</f>
        <v>48.895000000000003</v>
      </c>
      <c r="J206" s="24">
        <f>_xlfn.IFNA('[2]Ceny plynu cal +1'!J194,"")</f>
        <v>37.674999999999997</v>
      </c>
      <c r="M206" s="24">
        <f t="shared" si="13"/>
        <v>-3.4758557340821561E-3</v>
      </c>
      <c r="N206" s="24">
        <f t="shared" si="13"/>
        <v>9.1853588363790983E-2</v>
      </c>
      <c r="O206" s="24">
        <f t="shared" si="13"/>
        <v>-3.8390457979901593E-2</v>
      </c>
      <c r="P206" s="24">
        <f t="shared" si="13"/>
        <v>-0.2507831542098119</v>
      </c>
      <c r="Q206" s="24">
        <f t="shared" si="13"/>
        <v>0.241626658242589</v>
      </c>
      <c r="R206" s="24">
        <f t="shared" si="13"/>
        <v>-8.7526580293804779E-2</v>
      </c>
      <c r="S206" s="24">
        <f t="shared" si="13"/>
        <v>-3.5332959144216414E-3</v>
      </c>
    </row>
    <row r="207" spans="1:19" x14ac:dyDescent="0.3">
      <c r="A207" s="59">
        <v>45851</v>
      </c>
      <c r="B207" s="24">
        <v>13</v>
      </c>
      <c r="C207" s="24">
        <v>7</v>
      </c>
      <c r="D207" s="24">
        <f>_xlfn.IFNA('[2]Ceny plynu cal +1'!D195,"")</f>
        <v>21.238</v>
      </c>
      <c r="E207" s="24" t="str">
        <f>_xlfn.IFNA('[2]Ceny plynu cal +1'!E195,"")</f>
        <v/>
      </c>
      <c r="F207" s="24">
        <f>_xlfn.IFNA('[2]Ceny plynu cal +1'!F195,"")</f>
        <v>13.401</v>
      </c>
      <c r="G207" s="24">
        <f>_xlfn.IFNA('[2]Ceny plynu cal +1'!G195,"")</f>
        <v>25.773</v>
      </c>
      <c r="H207" s="24">
        <f>_xlfn.IFNA('[2]Ceny plynu cal +1'!H195,"")</f>
        <v>150.30000000000001</v>
      </c>
      <c r="I207" s="24">
        <f>_xlfn.IFNA('[2]Ceny plynu cal +1'!I195,"")</f>
        <v>49.2</v>
      </c>
      <c r="J207" s="24" t="str">
        <f>_xlfn.IFNA('[2]Ceny plynu cal +1'!J195,"")</f>
        <v/>
      </c>
      <c r="M207" s="24">
        <f t="shared" si="13"/>
        <v>1.4047231848956176E-2</v>
      </c>
      <c r="N207" s="24">
        <f t="shared" si="13"/>
        <v>9.1853588363790983E-2</v>
      </c>
      <c r="O207" s="24">
        <f t="shared" si="13"/>
        <v>-3.2978427689378864E-2</v>
      </c>
      <c r="P207" s="24">
        <f t="shared" si="13"/>
        <v>-0.2446283391405345</v>
      </c>
      <c r="Q207" s="24">
        <f t="shared" si="13"/>
        <v>0.26541099666968071</v>
      </c>
      <c r="R207" s="24">
        <f t="shared" si="13"/>
        <v>-8.1834701921570607E-2</v>
      </c>
      <c r="S207" s="24">
        <f t="shared" si="13"/>
        <v>-3.5332959144216414E-3</v>
      </c>
    </row>
    <row r="208" spans="1:19" x14ac:dyDescent="0.3">
      <c r="A208" s="59">
        <v>45852</v>
      </c>
      <c r="B208" s="24">
        <v>14</v>
      </c>
      <c r="C208" s="24">
        <v>7</v>
      </c>
      <c r="D208" s="24" t="str">
        <f>_xlfn.IFNA('[2]Ceny plynu cal +1'!D196,"")</f>
        <v/>
      </c>
      <c r="E208" s="24" t="str">
        <f>_xlfn.IFNA('[2]Ceny plynu cal +1'!E196,"")</f>
        <v/>
      </c>
      <c r="F208" s="24">
        <f>_xlfn.IFNA('[2]Ceny plynu cal +1'!F196,"")</f>
        <v>13.202</v>
      </c>
      <c r="G208" s="24">
        <f>_xlfn.IFNA('[2]Ceny plynu cal +1'!G196,"")</f>
        <v>25.594000000000001</v>
      </c>
      <c r="H208" s="24">
        <f>_xlfn.IFNA('[2]Ceny plynu cal +1'!H196,"")</f>
        <v>146.68700000000001</v>
      </c>
      <c r="I208" s="24">
        <f>_xlfn.IFNA('[2]Ceny plynu cal +1'!I196,"")</f>
        <v>49.578000000000003</v>
      </c>
      <c r="J208" s="24" t="str">
        <f>_xlfn.IFNA('[2]Ceny plynu cal +1'!J196,"")</f>
        <v/>
      </c>
      <c r="M208" s="24">
        <f t="shared" ref="M208:S223" si="14">IFERROR(D208/D$379-1,M207)</f>
        <v>1.4047231848956176E-2</v>
      </c>
      <c r="N208" s="24">
        <f t="shared" si="14"/>
        <v>9.1853588363790983E-2</v>
      </c>
      <c r="O208" s="24">
        <f t="shared" si="14"/>
        <v>-4.7338348060232738E-2</v>
      </c>
      <c r="P208" s="24">
        <f t="shared" si="14"/>
        <v>-0.24987458627101378</v>
      </c>
      <c r="Q208" s="24">
        <f t="shared" si="14"/>
        <v>0.2349923011875279</v>
      </c>
      <c r="R208" s="24">
        <f t="shared" si="14"/>
        <v>-7.478050511926071E-2</v>
      </c>
      <c r="S208" s="24">
        <f t="shared" si="14"/>
        <v>-3.5332959144216414E-3</v>
      </c>
    </row>
    <row r="209" spans="1:19" x14ac:dyDescent="0.3">
      <c r="A209" s="59">
        <v>45853</v>
      </c>
      <c r="B209" s="24">
        <v>15</v>
      </c>
      <c r="C209" s="24">
        <v>7</v>
      </c>
      <c r="D209" s="24" t="str">
        <f>_xlfn.IFNA('[2]Ceny plynu cal +1'!D197,"")</f>
        <v/>
      </c>
      <c r="E209" s="24">
        <f>_xlfn.IFNA('[2]Ceny plynu cal +1'!E197,"")</f>
        <v>19.896000000000001</v>
      </c>
      <c r="F209" s="24">
        <f>_xlfn.IFNA('[2]Ceny plynu cal +1'!F197,"")</f>
        <v>13.221</v>
      </c>
      <c r="G209" s="24">
        <f>_xlfn.IFNA('[2]Ceny plynu cal +1'!G197,"")</f>
        <v>25.056000000000001</v>
      </c>
      <c r="H209" s="24">
        <f>_xlfn.IFNA('[2]Ceny plynu cal +1'!H197,"")</f>
        <v>134.91999999999999</v>
      </c>
      <c r="I209" s="24" t="str">
        <f>_xlfn.IFNA('[2]Ceny plynu cal +1'!I197,"")</f>
        <v/>
      </c>
      <c r="J209" s="24">
        <f>_xlfn.IFNA('[2]Ceny plynu cal +1'!J197,"")</f>
        <v>37.383000000000003</v>
      </c>
      <c r="M209" s="24">
        <f t="shared" si="14"/>
        <v>1.4047231848956176E-2</v>
      </c>
      <c r="N209" s="24">
        <f t="shared" si="14"/>
        <v>6.004582023549454E-2</v>
      </c>
      <c r="O209" s="24">
        <f t="shared" si="14"/>
        <v>-4.5967300386633658E-2</v>
      </c>
      <c r="P209" s="24">
        <f t="shared" si="14"/>
        <v>-0.26564263630563889</v>
      </c>
      <c r="Q209" s="24">
        <f t="shared" si="14"/>
        <v>0.13592316480820554</v>
      </c>
      <c r="R209" s="24">
        <f t="shared" si="14"/>
        <v>-7.478050511926071E-2</v>
      </c>
      <c r="S209" s="24">
        <f t="shared" si="14"/>
        <v>-1.1256408790147887E-2</v>
      </c>
    </row>
    <row r="210" spans="1:19" x14ac:dyDescent="0.3">
      <c r="A210" s="59">
        <v>45854</v>
      </c>
      <c r="B210" s="24">
        <v>16</v>
      </c>
      <c r="C210" s="24">
        <v>7</v>
      </c>
      <c r="D210" s="24">
        <f>_xlfn.IFNA('[2]Ceny plynu cal +1'!D198,"")</f>
        <v>20.812999999999999</v>
      </c>
      <c r="E210" s="24">
        <f>_xlfn.IFNA('[2]Ceny plynu cal +1'!E198,"")</f>
        <v>19.106000000000002</v>
      </c>
      <c r="F210" s="24">
        <f>_xlfn.IFNA('[2]Ceny plynu cal +1'!F198,"")</f>
        <v>13.141999999999999</v>
      </c>
      <c r="G210" s="24">
        <f>_xlfn.IFNA('[2]Ceny plynu cal +1'!G198,"")</f>
        <v>25.283999999999999</v>
      </c>
      <c r="H210" s="24" t="str">
        <f>_xlfn.IFNA('[2]Ceny plynu cal +1'!H198,"")</f>
        <v/>
      </c>
      <c r="I210" s="24" t="str">
        <f>_xlfn.IFNA('[2]Ceny plynu cal +1'!I198,"")</f>
        <v/>
      </c>
      <c r="J210" s="24">
        <f>_xlfn.IFNA('[2]Ceny plynu cal +1'!J198,"")</f>
        <v>38.210999999999999</v>
      </c>
      <c r="M210" s="24">
        <f t="shared" si="14"/>
        <v>-6.245172027859347E-3</v>
      </c>
      <c r="N210" s="24">
        <f t="shared" si="14"/>
        <v>1.7955138792689951E-2</v>
      </c>
      <c r="O210" s="24">
        <f t="shared" si="14"/>
        <v>-5.1667972292651076E-2</v>
      </c>
      <c r="P210" s="24">
        <f t="shared" si="14"/>
        <v>-0.25896026565899488</v>
      </c>
      <c r="Q210" s="24">
        <f t="shared" si="14"/>
        <v>0.13592316480820554</v>
      </c>
      <c r="R210" s="24">
        <f t="shared" si="14"/>
        <v>-7.478050511926071E-2</v>
      </c>
      <c r="S210" s="24">
        <f t="shared" si="14"/>
        <v>1.0643377035541635E-2</v>
      </c>
    </row>
    <row r="211" spans="1:19" x14ac:dyDescent="0.3">
      <c r="A211" s="59">
        <v>45855</v>
      </c>
      <c r="B211" s="24">
        <v>17</v>
      </c>
      <c r="C211" s="24">
        <v>7</v>
      </c>
      <c r="D211" s="24">
        <f>_xlfn.IFNA('[2]Ceny plynu cal +1'!D199,"")</f>
        <v>20.69</v>
      </c>
      <c r="E211" s="24">
        <f>_xlfn.IFNA('[2]Ceny plynu cal +1'!E199,"")</f>
        <v>19.091000000000001</v>
      </c>
      <c r="F211" s="24">
        <f>_xlfn.IFNA('[2]Ceny plynu cal +1'!F199,"")</f>
        <v>13.105</v>
      </c>
      <c r="G211" s="24" t="str">
        <f>_xlfn.IFNA('[2]Ceny plynu cal +1'!G199,"")</f>
        <v/>
      </c>
      <c r="H211" s="24" t="str">
        <f>_xlfn.IFNA('[2]Ceny plynu cal +1'!H199,"")</f>
        <v/>
      </c>
      <c r="I211" s="24">
        <f>_xlfn.IFNA('[2]Ceny plynu cal +1'!I199,"")</f>
        <v>49.215000000000003</v>
      </c>
      <c r="J211" s="24">
        <f>_xlfn.IFNA('[2]Ceny plynu cal +1'!J199,"")</f>
        <v>37.521000000000001</v>
      </c>
      <c r="M211" s="24">
        <f t="shared" si="14"/>
        <v>-1.2118032443972915E-2</v>
      </c>
      <c r="N211" s="24">
        <f t="shared" si="14"/>
        <v>1.7155948638712504E-2</v>
      </c>
      <c r="O211" s="24">
        <f t="shared" si="14"/>
        <v>-5.4337907235975647E-2</v>
      </c>
      <c r="P211" s="24">
        <f t="shared" si="14"/>
        <v>-0.25896026565899488</v>
      </c>
      <c r="Q211" s="24">
        <f t="shared" si="14"/>
        <v>0.13592316480820554</v>
      </c>
      <c r="R211" s="24">
        <f t="shared" si="14"/>
        <v>-8.1554773477034548E-2</v>
      </c>
      <c r="S211" s="24">
        <f t="shared" si="14"/>
        <v>-7.6064444858662261E-3</v>
      </c>
    </row>
    <row r="212" spans="1:19" x14ac:dyDescent="0.3">
      <c r="A212" s="59">
        <v>45856</v>
      </c>
      <c r="B212" s="24">
        <v>18</v>
      </c>
      <c r="C212" s="24">
        <v>7</v>
      </c>
      <c r="D212" s="24">
        <f>_xlfn.IFNA('[2]Ceny plynu cal +1'!D200,"")</f>
        <v>20.972999999999999</v>
      </c>
      <c r="E212" s="24">
        <f>_xlfn.IFNA('[2]Ceny plynu cal +1'!E200,"")</f>
        <v>18.983000000000001</v>
      </c>
      <c r="F212" s="24" t="str">
        <f>_xlfn.IFNA('[2]Ceny plynu cal +1'!F200,"")</f>
        <v/>
      </c>
      <c r="G212" s="24" t="str">
        <f>_xlfn.IFNA('[2]Ceny plynu cal +1'!G200,"")</f>
        <v/>
      </c>
      <c r="H212" s="24">
        <f>_xlfn.IFNA('[2]Ceny plynu cal +1'!H200,"")</f>
        <v>133.72200000000001</v>
      </c>
      <c r="I212" s="24">
        <f>_xlfn.IFNA('[2]Ceny plynu cal +1'!I200,"")</f>
        <v>51.692999999999998</v>
      </c>
      <c r="J212" s="24">
        <f>_xlfn.IFNA('[2]Ceny plynu cal +1'!J200,"")</f>
        <v>37.941000000000003</v>
      </c>
      <c r="M212" s="24">
        <f t="shared" si="14"/>
        <v>1.3943211963536317E-3</v>
      </c>
      <c r="N212" s="24">
        <f t="shared" si="14"/>
        <v>1.1401779530075817E-2</v>
      </c>
      <c r="O212" s="24">
        <f t="shared" si="14"/>
        <v>-5.4337907235975647E-2</v>
      </c>
      <c r="P212" s="24">
        <f t="shared" si="14"/>
        <v>-0.25896026565899488</v>
      </c>
      <c r="Q212" s="24">
        <f t="shared" si="14"/>
        <v>0.12583692146815073</v>
      </c>
      <c r="R212" s="24">
        <f t="shared" si="14"/>
        <v>-3.5310594439669774E-2</v>
      </c>
      <c r="S212" s="24">
        <f t="shared" si="14"/>
        <v>3.5021425271648532E-3</v>
      </c>
    </row>
    <row r="213" spans="1:19" x14ac:dyDescent="0.3">
      <c r="A213" s="59">
        <v>45857</v>
      </c>
      <c r="B213" s="24">
        <v>19</v>
      </c>
      <c r="C213" s="24">
        <v>7</v>
      </c>
      <c r="D213" s="24">
        <f>_xlfn.IFNA('[2]Ceny plynu cal +1'!D201,"")</f>
        <v>21.036000000000001</v>
      </c>
      <c r="E213" s="24">
        <f>_xlfn.IFNA('[2]Ceny plynu cal +1'!E201,"")</f>
        <v>19.262</v>
      </c>
      <c r="F213" s="24" t="str">
        <f>_xlfn.IFNA('[2]Ceny plynu cal +1'!F201,"")</f>
        <v/>
      </c>
      <c r="G213" s="24">
        <f>_xlfn.IFNA('[2]Ceny plynu cal +1'!G201,"")</f>
        <v>25.472999999999999</v>
      </c>
      <c r="H213" s="24">
        <f>_xlfn.IFNA('[2]Ceny plynu cal +1'!H201,"")</f>
        <v>132.62</v>
      </c>
      <c r="I213" s="24">
        <f>_xlfn.IFNA('[2]Ceny plynu cal +1'!I201,"")</f>
        <v>53.174999999999997</v>
      </c>
      <c r="J213" s="24">
        <f>_xlfn.IFNA('[2]Ceny plynu cal +1'!J201,"")</f>
        <v>37.646999999999998</v>
      </c>
      <c r="M213" s="24">
        <f t="shared" si="14"/>
        <v>4.4023716533874158E-3</v>
      </c>
      <c r="N213" s="24">
        <f t="shared" si="14"/>
        <v>2.6266716394053757E-2</v>
      </c>
      <c r="O213" s="24">
        <f t="shared" si="14"/>
        <v>-5.4337907235975647E-2</v>
      </c>
      <c r="P213" s="24">
        <f t="shared" si="14"/>
        <v>-0.25342093209664518</v>
      </c>
      <c r="Q213" s="24">
        <f t="shared" si="14"/>
        <v>0.11655892467287465</v>
      </c>
      <c r="R213" s="24">
        <f t="shared" si="14"/>
        <v>-7.6536641195025235E-3</v>
      </c>
      <c r="S213" s="24">
        <f t="shared" si="14"/>
        <v>-4.2738683819570911E-3</v>
      </c>
    </row>
    <row r="214" spans="1:19" x14ac:dyDescent="0.3">
      <c r="A214" s="59">
        <v>45858</v>
      </c>
      <c r="B214" s="24">
        <v>20</v>
      </c>
      <c r="C214" s="24">
        <v>7</v>
      </c>
      <c r="D214" s="24">
        <f>_xlfn.IFNA('[2]Ceny plynu cal +1'!D202,"")</f>
        <v>20.791</v>
      </c>
      <c r="E214" s="24" t="str">
        <f>_xlfn.IFNA('[2]Ceny plynu cal +1'!E202,"")</f>
        <v/>
      </c>
      <c r="F214" s="24">
        <f>_xlfn.IFNA('[2]Ceny plynu cal +1'!F202,"")</f>
        <v>12.734999999999999</v>
      </c>
      <c r="G214" s="24">
        <f>_xlfn.IFNA('[2]Ceny plynu cal +1'!G202,"")</f>
        <v>25.145</v>
      </c>
      <c r="H214" s="24">
        <f>_xlfn.IFNA('[2]Ceny plynu cal +1'!H202,"")</f>
        <v>135.02500000000001</v>
      </c>
      <c r="I214" s="24">
        <f>_xlfn.IFNA('[2]Ceny plynu cal +1'!I202,"")</f>
        <v>54.17</v>
      </c>
      <c r="J214" s="24" t="str">
        <f>_xlfn.IFNA('[2]Ceny plynu cal +1'!J202,"")</f>
        <v/>
      </c>
      <c r="M214" s="24">
        <f t="shared" si="14"/>
        <v>-7.2956023461885344E-3</v>
      </c>
      <c r="N214" s="24">
        <f t="shared" si="14"/>
        <v>2.6266716394053757E-2</v>
      </c>
      <c r="O214" s="24">
        <f t="shared" si="14"/>
        <v>-8.103725666922168E-2</v>
      </c>
      <c r="P214" s="24">
        <f t="shared" si="14"/>
        <v>-0.26303416706199279</v>
      </c>
      <c r="Q214" s="24">
        <f t="shared" si="14"/>
        <v>0.13680718446655771</v>
      </c>
      <c r="R214" s="24">
        <f t="shared" si="14"/>
        <v>1.0914922701392715E-2</v>
      </c>
      <c r="S214" s="24">
        <f t="shared" si="14"/>
        <v>-4.2738683819570911E-3</v>
      </c>
    </row>
    <row r="215" spans="1:19" x14ac:dyDescent="0.3">
      <c r="A215" s="59">
        <v>45859</v>
      </c>
      <c r="B215" s="24">
        <v>21</v>
      </c>
      <c r="C215" s="24">
        <v>7</v>
      </c>
      <c r="D215" s="24" t="str">
        <f>_xlfn.IFNA('[2]Ceny plynu cal +1'!D203,"")</f>
        <v/>
      </c>
      <c r="E215" s="24" t="str">
        <f>_xlfn.IFNA('[2]Ceny plynu cal +1'!E203,"")</f>
        <v/>
      </c>
      <c r="F215" s="24">
        <f>_xlfn.IFNA('[2]Ceny plynu cal +1'!F203,"")</f>
        <v>12.782999999999999</v>
      </c>
      <c r="G215" s="24">
        <f>_xlfn.IFNA('[2]Ceny plynu cal +1'!G203,"")</f>
        <v>25.506</v>
      </c>
      <c r="H215" s="24">
        <f>_xlfn.IFNA('[2]Ceny plynu cal +1'!H203,"")</f>
        <v>132.66999999999999</v>
      </c>
      <c r="I215" s="24">
        <f>_xlfn.IFNA('[2]Ceny plynu cal +1'!I203,"")</f>
        <v>53.412999999999997</v>
      </c>
      <c r="J215" s="24" t="str">
        <f>_xlfn.IFNA('[2]Ceny plynu cal +1'!J203,"")</f>
        <v/>
      </c>
      <c r="M215" s="24">
        <f t="shared" si="14"/>
        <v>-7.2956023461885344E-3</v>
      </c>
      <c r="N215" s="24">
        <f t="shared" si="14"/>
        <v>2.6266716394053757E-2</v>
      </c>
      <c r="O215" s="24">
        <f t="shared" si="14"/>
        <v>-7.7573557283287076E-2</v>
      </c>
      <c r="P215" s="24">
        <f t="shared" si="14"/>
        <v>-0.25245374687147293</v>
      </c>
      <c r="Q215" s="24">
        <f t="shared" si="14"/>
        <v>0.11697988641494694</v>
      </c>
      <c r="R215" s="24">
        <f t="shared" si="14"/>
        <v>-3.2121327995295879E-3</v>
      </c>
      <c r="S215" s="24">
        <f t="shared" si="14"/>
        <v>-4.2738683819570911E-3</v>
      </c>
    </row>
    <row r="216" spans="1:19" x14ac:dyDescent="0.3">
      <c r="A216" s="59">
        <v>45860</v>
      </c>
      <c r="B216" s="24">
        <v>22</v>
      </c>
      <c r="C216" s="24">
        <v>7</v>
      </c>
      <c r="D216" s="24" t="str">
        <f>_xlfn.IFNA('[2]Ceny plynu cal +1'!D204,"")</f>
        <v/>
      </c>
      <c r="E216" s="24">
        <f>_xlfn.IFNA('[2]Ceny plynu cal +1'!E204,"")</f>
        <v>19.077000000000002</v>
      </c>
      <c r="F216" s="24">
        <f>_xlfn.IFNA('[2]Ceny plynu cal +1'!F204,"")</f>
        <v>12.651</v>
      </c>
      <c r="G216" s="24">
        <f>_xlfn.IFNA('[2]Ceny plynu cal +1'!G204,"")</f>
        <v>25.574999999999999</v>
      </c>
      <c r="H216" s="24">
        <f>_xlfn.IFNA('[2]Ceny plynu cal +1'!H204,"")</f>
        <v>136.77099999999999</v>
      </c>
      <c r="I216" s="24" t="str">
        <f>_xlfn.IFNA('[2]Ceny plynu cal +1'!I204,"")</f>
        <v/>
      </c>
      <c r="J216" s="24">
        <f>_xlfn.IFNA('[2]Ceny plynu cal +1'!J204,"")</f>
        <v>37.36</v>
      </c>
      <c r="M216" s="24">
        <f t="shared" si="14"/>
        <v>-7.2956023461885344E-3</v>
      </c>
      <c r="N216" s="24">
        <f t="shared" si="14"/>
        <v>1.6410037828333834E-2</v>
      </c>
      <c r="O216" s="24">
        <f t="shared" si="14"/>
        <v>-8.7098730594607265E-2</v>
      </c>
      <c r="P216" s="24">
        <f t="shared" si="14"/>
        <v>-0.25043145049156745</v>
      </c>
      <c r="Q216" s="24">
        <f t="shared" si="14"/>
        <v>0.15150716849972645</v>
      </c>
      <c r="R216" s="24">
        <f t="shared" si="14"/>
        <v>-3.2121327995295879E-3</v>
      </c>
      <c r="S216" s="24">
        <f t="shared" si="14"/>
        <v>-1.1864736174194812E-2</v>
      </c>
    </row>
    <row r="217" spans="1:19" x14ac:dyDescent="0.3">
      <c r="A217" s="59">
        <v>45861</v>
      </c>
      <c r="B217" s="24">
        <v>23</v>
      </c>
      <c r="C217" s="24">
        <v>7</v>
      </c>
      <c r="D217" s="24">
        <f>_xlfn.IFNA('[2]Ceny plynu cal +1'!D205,"")</f>
        <v>20.936</v>
      </c>
      <c r="E217" s="24">
        <f>_xlfn.IFNA('[2]Ceny plynu cal +1'!E205,"")</f>
        <v>19.238</v>
      </c>
      <c r="F217" s="24">
        <f>_xlfn.IFNA('[2]Ceny plynu cal +1'!F205,"")</f>
        <v>12.628</v>
      </c>
      <c r="G217" s="24">
        <f>_xlfn.IFNA('[2]Ceny plynu cal +1'!G205,"")</f>
        <v>25.599</v>
      </c>
      <c r="H217" s="24" t="str">
        <f>_xlfn.IFNA('[2]Ceny plynu cal +1'!H205,"")</f>
        <v/>
      </c>
      <c r="I217" s="24" t="str">
        <f>_xlfn.IFNA('[2]Ceny plynu cal +1'!I205,"")</f>
        <v/>
      </c>
      <c r="J217" s="24">
        <f>_xlfn.IFNA('[2]Ceny plynu cal +1'!J205,"")</f>
        <v>37.28</v>
      </c>
      <c r="M217" s="24">
        <f t="shared" si="14"/>
        <v>-3.7231161174566818E-4</v>
      </c>
      <c r="N217" s="24">
        <f t="shared" si="14"/>
        <v>2.4988012147689975E-2</v>
      </c>
      <c r="O217" s="24">
        <f t="shared" si="14"/>
        <v>-8.8758419883700923E-2</v>
      </c>
      <c r="P217" s="24">
        <f t="shared" si="14"/>
        <v>-0.24972804305507867</v>
      </c>
      <c r="Q217" s="24">
        <f t="shared" si="14"/>
        <v>0.15150716849972645</v>
      </c>
      <c r="R217" s="24">
        <f t="shared" si="14"/>
        <v>-3.2121327995295879E-3</v>
      </c>
      <c r="S217" s="24">
        <f t="shared" si="14"/>
        <v>-1.3980657510010208E-2</v>
      </c>
    </row>
    <row r="218" spans="1:19" x14ac:dyDescent="0.3">
      <c r="A218" s="59">
        <v>45862</v>
      </c>
      <c r="B218" s="24">
        <v>24</v>
      </c>
      <c r="C218" s="24">
        <v>7</v>
      </c>
      <c r="D218" s="24">
        <f>_xlfn.IFNA('[2]Ceny plynu cal +1'!D206,"")</f>
        <v>21.024999999999999</v>
      </c>
      <c r="E218" s="24">
        <f>_xlfn.IFNA('[2]Ceny plynu cal +1'!E206,"")</f>
        <v>18.986000000000001</v>
      </c>
      <c r="F218" s="24">
        <f>_xlfn.IFNA('[2]Ceny plynu cal +1'!F206,"")</f>
        <v>12.523999999999999</v>
      </c>
      <c r="G218" s="24" t="str">
        <f>_xlfn.IFNA('[2]Ceny plynu cal +1'!G206,"")</f>
        <v/>
      </c>
      <c r="H218" s="24" t="str">
        <f>_xlfn.IFNA('[2]Ceny plynu cal +1'!H206,"")</f>
        <v/>
      </c>
      <c r="I218" s="24">
        <f>_xlfn.IFNA('[2]Ceny plynu cal +1'!I206,"")</f>
        <v>54.48</v>
      </c>
      <c r="J218" s="24">
        <f>_xlfn.IFNA('[2]Ceny plynu cal +1'!J206,"")</f>
        <v>38.145000000000003</v>
      </c>
      <c r="M218" s="24">
        <f t="shared" si="14"/>
        <v>3.8771564942226E-3</v>
      </c>
      <c r="N218" s="24">
        <f t="shared" si="14"/>
        <v>1.1561617560871484E-2</v>
      </c>
      <c r="O218" s="24">
        <f t="shared" si="14"/>
        <v>-9.6263101886559288E-2</v>
      </c>
      <c r="P218" s="24">
        <f t="shared" si="14"/>
        <v>-0.24972804305507867</v>
      </c>
      <c r="Q218" s="24">
        <f t="shared" si="14"/>
        <v>0.15150716849972645</v>
      </c>
      <c r="R218" s="24">
        <f t="shared" si="14"/>
        <v>1.6700110555138759E-2</v>
      </c>
      <c r="S218" s="24">
        <f t="shared" si="14"/>
        <v>8.8977419334941299E-3</v>
      </c>
    </row>
    <row r="219" spans="1:19" x14ac:dyDescent="0.3">
      <c r="A219" s="59">
        <v>45863</v>
      </c>
      <c r="B219" s="24">
        <v>25</v>
      </c>
      <c r="C219" s="24">
        <v>7</v>
      </c>
      <c r="D219" s="24">
        <f>_xlfn.IFNA('[2]Ceny plynu cal +1'!D207,"")</f>
        <v>21.161000000000001</v>
      </c>
      <c r="E219" s="24">
        <f>_xlfn.IFNA('[2]Ceny plynu cal +1'!E207,"")</f>
        <v>19.071000000000002</v>
      </c>
      <c r="F219" s="24" t="str">
        <f>_xlfn.IFNA('[2]Ceny plynu cal +1'!F207,"")</f>
        <v/>
      </c>
      <c r="G219" s="24" t="str">
        <f>_xlfn.IFNA('[2]Ceny plynu cal +1'!G207,"")</f>
        <v/>
      </c>
      <c r="H219" s="24">
        <f>_xlfn.IFNA('[2]Ceny plynu cal +1'!H207,"")</f>
        <v>144.65</v>
      </c>
      <c r="I219" s="24">
        <f>_xlfn.IFNA('[2]Ceny plynu cal +1'!I207,"")</f>
        <v>55.58</v>
      </c>
      <c r="J219" s="24">
        <f>_xlfn.IFNA('[2]Ceny plynu cal +1'!J207,"")</f>
        <v>37.777999999999999</v>
      </c>
      <c r="M219" s="24">
        <f t="shared" si="14"/>
        <v>1.0370725734803798E-2</v>
      </c>
      <c r="N219" s="24">
        <f t="shared" si="14"/>
        <v>1.6090361766742722E-2</v>
      </c>
      <c r="O219" s="24">
        <f t="shared" si="14"/>
        <v>-9.6263101886559288E-2</v>
      </c>
      <c r="P219" s="24">
        <f t="shared" si="14"/>
        <v>-0.24972804305507867</v>
      </c>
      <c r="Q219" s="24">
        <f t="shared" si="14"/>
        <v>0.21784231981549773</v>
      </c>
      <c r="R219" s="24">
        <f t="shared" si="14"/>
        <v>3.7228196487786525E-2</v>
      </c>
      <c r="S219" s="24">
        <f t="shared" si="14"/>
        <v>-8.0904719455932028E-4</v>
      </c>
    </row>
    <row r="220" spans="1:19" x14ac:dyDescent="0.3">
      <c r="A220" s="59">
        <v>45864</v>
      </c>
      <c r="B220" s="24">
        <v>26</v>
      </c>
      <c r="C220" s="24">
        <v>7</v>
      </c>
      <c r="D220" s="24">
        <f>_xlfn.IFNA('[2]Ceny plynu cal +1'!D208,"")</f>
        <v>21.094000000000001</v>
      </c>
      <c r="E220" s="24">
        <f>_xlfn.IFNA('[2]Ceny plynu cal +1'!E208,"")</f>
        <v>18.948</v>
      </c>
      <c r="F220" s="24" t="str">
        <f>_xlfn.IFNA('[2]Ceny plynu cal +1'!F208,"")</f>
        <v/>
      </c>
      <c r="G220" s="24">
        <f>_xlfn.IFNA('[2]Ceny plynu cal +1'!G208,"")</f>
        <v>26.055</v>
      </c>
      <c r="H220" s="24">
        <f>_xlfn.IFNA('[2]Ceny plynu cal +1'!H208,"")</f>
        <v>158.21</v>
      </c>
      <c r="I220" s="24">
        <f>_xlfn.IFNA('[2]Ceny plynu cal +1'!I208,"")</f>
        <v>53.271000000000001</v>
      </c>
      <c r="J220" s="24">
        <f>_xlfn.IFNA('[2]Ceny plynu cal +1'!J208,"")</f>
        <v>38.234000000000002</v>
      </c>
      <c r="M220" s="24">
        <f t="shared" si="14"/>
        <v>7.1716879471646067E-3</v>
      </c>
      <c r="N220" s="24">
        <f t="shared" si="14"/>
        <v>9.5370025041288109E-3</v>
      </c>
      <c r="O220" s="24">
        <f t="shared" si="14"/>
        <v>-9.6263101886559288E-2</v>
      </c>
      <c r="P220" s="24">
        <f t="shared" si="14"/>
        <v>-0.23636330176179043</v>
      </c>
      <c r="Q220" s="24">
        <f t="shared" si="14"/>
        <v>0.33200714426553679</v>
      </c>
      <c r="R220" s="24">
        <f t="shared" si="14"/>
        <v>-5.8621220744713431E-3</v>
      </c>
      <c r="S220" s="24">
        <f t="shared" si="14"/>
        <v>1.1251704419588782E-2</v>
      </c>
    </row>
    <row r="221" spans="1:19" x14ac:dyDescent="0.3">
      <c r="A221" s="59">
        <v>45865</v>
      </c>
      <c r="B221" s="24">
        <v>27</v>
      </c>
      <c r="C221" s="24">
        <v>7</v>
      </c>
      <c r="D221" s="24">
        <f>_xlfn.IFNA('[2]Ceny plynu cal +1'!D209,"")</f>
        <v>21.105</v>
      </c>
      <c r="E221" s="24" t="str">
        <f>_xlfn.IFNA('[2]Ceny plynu cal +1'!E209,"")</f>
        <v/>
      </c>
      <c r="F221" s="24">
        <f>_xlfn.IFNA('[2]Ceny plynu cal +1'!F209,"")</f>
        <v>12.24</v>
      </c>
      <c r="G221" s="24">
        <f>_xlfn.IFNA('[2]Ceny plynu cal +1'!G209,"")</f>
        <v>26.318999999999999</v>
      </c>
      <c r="H221" s="24">
        <f>_xlfn.IFNA('[2]Ceny plynu cal +1'!H209,"")</f>
        <v>154.81200000000001</v>
      </c>
      <c r="I221" s="24">
        <f>_xlfn.IFNA('[2]Ceny plynu cal +1'!I209,"")</f>
        <v>53.332000000000001</v>
      </c>
      <c r="J221" s="24" t="str">
        <f>_xlfn.IFNA('[2]Ceny plynu cal +1'!J209,"")</f>
        <v/>
      </c>
      <c r="M221" s="24">
        <f t="shared" si="14"/>
        <v>7.6969031063292004E-3</v>
      </c>
      <c r="N221" s="24">
        <f t="shared" si="14"/>
        <v>9.5370025041288109E-3</v>
      </c>
      <c r="O221" s="24">
        <f t="shared" si="14"/>
        <v>-0.11675665658667234</v>
      </c>
      <c r="P221" s="24">
        <f t="shared" si="14"/>
        <v>-0.22862581996041309</v>
      </c>
      <c r="Q221" s="24">
        <f t="shared" si="14"/>
        <v>0.30339858427429545</v>
      </c>
      <c r="R221" s="24">
        <f t="shared" si="14"/>
        <v>-4.7237464000244866E-3</v>
      </c>
      <c r="S221" s="24">
        <f t="shared" si="14"/>
        <v>1.1251704419588782E-2</v>
      </c>
    </row>
    <row r="222" spans="1:19" x14ac:dyDescent="0.3">
      <c r="A222" s="59">
        <v>45866</v>
      </c>
      <c r="B222" s="24">
        <v>28</v>
      </c>
      <c r="C222" s="24">
        <v>7</v>
      </c>
      <c r="D222" s="24" t="str">
        <f>_xlfn.IFNA('[2]Ceny plynu cal +1'!D210,"")</f>
        <v/>
      </c>
      <c r="E222" s="24" t="str">
        <f>_xlfn.IFNA('[2]Ceny plynu cal +1'!E210,"")</f>
        <v/>
      </c>
      <c r="F222" s="24">
        <f>_xlfn.IFNA('[2]Ceny plynu cal +1'!F210,"")</f>
        <v>12.411</v>
      </c>
      <c r="G222" s="24">
        <f>_xlfn.IFNA('[2]Ceny plynu cal +1'!G210,"")</f>
        <v>27.228000000000002</v>
      </c>
      <c r="H222" s="24">
        <f>_xlfn.IFNA('[2]Ceny plynu cal +1'!H210,"")</f>
        <v>154.47499999999999</v>
      </c>
      <c r="I222" s="24">
        <f>_xlfn.IFNA('[2]Ceny plynu cal +1'!I210,"")</f>
        <v>51.127000000000002</v>
      </c>
      <c r="J222" s="24" t="str">
        <f>_xlfn.IFNA('[2]Ceny plynu cal +1'!J210,"")</f>
        <v/>
      </c>
      <c r="M222" s="24">
        <f t="shared" si="14"/>
        <v>7.6969031063292004E-3</v>
      </c>
      <c r="N222" s="24">
        <f t="shared" si="14"/>
        <v>9.5370025041288109E-3</v>
      </c>
      <c r="O222" s="24">
        <f t="shared" si="14"/>
        <v>-0.1044172275242804</v>
      </c>
      <c r="P222" s="24">
        <f t="shared" si="14"/>
        <v>-0.2019842633033978</v>
      </c>
      <c r="Q222" s="24">
        <f t="shared" si="14"/>
        <v>0.30056130213272736</v>
      </c>
      <c r="R222" s="24">
        <f t="shared" si="14"/>
        <v>-4.5873227746832113E-2</v>
      </c>
      <c r="S222" s="24">
        <f t="shared" si="14"/>
        <v>1.1251704419588782E-2</v>
      </c>
    </row>
    <row r="223" spans="1:19" x14ac:dyDescent="0.3">
      <c r="A223" s="59">
        <v>45867</v>
      </c>
      <c r="B223" s="24">
        <v>29</v>
      </c>
      <c r="C223" s="24">
        <v>7</v>
      </c>
      <c r="D223" s="24" t="str">
        <f>_xlfn.IFNA('[2]Ceny plynu cal +1'!D211,"")</f>
        <v/>
      </c>
      <c r="E223" s="24">
        <f>_xlfn.IFNA('[2]Ceny plynu cal +1'!E211,"")</f>
        <v>18.666</v>
      </c>
      <c r="F223" s="24">
        <f>_xlfn.IFNA('[2]Ceny plynu cal +1'!F211,"")</f>
        <v>12.509</v>
      </c>
      <c r="G223" s="24">
        <f>_xlfn.IFNA('[2]Ceny plynu cal +1'!G211,"")</f>
        <v>27.759</v>
      </c>
      <c r="H223" s="24">
        <f>_xlfn.IFNA('[2]Ceny plynu cal +1'!H211,"")</f>
        <v>153.60499999999999</v>
      </c>
      <c r="I223" s="24" t="str">
        <f>_xlfn.IFNA('[2]Ceny plynu cal +1'!I211,"")</f>
        <v/>
      </c>
      <c r="J223" s="24">
        <f>_xlfn.IFNA('[2]Ceny plynu cal +1'!J211,"")</f>
        <v>39.145000000000003</v>
      </c>
      <c r="M223" s="24">
        <f t="shared" si="14"/>
        <v>7.6969031063292004E-3</v>
      </c>
      <c r="N223" s="24">
        <f t="shared" si="14"/>
        <v>-5.4877723906444631E-3</v>
      </c>
      <c r="O223" s="24">
        <f t="shared" si="14"/>
        <v>-9.7345507944663789E-2</v>
      </c>
      <c r="P223" s="24">
        <f t="shared" si="14"/>
        <v>-0.18642137377108192</v>
      </c>
      <c r="Q223" s="24">
        <f t="shared" si="14"/>
        <v>0.2932365678206672</v>
      </c>
      <c r="R223" s="24">
        <f t="shared" si="14"/>
        <v>-4.5873227746832113E-2</v>
      </c>
      <c r="S223" s="24">
        <f t="shared" si="14"/>
        <v>3.5346758631187081E-2</v>
      </c>
    </row>
    <row r="224" spans="1:19" x14ac:dyDescent="0.3">
      <c r="A224" s="59">
        <v>45868</v>
      </c>
      <c r="B224" s="24">
        <v>30</v>
      </c>
      <c r="C224" s="24">
        <v>7</v>
      </c>
      <c r="D224" s="24">
        <f>_xlfn.IFNA('[2]Ceny plynu cal +1'!D212,"")</f>
        <v>21.215</v>
      </c>
      <c r="E224" s="24">
        <f>_xlfn.IFNA('[2]Ceny plynu cal +1'!E212,"")</f>
        <v>18.613</v>
      </c>
      <c r="F224" s="24">
        <f>_xlfn.IFNA('[2]Ceny plynu cal +1'!F212,"")</f>
        <v>12.298</v>
      </c>
      <c r="G224" s="24">
        <f>_xlfn.IFNA('[2]Ceny plynu cal +1'!G212,"")</f>
        <v>27.61</v>
      </c>
      <c r="H224" s="24" t="str">
        <f>_xlfn.IFNA('[2]Ceny plynu cal +1'!H212,"")</f>
        <v/>
      </c>
      <c r="I224" s="24" t="str">
        <f>_xlfn.IFNA('[2]Ceny plynu cal +1'!I212,"")</f>
        <v/>
      </c>
      <c r="J224" s="24">
        <f>_xlfn.IFNA('[2]Ceny plynu cal +1'!J212,"")</f>
        <v>39.436</v>
      </c>
      <c r="M224" s="24">
        <f t="shared" ref="M224:S239" si="15">IFERROR(D224/D$379-1,M223)</f>
        <v>1.2949054697975582E-2</v>
      </c>
      <c r="N224" s="24">
        <f t="shared" si="15"/>
        <v>-8.3115776013642506E-3</v>
      </c>
      <c r="O224" s="24">
        <f t="shared" si="15"/>
        <v>-0.1125713531620014</v>
      </c>
      <c r="P224" s="24">
        <f t="shared" si="15"/>
        <v>-0.19078836160595025</v>
      </c>
      <c r="Q224" s="24">
        <f t="shared" si="15"/>
        <v>0.2932365678206672</v>
      </c>
      <c r="R224" s="24">
        <f t="shared" si="15"/>
        <v>-4.5873227746832113E-2</v>
      </c>
      <c r="S224" s="24">
        <f t="shared" si="15"/>
        <v>4.3043422490215422E-2</v>
      </c>
    </row>
    <row r="225" spans="1:19" x14ac:dyDescent="0.3">
      <c r="A225" s="59">
        <v>45869</v>
      </c>
      <c r="B225" s="24">
        <v>31</v>
      </c>
      <c r="C225" s="24">
        <v>7</v>
      </c>
      <c r="D225" s="24">
        <f>_xlfn.IFNA('[2]Ceny plynu cal +1'!D213,"")</f>
        <v>21.071999999999999</v>
      </c>
      <c r="E225" s="24">
        <f>_xlfn.IFNA('[2]Ceny plynu cal +1'!E213,"")</f>
        <v>18.808</v>
      </c>
      <c r="F225" s="24">
        <f>_xlfn.IFNA('[2]Ceny plynu cal +1'!F213,"")</f>
        <v>12.305</v>
      </c>
      <c r="G225" s="24" t="str">
        <f>_xlfn.IFNA('[2]Ceny plynu cal +1'!G213,"")</f>
        <v/>
      </c>
      <c r="H225" s="24" t="str">
        <f>_xlfn.IFNA('[2]Ceny plynu cal +1'!H213,"")</f>
        <v/>
      </c>
      <c r="I225" s="24">
        <f>_xlfn.IFNA('[2]Ceny plynu cal +1'!I213,"")</f>
        <v>52.167000000000002</v>
      </c>
      <c r="J225" s="24">
        <f>_xlfn.IFNA('[2]Ceny plynu cal +1'!J213,"")</f>
        <v>40.036999999999999</v>
      </c>
      <c r="M225" s="24">
        <f t="shared" si="15"/>
        <v>6.1212576288351972E-3</v>
      </c>
      <c r="N225" s="24">
        <f t="shared" si="15"/>
        <v>2.0778944003407851E-3</v>
      </c>
      <c r="O225" s="24">
        <f t="shared" si="15"/>
        <v>-0.11206623033488594</v>
      </c>
      <c r="P225" s="24">
        <f t="shared" si="15"/>
        <v>-0.19078836160595025</v>
      </c>
      <c r="Q225" s="24">
        <f t="shared" si="15"/>
        <v>0.2932365678206672</v>
      </c>
      <c r="R225" s="24">
        <f t="shared" si="15"/>
        <v>-2.6464855592328806E-2</v>
      </c>
      <c r="S225" s="24">
        <f t="shared" si="15"/>
        <v>5.8939281525528964E-2</v>
      </c>
    </row>
    <row r="226" spans="1:19" x14ac:dyDescent="0.3">
      <c r="A226" s="59">
        <v>45870</v>
      </c>
      <c r="B226" s="24">
        <v>1</v>
      </c>
      <c r="C226" s="24">
        <v>8</v>
      </c>
      <c r="D226" s="24">
        <f>_xlfn.IFNA('[2]Ceny plynu cal +1'!D214,"")</f>
        <v>20.885000000000002</v>
      </c>
      <c r="E226" s="24">
        <f>_xlfn.IFNA('[2]Ceny plynu cal +1'!E214,"")</f>
        <v>19.132000000000001</v>
      </c>
      <c r="F226" s="24" t="str">
        <f>_xlfn.IFNA('[2]Ceny plynu cal +1'!F214,"")</f>
        <v/>
      </c>
      <c r="G226" s="24" t="str">
        <f>_xlfn.IFNA('[2]Ceny plynu cal +1'!G214,"")</f>
        <v/>
      </c>
      <c r="H226" s="24">
        <f>_xlfn.IFNA('[2]Ceny plynu cal +1'!H214,"")</f>
        <v>161.16999999999999</v>
      </c>
      <c r="I226" s="24">
        <f>_xlfn.IFNA('[2]Ceny plynu cal +1'!I214,"")</f>
        <v>50.72</v>
      </c>
      <c r="J226" s="24">
        <f>_xlfn.IFNA('[2]Ceny plynu cal +1'!J214,"")</f>
        <v>40.759</v>
      </c>
      <c r="M226" s="24">
        <f t="shared" si="15"/>
        <v>-2.8074000769634511E-3</v>
      </c>
      <c r="N226" s="24">
        <f t="shared" si="15"/>
        <v>1.9340401726250622E-2</v>
      </c>
      <c r="O226" s="24">
        <f t="shared" si="15"/>
        <v>-0.11206623033488594</v>
      </c>
      <c r="P226" s="24">
        <f t="shared" si="15"/>
        <v>-0.19078836160595025</v>
      </c>
      <c r="Q226" s="24">
        <f t="shared" si="15"/>
        <v>0.35692807939622351</v>
      </c>
      <c r="R226" s="24">
        <f t="shared" si="15"/>
        <v>-5.3468619541911844E-2</v>
      </c>
      <c r="S226" s="24">
        <f t="shared" si="15"/>
        <v>7.8035471581263227E-2</v>
      </c>
    </row>
    <row r="227" spans="1:19" x14ac:dyDescent="0.3">
      <c r="A227" s="59">
        <v>45871</v>
      </c>
      <c r="B227" s="24">
        <v>2</v>
      </c>
      <c r="C227" s="24">
        <v>8</v>
      </c>
      <c r="D227" s="24">
        <f>_xlfn.IFNA('[2]Ceny plynu cal +1'!D215,"")</f>
        <v>20.911999999999999</v>
      </c>
      <c r="E227" s="24">
        <f>_xlfn.IFNA('[2]Ceny plynu cal +1'!E215,"")</f>
        <v>18.625</v>
      </c>
      <c r="F227" s="24" t="str">
        <f>_xlfn.IFNA('[2]Ceny plynu cal +1'!F215,"")</f>
        <v/>
      </c>
      <c r="G227" s="24">
        <f>_xlfn.IFNA('[2]Ceny plynu cal +1'!G215,"")</f>
        <v>28.001999999999999</v>
      </c>
      <c r="H227" s="24">
        <f>_xlfn.IFNA('[2]Ceny plynu cal +1'!H215,"")</f>
        <v>164.928</v>
      </c>
      <c r="I227" s="24">
        <f>_xlfn.IFNA('[2]Ceny plynu cal +1'!I215,"")</f>
        <v>50.500999999999998</v>
      </c>
      <c r="J227" s="24">
        <f>_xlfn.IFNA('[2]Ceny plynu cal +1'!J215,"")</f>
        <v>40.506999999999998</v>
      </c>
      <c r="M227" s="24">
        <f t="shared" si="15"/>
        <v>-1.5182355953775595E-3</v>
      </c>
      <c r="N227" s="24">
        <f t="shared" si="15"/>
        <v>-7.6722254781823596E-3</v>
      </c>
      <c r="O227" s="24">
        <f t="shared" si="15"/>
        <v>-0.11206623033488594</v>
      </c>
      <c r="P227" s="24">
        <f t="shared" si="15"/>
        <v>-0.17929937347663238</v>
      </c>
      <c r="Q227" s="24">
        <f t="shared" si="15"/>
        <v>0.38856756393038649</v>
      </c>
      <c r="R227" s="24">
        <f t="shared" si="15"/>
        <v>-5.7555574832139023E-2</v>
      </c>
      <c r="S227" s="24">
        <f t="shared" si="15"/>
        <v>7.1370319373444513E-2</v>
      </c>
    </row>
    <row r="228" spans="1:19" x14ac:dyDescent="0.3">
      <c r="A228" s="59">
        <v>45872</v>
      </c>
      <c r="B228" s="24">
        <v>3</v>
      </c>
      <c r="C228" s="24">
        <v>8</v>
      </c>
      <c r="D228" s="24">
        <f>_xlfn.IFNA('[2]Ceny plynu cal +1'!D216,"")</f>
        <v>21.209</v>
      </c>
      <c r="E228" s="24" t="str">
        <f>_xlfn.IFNA('[2]Ceny plynu cal +1'!E216,"")</f>
        <v/>
      </c>
      <c r="F228" s="24">
        <f>_xlfn.IFNA('[2]Ceny plynu cal +1'!F216,"")</f>
        <v>12.481</v>
      </c>
      <c r="G228" s="24">
        <f>_xlfn.IFNA('[2]Ceny plynu cal +1'!G216,"")</f>
        <v>27.794</v>
      </c>
      <c r="H228" s="24">
        <f>_xlfn.IFNA('[2]Ceny plynu cal +1'!H216,"")</f>
        <v>165.68100000000001</v>
      </c>
      <c r="I228" s="24">
        <f>_xlfn.IFNA('[2]Ceny plynu cal +1'!I216,"")</f>
        <v>50.674999999999997</v>
      </c>
      <c r="J228" s="24" t="str">
        <f>_xlfn.IFNA('[2]Ceny plynu cal +1'!J216,"")</f>
        <v/>
      </c>
      <c r="M228" s="24">
        <f t="shared" si="15"/>
        <v>1.2662573702067581E-2</v>
      </c>
      <c r="N228" s="24">
        <f t="shared" si="15"/>
        <v>-7.6722254781823596E-3</v>
      </c>
      <c r="O228" s="24">
        <f t="shared" si="15"/>
        <v>-9.9365999253125725E-2</v>
      </c>
      <c r="P228" s="24">
        <f t="shared" si="15"/>
        <v>-0.18539557125953576</v>
      </c>
      <c r="Q228" s="24">
        <f t="shared" si="15"/>
        <v>0.39490724776599717</v>
      </c>
      <c r="R228" s="24">
        <f t="shared" si="15"/>
        <v>-5.4308404875520244E-2</v>
      </c>
      <c r="S228" s="24">
        <f t="shared" si="15"/>
        <v>7.1370319373444513E-2</v>
      </c>
    </row>
    <row r="229" spans="1:19" x14ac:dyDescent="0.3">
      <c r="A229" s="59">
        <v>45873</v>
      </c>
      <c r="B229" s="24">
        <v>4</v>
      </c>
      <c r="C229" s="24">
        <v>8</v>
      </c>
      <c r="D229" s="24" t="str">
        <f>_xlfn.IFNA('[2]Ceny plynu cal +1'!D217,"")</f>
        <v/>
      </c>
      <c r="E229" s="24" t="str">
        <f>_xlfn.IFNA('[2]Ceny plynu cal +1'!E217,"")</f>
        <v/>
      </c>
      <c r="F229" s="24">
        <f>_xlfn.IFNA('[2]Ceny plynu cal +1'!F217,"")</f>
        <v>12.706</v>
      </c>
      <c r="G229" s="24">
        <f>_xlfn.IFNA('[2]Ceny plynu cal +1'!G217,"")</f>
        <v>28.655000000000001</v>
      </c>
      <c r="H229" s="24">
        <f>_xlfn.IFNA('[2]Ceny plynu cal +1'!H217,"")</f>
        <v>166.876</v>
      </c>
      <c r="I229" s="24">
        <f>_xlfn.IFNA('[2]Ceny plynu cal +1'!I217,"")</f>
        <v>50.207000000000001</v>
      </c>
      <c r="J229" s="24" t="str">
        <f>_xlfn.IFNA('[2]Ceny plynu cal +1'!J217,"")</f>
        <v/>
      </c>
      <c r="M229" s="24">
        <f t="shared" si="15"/>
        <v>1.2662573702067581E-2</v>
      </c>
      <c r="N229" s="24">
        <f t="shared" si="15"/>
        <v>-7.6722254781823596E-3</v>
      </c>
      <c r="O229" s="24">
        <f t="shared" si="15"/>
        <v>-8.3129908381557205E-2</v>
      </c>
      <c r="P229" s="24">
        <f t="shared" si="15"/>
        <v>-0.16016082947549815</v>
      </c>
      <c r="Q229" s="24">
        <f t="shared" si="15"/>
        <v>0.40496823340152788</v>
      </c>
      <c r="R229" s="24">
        <f t="shared" si="15"/>
        <v>-6.3042172345046721E-2</v>
      </c>
      <c r="S229" s="24">
        <f t="shared" si="15"/>
        <v>7.1370319373444513E-2</v>
      </c>
    </row>
    <row r="230" spans="1:19" x14ac:dyDescent="0.3">
      <c r="A230" s="59">
        <v>45874</v>
      </c>
      <c r="B230" s="24">
        <v>5</v>
      </c>
      <c r="C230" s="24">
        <v>8</v>
      </c>
      <c r="D230" s="24" t="str">
        <f>_xlfn.IFNA('[2]Ceny plynu cal +1'!D218,"")</f>
        <v/>
      </c>
      <c r="E230" s="24">
        <f>_xlfn.IFNA('[2]Ceny plynu cal +1'!E218,"")</f>
        <v>18.343</v>
      </c>
      <c r="F230" s="24">
        <f>_xlfn.IFNA('[2]Ceny plynu cal +1'!F218,"")</f>
        <v>12.981</v>
      </c>
      <c r="G230" s="24">
        <f>_xlfn.IFNA('[2]Ceny plynu cal +1'!G218,"")</f>
        <v>29.539000000000001</v>
      </c>
      <c r="H230" s="24">
        <f>_xlfn.IFNA('[2]Ceny plynu cal +1'!H218,"")</f>
        <v>167.291</v>
      </c>
      <c r="I230" s="24" t="str">
        <f>_xlfn.IFNA('[2]Ceny plynu cal +1'!I218,"")</f>
        <v/>
      </c>
      <c r="J230" s="24">
        <f>_xlfn.IFNA('[2]Ceny plynu cal +1'!J218,"")</f>
        <v>39.505000000000003</v>
      </c>
      <c r="M230" s="24">
        <f t="shared" si="15"/>
        <v>1.2662573702067581E-2</v>
      </c>
      <c r="N230" s="24">
        <f t="shared" si="15"/>
        <v>-2.2697000372955745E-2</v>
      </c>
      <c r="O230" s="24">
        <f t="shared" si="15"/>
        <v>-6.328579731630668E-2</v>
      </c>
      <c r="P230" s="24">
        <f t="shared" si="15"/>
        <v>-0.13425198889815881</v>
      </c>
      <c r="Q230" s="24">
        <f t="shared" si="15"/>
        <v>0.40846221586072873</v>
      </c>
      <c r="R230" s="24">
        <f t="shared" si="15"/>
        <v>-6.3042172345046721E-2</v>
      </c>
      <c r="S230" s="24">
        <f t="shared" si="15"/>
        <v>4.4868404642356419E-2</v>
      </c>
    </row>
    <row r="231" spans="1:19" x14ac:dyDescent="0.3">
      <c r="A231" s="59">
        <v>45875</v>
      </c>
      <c r="B231" s="24">
        <v>6</v>
      </c>
      <c r="C231" s="24">
        <v>8</v>
      </c>
      <c r="D231" s="24">
        <f>_xlfn.IFNA('[2]Ceny plynu cal +1'!D219,"")</f>
        <v>21.443000000000001</v>
      </c>
      <c r="E231" s="24">
        <f>_xlfn.IFNA('[2]Ceny plynu cal +1'!E219,"")</f>
        <v>18.25</v>
      </c>
      <c r="F231" s="24">
        <f>_xlfn.IFNA('[2]Ceny plynu cal +1'!F219,"")</f>
        <v>13.145</v>
      </c>
      <c r="G231" s="24">
        <f>_xlfn.IFNA('[2]Ceny plynu cal +1'!G219,"")</f>
        <v>30.372</v>
      </c>
      <c r="H231" s="24" t="str">
        <f>_xlfn.IFNA('[2]Ceny plynu cal +1'!H219,"")</f>
        <v/>
      </c>
      <c r="I231" s="24" t="str">
        <f>_xlfn.IFNA('[2]Ceny plynu cal +1'!I219,"")</f>
        <v/>
      </c>
      <c r="J231" s="24">
        <f>_xlfn.IFNA('[2]Ceny plynu cal +1'!J219,"")</f>
        <v>39.99</v>
      </c>
      <c r="M231" s="24">
        <f t="shared" si="15"/>
        <v>2.3835332542478938E-2</v>
      </c>
      <c r="N231" s="24">
        <f t="shared" si="15"/>
        <v>-2.7651979327614984E-2</v>
      </c>
      <c r="O231" s="24">
        <f t="shared" si="15"/>
        <v>-5.1451491081030198E-2</v>
      </c>
      <c r="P231" s="24">
        <f t="shared" si="15"/>
        <v>-0.10983788912335823</v>
      </c>
      <c r="Q231" s="24">
        <f t="shared" si="15"/>
        <v>0.40846221586072873</v>
      </c>
      <c r="R231" s="24">
        <f t="shared" si="15"/>
        <v>-6.3042172345046721E-2</v>
      </c>
      <c r="S231" s="24">
        <f t="shared" si="15"/>
        <v>5.7696177740737431E-2</v>
      </c>
    </row>
    <row r="232" spans="1:19" x14ac:dyDescent="0.3">
      <c r="A232" s="59">
        <v>45876</v>
      </c>
      <c r="B232" s="24">
        <v>7</v>
      </c>
      <c r="C232" s="24">
        <v>8</v>
      </c>
      <c r="D232" s="24">
        <f>_xlfn.IFNA('[2]Ceny plynu cal +1'!D220,"")</f>
        <v>21.475999999999999</v>
      </c>
      <c r="E232" s="24">
        <f>_xlfn.IFNA('[2]Ceny plynu cal +1'!E220,"")</f>
        <v>18.102</v>
      </c>
      <c r="F232" s="24">
        <f>_xlfn.IFNA('[2]Ceny plynu cal +1'!F220,"")</f>
        <v>13.006</v>
      </c>
      <c r="G232" s="24" t="str">
        <f>_xlfn.IFNA('[2]Ceny plynu cal +1'!G220,"")</f>
        <v/>
      </c>
      <c r="H232" s="24" t="str">
        <f>_xlfn.IFNA('[2]Ceny plynu cal +1'!H220,"")</f>
        <v/>
      </c>
      <c r="I232" s="24">
        <f>_xlfn.IFNA('[2]Ceny plynu cal +1'!I220,"")</f>
        <v>50.76</v>
      </c>
      <c r="J232" s="24">
        <f>_xlfn.IFNA('[2]Ceny plynu cal +1'!J220,"")</f>
        <v>41.31</v>
      </c>
      <c r="M232" s="24">
        <f t="shared" si="15"/>
        <v>2.5410978019972719E-2</v>
      </c>
      <c r="N232" s="24">
        <f t="shared" si="15"/>
        <v>-3.5537322180191011E-2</v>
      </c>
      <c r="O232" s="24">
        <f t="shared" si="15"/>
        <v>-6.1481787219465733E-2</v>
      </c>
      <c r="P232" s="24">
        <f t="shared" si="15"/>
        <v>-0.10983788912335823</v>
      </c>
      <c r="Q232" s="24">
        <f t="shared" si="15"/>
        <v>0.40846221586072873</v>
      </c>
      <c r="R232" s="24">
        <f t="shared" si="15"/>
        <v>-5.2722143689815648E-2</v>
      </c>
      <c r="S232" s="24">
        <f t="shared" si="15"/>
        <v>9.2608879781691966E-2</v>
      </c>
    </row>
    <row r="233" spans="1:19" x14ac:dyDescent="0.3">
      <c r="A233" s="59">
        <v>45877</v>
      </c>
      <c r="B233" s="24">
        <v>8</v>
      </c>
      <c r="C233" s="24">
        <v>8</v>
      </c>
      <c r="D233" s="24">
        <f>_xlfn.IFNA('[2]Ceny plynu cal +1'!D221,"")</f>
        <v>21.466000000000001</v>
      </c>
      <c r="E233" s="24">
        <f>_xlfn.IFNA('[2]Ceny plynu cal +1'!E221,"")</f>
        <v>18.175000000000001</v>
      </c>
      <c r="F233" s="24" t="str">
        <f>_xlfn.IFNA('[2]Ceny plynu cal +1'!F221,"")</f>
        <v/>
      </c>
      <c r="G233" s="24" t="str">
        <f>_xlfn.IFNA('[2]Ceny plynu cal +1'!G221,"")</f>
        <v/>
      </c>
      <c r="H233" s="24">
        <f>_xlfn.IFNA('[2]Ceny plynu cal +1'!H221,"")</f>
        <v>167.65600000000001</v>
      </c>
      <c r="I233" s="24">
        <f>_xlfn.IFNA('[2]Ceny plynu cal +1'!I221,"")</f>
        <v>51.256999999999998</v>
      </c>
      <c r="J233" s="24">
        <f>_xlfn.IFNA('[2]Ceny plynu cal +1'!J221,"")</f>
        <v>42.478999999999999</v>
      </c>
      <c r="M233" s="24">
        <f t="shared" si="15"/>
        <v>2.4933509693459532E-2</v>
      </c>
      <c r="N233" s="24">
        <f t="shared" si="15"/>
        <v>-3.1647930097501442E-2</v>
      </c>
      <c r="O233" s="24">
        <f t="shared" si="15"/>
        <v>-6.1481787219465733E-2</v>
      </c>
      <c r="P233" s="24">
        <f t="shared" si="15"/>
        <v>-0.10983788912335823</v>
      </c>
      <c r="Q233" s="24">
        <f t="shared" si="15"/>
        <v>0.41153523657785751</v>
      </c>
      <c r="R233" s="24">
        <f t="shared" si="15"/>
        <v>-4.3447181227519338E-2</v>
      </c>
      <c r="S233" s="24">
        <f t="shared" si="15"/>
        <v>0.12352778030129485</v>
      </c>
    </row>
    <row r="234" spans="1:19" x14ac:dyDescent="0.3">
      <c r="A234" s="59">
        <v>45878</v>
      </c>
      <c r="B234" s="24">
        <v>9</v>
      </c>
      <c r="C234" s="24">
        <v>8</v>
      </c>
      <c r="D234" s="24">
        <f>_xlfn.IFNA('[2]Ceny plynu cal +1'!D222,"")</f>
        <v>21.460999999999999</v>
      </c>
      <c r="E234" s="24">
        <f>_xlfn.IFNA('[2]Ceny plynu cal +1'!E222,"")</f>
        <v>18.091000000000001</v>
      </c>
      <c r="F234" s="24" t="str">
        <f>_xlfn.IFNA('[2]Ceny plynu cal +1'!F222,"")</f>
        <v/>
      </c>
      <c r="G234" s="24">
        <f>_xlfn.IFNA('[2]Ceny plynu cal +1'!G222,"")</f>
        <v>30.381</v>
      </c>
      <c r="H234" s="24">
        <f>_xlfn.IFNA('[2]Ceny plynu cal +1'!H222,"")</f>
        <v>171.06399999999999</v>
      </c>
      <c r="I234" s="24">
        <f>_xlfn.IFNA('[2]Ceny plynu cal +1'!I222,"")</f>
        <v>54.030999999999999</v>
      </c>
      <c r="J234" s="24">
        <f>_xlfn.IFNA('[2]Ceny plynu cal +1'!J222,"")</f>
        <v>42.899000000000001</v>
      </c>
      <c r="M234" s="24">
        <f t="shared" si="15"/>
        <v>2.4694775530202717E-2</v>
      </c>
      <c r="N234" s="24">
        <f t="shared" si="15"/>
        <v>-3.6123394959774346E-2</v>
      </c>
      <c r="O234" s="24">
        <f t="shared" si="15"/>
        <v>-6.1481787219465733E-2</v>
      </c>
      <c r="P234" s="24">
        <f t="shared" si="15"/>
        <v>-0.10957411133467498</v>
      </c>
      <c r="Q234" s="24">
        <f t="shared" si="15"/>
        <v>0.44022798891751314</v>
      </c>
      <c r="R234" s="24">
        <f t="shared" si="15"/>
        <v>8.3209191153579276E-3</v>
      </c>
      <c r="S234" s="24">
        <f t="shared" si="15"/>
        <v>0.13463636731432582</v>
      </c>
    </row>
    <row r="235" spans="1:19" x14ac:dyDescent="0.3">
      <c r="A235" s="59">
        <v>45879</v>
      </c>
      <c r="B235" s="24">
        <v>10</v>
      </c>
      <c r="C235" s="24">
        <v>8</v>
      </c>
      <c r="D235" s="24">
        <f>_xlfn.IFNA('[2]Ceny plynu cal +1'!D223,"")</f>
        <v>21.646999999999998</v>
      </c>
      <c r="E235" s="24" t="str">
        <f>_xlfn.IFNA('[2]Ceny plynu cal +1'!E223,"")</f>
        <v/>
      </c>
      <c r="F235" s="24">
        <f>_xlfn.IFNA('[2]Ceny plynu cal +1'!F223,"")</f>
        <v>12.994999999999999</v>
      </c>
      <c r="G235" s="24">
        <f>_xlfn.IFNA('[2]Ceny plynu cal +1'!G223,"")</f>
        <v>31.538</v>
      </c>
      <c r="H235" s="24">
        <f>_xlfn.IFNA('[2]Ceny plynu cal +1'!H223,"")</f>
        <v>183.83199999999999</v>
      </c>
      <c r="I235" s="24">
        <f>_xlfn.IFNA('[2]Ceny plynu cal +1'!I223,"")</f>
        <v>52.747999999999998</v>
      </c>
      <c r="J235" s="24" t="str">
        <f>_xlfn.IFNA('[2]Ceny plynu cal +1'!J223,"")</f>
        <v/>
      </c>
      <c r="M235" s="24">
        <f t="shared" si="15"/>
        <v>3.3575686403350291E-2</v>
      </c>
      <c r="N235" s="24">
        <f t="shared" si="15"/>
        <v>-3.6123394959774346E-2</v>
      </c>
      <c r="O235" s="24">
        <f t="shared" si="15"/>
        <v>-6.2275551662075879E-2</v>
      </c>
      <c r="P235" s="24">
        <f t="shared" si="15"/>
        <v>-7.5664011167274836E-2</v>
      </c>
      <c r="Q235" s="24">
        <f t="shared" si="15"/>
        <v>0.54772477937312525</v>
      </c>
      <c r="R235" s="24">
        <f t="shared" si="15"/>
        <v>-1.5622293840630297E-2</v>
      </c>
      <c r="S235" s="24">
        <f t="shared" si="15"/>
        <v>0.13463636731432582</v>
      </c>
    </row>
    <row r="236" spans="1:19" x14ac:dyDescent="0.3">
      <c r="A236" s="59">
        <v>45880</v>
      </c>
      <c r="B236" s="24">
        <v>11</v>
      </c>
      <c r="C236" s="24">
        <v>8</v>
      </c>
      <c r="D236" s="24" t="str">
        <f>_xlfn.IFNA('[2]Ceny plynu cal +1'!D224,"")</f>
        <v/>
      </c>
      <c r="E236" s="24" t="str">
        <f>_xlfn.IFNA('[2]Ceny plynu cal +1'!E224,"")</f>
        <v/>
      </c>
      <c r="F236" s="24">
        <f>_xlfn.IFNA('[2]Ceny plynu cal +1'!F224,"")</f>
        <v>13.112</v>
      </c>
      <c r="G236" s="24">
        <f>_xlfn.IFNA('[2]Ceny plynu cal +1'!G224,"")</f>
        <v>32.249000000000002</v>
      </c>
      <c r="H236" s="24">
        <f>_xlfn.IFNA('[2]Ceny plynu cal +1'!H224,"")</f>
        <v>195.47</v>
      </c>
      <c r="I236" s="24">
        <f>_xlfn.IFNA('[2]Ceny plynu cal +1'!I224,"")</f>
        <v>52.792000000000002</v>
      </c>
      <c r="J236" s="24" t="str">
        <f>_xlfn.IFNA('[2]Ceny plynu cal +1'!J224,"")</f>
        <v/>
      </c>
      <c r="M236" s="24">
        <f t="shared" si="15"/>
        <v>3.3575686403350291E-2</v>
      </c>
      <c r="N236" s="24">
        <f t="shared" si="15"/>
        <v>-3.6123394959774346E-2</v>
      </c>
      <c r="O236" s="24">
        <f t="shared" si="15"/>
        <v>-5.383278440886019E-2</v>
      </c>
      <c r="P236" s="24">
        <f t="shared" si="15"/>
        <v>-5.4825565861292613E-2</v>
      </c>
      <c r="Q236" s="24">
        <f t="shared" si="15"/>
        <v>0.64570783445790059</v>
      </c>
      <c r="R236" s="24">
        <f t="shared" si="15"/>
        <v>-1.4801170403324293E-2</v>
      </c>
      <c r="S236" s="24">
        <f t="shared" si="15"/>
        <v>0.13463636731432582</v>
      </c>
    </row>
    <row r="237" spans="1:19" x14ac:dyDescent="0.3">
      <c r="A237" s="59">
        <v>45881</v>
      </c>
      <c r="B237" s="24">
        <v>12</v>
      </c>
      <c r="C237" s="24">
        <v>8</v>
      </c>
      <c r="D237" s="24" t="str">
        <f>_xlfn.IFNA('[2]Ceny plynu cal +1'!D225,"")</f>
        <v/>
      </c>
      <c r="E237" s="24">
        <f>_xlfn.IFNA('[2]Ceny plynu cal +1'!E225,"")</f>
        <v>17.922000000000001</v>
      </c>
      <c r="F237" s="24">
        <f>_xlfn.IFNA('[2]Ceny plynu cal +1'!F225,"")</f>
        <v>12.978999999999999</v>
      </c>
      <c r="G237" s="24">
        <f>_xlfn.IFNA('[2]Ceny plynu cal +1'!G225,"")</f>
        <v>32.64</v>
      </c>
      <c r="H237" s="24">
        <f>_xlfn.IFNA('[2]Ceny plynu cal +1'!H225,"")</f>
        <v>195.42</v>
      </c>
      <c r="I237" s="24" t="str">
        <f>_xlfn.IFNA('[2]Ceny plynu cal +1'!I225,"")</f>
        <v/>
      </c>
      <c r="J237" s="24">
        <f>_xlfn.IFNA('[2]Ceny plynu cal +1'!J225,"")</f>
        <v>42.55</v>
      </c>
      <c r="M237" s="24">
        <f t="shared" si="15"/>
        <v>3.3575686403350291E-2</v>
      </c>
      <c r="N237" s="24">
        <f t="shared" si="15"/>
        <v>-4.51276040279186E-2</v>
      </c>
      <c r="O237" s="24">
        <f t="shared" si="15"/>
        <v>-6.343011812405408E-2</v>
      </c>
      <c r="P237" s="24">
        <f t="shared" si="15"/>
        <v>-4.3365886375161811E-2</v>
      </c>
      <c r="Q237" s="24">
        <f t="shared" si="15"/>
        <v>0.64528687271582807</v>
      </c>
      <c r="R237" s="24">
        <f t="shared" si="15"/>
        <v>-1.4801170403324293E-2</v>
      </c>
      <c r="S237" s="24">
        <f t="shared" si="15"/>
        <v>0.12540566048683099</v>
      </c>
    </row>
    <row r="238" spans="1:19" x14ac:dyDescent="0.3">
      <c r="A238" s="59">
        <v>45882</v>
      </c>
      <c r="B238" s="24">
        <v>13</v>
      </c>
      <c r="C238" s="24">
        <v>8</v>
      </c>
      <c r="D238" s="24">
        <f>_xlfn.IFNA('[2]Ceny plynu cal +1'!D226,"")</f>
        <v>22.065999999999999</v>
      </c>
      <c r="E238" s="24">
        <f>_xlfn.IFNA('[2]Ceny plynu cal +1'!E226,"")</f>
        <v>18.193999999999999</v>
      </c>
      <c r="F238" s="24">
        <f>_xlfn.IFNA('[2]Ceny plynu cal +1'!F226,"")</f>
        <v>13.045</v>
      </c>
      <c r="G238" s="24">
        <f>_xlfn.IFNA('[2]Ceny plynu cal +1'!G226,"")</f>
        <v>32.418999999999997</v>
      </c>
      <c r="H238" s="24" t="str">
        <f>_xlfn.IFNA('[2]Ceny plynu cal +1'!H226,"")</f>
        <v/>
      </c>
      <c r="I238" s="24" t="str">
        <f>_xlfn.IFNA('[2]Ceny plynu cal +1'!I226,"")</f>
        <v/>
      </c>
      <c r="J238" s="24">
        <f>_xlfn.IFNA('[2]Ceny plynu cal +1'!J226,"")</f>
        <v>42.612000000000002</v>
      </c>
      <c r="M238" s="24">
        <f t="shared" si="15"/>
        <v>5.3581609284257814E-2</v>
      </c>
      <c r="N238" s="24">
        <f t="shared" si="15"/>
        <v>-3.0635622569130327E-2</v>
      </c>
      <c r="O238" s="24">
        <f t="shared" si="15"/>
        <v>-5.8667531468393874E-2</v>
      </c>
      <c r="P238" s="24">
        <f t="shared" si="15"/>
        <v>-4.9843096519496699E-2</v>
      </c>
      <c r="Q238" s="24">
        <f t="shared" si="15"/>
        <v>0.64528687271582807</v>
      </c>
      <c r="R238" s="24">
        <f t="shared" si="15"/>
        <v>-1.4801170403324293E-2</v>
      </c>
      <c r="S238" s="24">
        <f t="shared" si="15"/>
        <v>0.12704549952208799</v>
      </c>
    </row>
    <row r="239" spans="1:19" x14ac:dyDescent="0.3">
      <c r="A239" s="59">
        <v>45883</v>
      </c>
      <c r="B239" s="24">
        <v>14</v>
      </c>
      <c r="C239" s="24">
        <v>8</v>
      </c>
      <c r="D239" s="24">
        <f>_xlfn.IFNA('[2]Ceny plynu cal +1'!D227,"")</f>
        <v>22.29</v>
      </c>
      <c r="E239" s="24">
        <f>_xlfn.IFNA('[2]Ceny plynu cal +1'!E227,"")</f>
        <v>18.056999999999999</v>
      </c>
      <c r="F239" s="24">
        <f>_xlfn.IFNA('[2]Ceny plynu cal +1'!F227,"")</f>
        <v>13.157999999999999</v>
      </c>
      <c r="G239" s="24" t="str">
        <f>_xlfn.IFNA('[2]Ceny plynu cal +1'!G227,"")</f>
        <v/>
      </c>
      <c r="H239" s="24" t="str">
        <f>_xlfn.IFNA('[2]Ceny plynu cal +1'!H227,"")</f>
        <v/>
      </c>
      <c r="I239" s="24">
        <f>_xlfn.IFNA('[2]Ceny plynu cal +1'!I227,"")</f>
        <v>52.814</v>
      </c>
      <c r="J239" s="24">
        <f>_xlfn.IFNA('[2]Ceny plynu cal +1'!J227,"")</f>
        <v>42.609000000000002</v>
      </c>
      <c r="M239" s="24">
        <f t="shared" si="15"/>
        <v>6.4276899798155762E-2</v>
      </c>
      <c r="N239" s="24">
        <f t="shared" si="15"/>
        <v>-3.7934892642123019E-2</v>
      </c>
      <c r="O239" s="24">
        <f t="shared" si="15"/>
        <v>-5.0513405830672875E-2</v>
      </c>
      <c r="P239" s="24">
        <f t="shared" si="15"/>
        <v>-4.9843096519496699E-2</v>
      </c>
      <c r="Q239" s="24">
        <f t="shared" si="15"/>
        <v>0.64528687271582807</v>
      </c>
      <c r="R239" s="24">
        <f t="shared" si="15"/>
        <v>-1.4390608684671458E-2</v>
      </c>
      <c r="S239" s="24">
        <f t="shared" si="15"/>
        <v>0.12696615247199494</v>
      </c>
    </row>
    <row r="240" spans="1:19" x14ac:dyDescent="0.3">
      <c r="A240" s="59">
        <v>45884</v>
      </c>
      <c r="B240" s="24">
        <v>15</v>
      </c>
      <c r="C240" s="24">
        <v>8</v>
      </c>
      <c r="D240" s="24">
        <f>_xlfn.IFNA('[2]Ceny plynu cal +1'!D228,"")</f>
        <v>22.026</v>
      </c>
      <c r="E240" s="24">
        <f>_xlfn.IFNA('[2]Ceny plynu cal +1'!E228,"")</f>
        <v>17.84</v>
      </c>
      <c r="F240" s="24" t="str">
        <f>_xlfn.IFNA('[2]Ceny plynu cal +1'!F228,"")</f>
        <v/>
      </c>
      <c r="G240" s="24" t="str">
        <f>_xlfn.IFNA('[2]Ceny plynu cal +1'!G228,"")</f>
        <v/>
      </c>
      <c r="H240" s="24">
        <f>_xlfn.IFNA('[2]Ceny plynu cal +1'!H228,"")</f>
        <v>206.25</v>
      </c>
      <c r="I240" s="24">
        <f>_xlfn.IFNA('[2]Ceny plynu cal +1'!I228,"")</f>
        <v>56.384999999999998</v>
      </c>
      <c r="J240" s="24">
        <f>_xlfn.IFNA('[2]Ceny plynu cal +1'!J228,"")</f>
        <v>43.14</v>
      </c>
      <c r="M240" s="24">
        <f t="shared" ref="M240:S255" si="16">IFERROR(D240/D$379-1,M239)</f>
        <v>5.1671735978204625E-2</v>
      </c>
      <c r="N240" s="24">
        <f t="shared" si="16"/>
        <v>-4.9496510202994615E-2</v>
      </c>
      <c r="O240" s="24">
        <f t="shared" si="16"/>
        <v>-5.0513405830672875E-2</v>
      </c>
      <c r="P240" s="24">
        <f t="shared" si="16"/>
        <v>-4.9843096519496699E-2</v>
      </c>
      <c r="Q240" s="24">
        <f t="shared" si="16"/>
        <v>0.73646718604871353</v>
      </c>
      <c r="R240" s="24">
        <f t="shared" si="16"/>
        <v>5.2251023011224307E-2</v>
      </c>
      <c r="S240" s="24">
        <f t="shared" si="16"/>
        <v>0.1410105803384698</v>
      </c>
    </row>
    <row r="241" spans="1:19" x14ac:dyDescent="0.3">
      <c r="A241" s="59">
        <v>45885</v>
      </c>
      <c r="B241" s="24">
        <v>16</v>
      </c>
      <c r="C241" s="24">
        <v>8</v>
      </c>
      <c r="D241" s="24">
        <f>_xlfn.IFNA('[2]Ceny plynu cal +1'!D229,"")</f>
        <v>22.128</v>
      </c>
      <c r="E241" s="24">
        <f>_xlfn.IFNA('[2]Ceny plynu cal +1'!E229,"")</f>
        <v>17.795999999999999</v>
      </c>
      <c r="F241" s="24" t="str">
        <f>_xlfn.IFNA('[2]Ceny plynu cal +1'!F229,"")</f>
        <v/>
      </c>
      <c r="G241" s="24">
        <f>_xlfn.IFNA('[2]Ceny plynu cal +1'!G229,"")</f>
        <v>33.917999999999999</v>
      </c>
      <c r="H241" s="24">
        <f>_xlfn.IFNA('[2]Ceny plynu cal +1'!H229,"")</f>
        <v>212.08799999999999</v>
      </c>
      <c r="I241" s="24">
        <f>_xlfn.IFNA('[2]Ceny plynu cal +1'!I229,"")</f>
        <v>56.158999999999999</v>
      </c>
      <c r="J241" s="24">
        <f>_xlfn.IFNA('[2]Ceny plynu cal +1'!J229,"")</f>
        <v>43.292999999999999</v>
      </c>
      <c r="M241" s="24">
        <f t="shared" si="16"/>
        <v>5.6541912908640191E-2</v>
      </c>
      <c r="N241" s="24">
        <f t="shared" si="16"/>
        <v>-5.1840801321328067E-2</v>
      </c>
      <c r="O241" s="24">
        <f t="shared" si="16"/>
        <v>-5.0513405830672875E-2</v>
      </c>
      <c r="P241" s="24">
        <f t="shared" si="16"/>
        <v>-5.909440382130482E-3</v>
      </c>
      <c r="Q241" s="24">
        <f t="shared" si="16"/>
        <v>0.78561867905308858</v>
      </c>
      <c r="R241" s="24">
        <f t="shared" si="16"/>
        <v>4.8033434446880241E-2</v>
      </c>
      <c r="S241" s="24">
        <f t="shared" si="16"/>
        <v>0.14505727989321682</v>
      </c>
    </row>
    <row r="242" spans="1:19" x14ac:dyDescent="0.3">
      <c r="A242" s="59">
        <v>45886</v>
      </c>
      <c r="B242" s="24">
        <v>17</v>
      </c>
      <c r="C242" s="24">
        <v>8</v>
      </c>
      <c r="D242" s="24">
        <f>_xlfn.IFNA('[2]Ceny plynu cal +1'!D230,"")</f>
        <v>22.257999999999999</v>
      </c>
      <c r="E242" s="24" t="str">
        <f>_xlfn.IFNA('[2]Ceny plynu cal +1'!E230,"")</f>
        <v/>
      </c>
      <c r="F242" s="24">
        <f>_xlfn.IFNA('[2]Ceny plynu cal +1'!F230,"")</f>
        <v>13.34</v>
      </c>
      <c r="G242" s="24">
        <f>_xlfn.IFNA('[2]Ceny plynu cal +1'!G230,"")</f>
        <v>33.621000000000002</v>
      </c>
      <c r="H242" s="24">
        <f>_xlfn.IFNA('[2]Ceny plynu cal +1'!H230,"")</f>
        <v>212.57400000000001</v>
      </c>
      <c r="I242" s="24">
        <f>_xlfn.IFNA('[2]Ceny plynu cal +1'!I230,"")</f>
        <v>55.603000000000002</v>
      </c>
      <c r="J242" s="24" t="str">
        <f>_xlfn.IFNA('[2]Ceny plynu cal +1'!J230,"")</f>
        <v/>
      </c>
      <c r="M242" s="24">
        <f t="shared" si="16"/>
        <v>6.2749001153313166E-2</v>
      </c>
      <c r="N242" s="24">
        <f t="shared" si="16"/>
        <v>-5.1840801321328067E-2</v>
      </c>
      <c r="O242" s="24">
        <f t="shared" si="16"/>
        <v>-3.7380212325670792E-2</v>
      </c>
      <c r="P242" s="24">
        <f t="shared" si="16"/>
        <v>-1.4614107408679855E-2</v>
      </c>
      <c r="Q242" s="24">
        <f t="shared" si="16"/>
        <v>0.78971042718603268</v>
      </c>
      <c r="R242" s="24">
        <f t="shared" si="16"/>
        <v>3.7657420102741979E-2</v>
      </c>
      <c r="S242" s="24">
        <f t="shared" si="16"/>
        <v>0.14505727989321682</v>
      </c>
    </row>
    <row r="243" spans="1:19" x14ac:dyDescent="0.3">
      <c r="A243" s="59">
        <v>45887</v>
      </c>
      <c r="B243" s="24">
        <v>18</v>
      </c>
      <c r="C243" s="24">
        <v>8</v>
      </c>
      <c r="D243" s="24" t="str">
        <f>_xlfn.IFNA('[2]Ceny plynu cal +1'!D231,"")</f>
        <v/>
      </c>
      <c r="E243" s="24" t="str">
        <f>_xlfn.IFNA('[2]Ceny plynu cal +1'!E231,"")</f>
        <v/>
      </c>
      <c r="F243" s="24">
        <f>_xlfn.IFNA('[2]Ceny plynu cal +1'!F231,"")</f>
        <v>14.41</v>
      </c>
      <c r="G243" s="24">
        <f>_xlfn.IFNA('[2]Ceny plynu cal +1'!G231,"")</f>
        <v>32.503</v>
      </c>
      <c r="H243" s="24">
        <f>_xlfn.IFNA('[2]Ceny plynu cal +1'!H231,"")</f>
        <v>226.65</v>
      </c>
      <c r="I243" s="24">
        <f>_xlfn.IFNA('[2]Ceny plynu cal +1'!I231,"")</f>
        <v>55.881999999999998</v>
      </c>
      <c r="J243" s="24" t="str">
        <f>_xlfn.IFNA('[2]Ceny plynu cal +1'!J231,"")</f>
        <v/>
      </c>
      <c r="M243" s="24">
        <f t="shared" si="16"/>
        <v>6.2749001153313166E-2</v>
      </c>
      <c r="N243" s="24">
        <f t="shared" si="16"/>
        <v>-5.1840801321328067E-2</v>
      </c>
      <c r="O243" s="24">
        <f t="shared" si="16"/>
        <v>3.983141981912186E-2</v>
      </c>
      <c r="P243" s="24">
        <f t="shared" si="16"/>
        <v>-4.7381170491785585E-2</v>
      </c>
      <c r="Q243" s="24">
        <f t="shared" si="16"/>
        <v>0.90821957681425891</v>
      </c>
      <c r="R243" s="24">
        <f t="shared" si="16"/>
        <v>4.2864089171113617E-2</v>
      </c>
      <c r="S243" s="24">
        <f t="shared" si="16"/>
        <v>0.14505727989321682</v>
      </c>
    </row>
    <row r="244" spans="1:19" x14ac:dyDescent="0.3">
      <c r="A244" s="59">
        <v>45888</v>
      </c>
      <c r="B244" s="24">
        <v>19</v>
      </c>
      <c r="C244" s="24">
        <v>8</v>
      </c>
      <c r="D244" s="24" t="str">
        <f>_xlfn.IFNA('[2]Ceny plynu cal +1'!D232,"")</f>
        <v/>
      </c>
      <c r="E244" s="24">
        <f>_xlfn.IFNA('[2]Ceny plynu cal +1'!E232,"")</f>
        <v>17.724</v>
      </c>
      <c r="F244" s="24">
        <f>_xlfn.IFNA('[2]Ceny plynu cal +1'!F232,"")</f>
        <v>13.477</v>
      </c>
      <c r="G244" s="24">
        <f>_xlfn.IFNA('[2]Ceny plynu cal +1'!G232,"")</f>
        <v>29.85</v>
      </c>
      <c r="H244" s="24">
        <f>_xlfn.IFNA('[2]Ceny plynu cal +1'!H232,"")</f>
        <v>232.97</v>
      </c>
      <c r="I244" s="24" t="str">
        <f>_xlfn.IFNA('[2]Ceny plynu cal +1'!I232,"")</f>
        <v/>
      </c>
      <c r="J244" s="24">
        <f>_xlfn.IFNA('[2]Ceny plynu cal +1'!J232,"")</f>
        <v>43.067999999999998</v>
      </c>
      <c r="M244" s="24">
        <f t="shared" si="16"/>
        <v>6.2749001153313166E-2</v>
      </c>
      <c r="N244" s="24">
        <f t="shared" si="16"/>
        <v>-5.567691406041908E-2</v>
      </c>
      <c r="O244" s="24">
        <f t="shared" si="16"/>
        <v>-2.7494236994982324E-2</v>
      </c>
      <c r="P244" s="24">
        <f t="shared" si="16"/>
        <v>-0.12513700086699076</v>
      </c>
      <c r="Q244" s="24">
        <f t="shared" si="16"/>
        <v>0.96142914101221222</v>
      </c>
      <c r="R244" s="24">
        <f t="shared" si="16"/>
        <v>4.2864089171113617E-2</v>
      </c>
      <c r="S244" s="24">
        <f t="shared" si="16"/>
        <v>0.13910625113623598</v>
      </c>
    </row>
    <row r="245" spans="1:19" x14ac:dyDescent="0.3">
      <c r="A245" s="59">
        <v>45889</v>
      </c>
      <c r="B245" s="24">
        <v>20</v>
      </c>
      <c r="C245" s="24">
        <v>8</v>
      </c>
      <c r="D245" s="24">
        <f>_xlfn.IFNA('[2]Ceny plynu cal +1'!D233,"")</f>
        <v>22.387</v>
      </c>
      <c r="E245" s="24">
        <f>_xlfn.IFNA('[2]Ceny plynu cal +1'!E233,"")</f>
        <v>17.802</v>
      </c>
      <c r="F245" s="24">
        <f>_xlfn.IFNA('[2]Ceny plynu cal +1'!F233,"")</f>
        <v>13.487</v>
      </c>
      <c r="G245" s="24">
        <f>_xlfn.IFNA('[2]Ceny plynu cal +1'!G233,"")</f>
        <v>30.885000000000002</v>
      </c>
      <c r="H245" s="24" t="str">
        <f>_xlfn.IFNA('[2]Ceny plynu cal +1'!H233,"")</f>
        <v/>
      </c>
      <c r="I245" s="24" t="str">
        <f>_xlfn.IFNA('[2]Ceny plynu cal +1'!I233,"")</f>
        <v/>
      </c>
      <c r="J245" s="24">
        <f>_xlfn.IFNA('[2]Ceny plynu cal +1'!J233,"")</f>
        <v>41.439</v>
      </c>
      <c r="M245" s="24">
        <f t="shared" si="16"/>
        <v>6.8908342565334957E-2</v>
      </c>
      <c r="N245" s="24">
        <f t="shared" si="16"/>
        <v>-5.1521125259737066E-2</v>
      </c>
      <c r="O245" s="24">
        <f t="shared" si="16"/>
        <v>-2.677263295624599E-2</v>
      </c>
      <c r="P245" s="24">
        <f t="shared" si="16"/>
        <v>-9.4802555168408964E-2</v>
      </c>
      <c r="Q245" s="24">
        <f t="shared" si="16"/>
        <v>0.96142914101221222</v>
      </c>
      <c r="R245" s="24">
        <f t="shared" si="16"/>
        <v>4.2864089171113617E-2</v>
      </c>
      <c r="S245" s="24">
        <f t="shared" si="16"/>
        <v>9.6020802935694372E-2</v>
      </c>
    </row>
    <row r="246" spans="1:19" x14ac:dyDescent="0.3">
      <c r="A246" s="59">
        <v>45890</v>
      </c>
      <c r="B246" s="24">
        <v>21</v>
      </c>
      <c r="C246" s="24">
        <v>8</v>
      </c>
      <c r="D246" s="24">
        <f>_xlfn.IFNA('[2]Ceny plynu cal +1'!D234,"")</f>
        <v>22.463999999999999</v>
      </c>
      <c r="E246" s="24">
        <f>_xlfn.IFNA('[2]Ceny plynu cal +1'!E234,"")</f>
        <v>17.829999999999998</v>
      </c>
      <c r="F246" s="24">
        <f>_xlfn.IFNA('[2]Ceny plynu cal +1'!F234,"")</f>
        <v>13.215</v>
      </c>
      <c r="G246" s="24" t="str">
        <f>_xlfn.IFNA('[2]Ceny plynu cal +1'!G234,"")</f>
        <v/>
      </c>
      <c r="H246" s="24" t="str">
        <f>_xlfn.IFNA('[2]Ceny plynu cal +1'!H234,"")</f>
        <v/>
      </c>
      <c r="I246" s="24">
        <f>_xlfn.IFNA('[2]Ceny plynu cal +1'!I234,"")</f>
        <v>57.843000000000004</v>
      </c>
      <c r="J246" s="24">
        <f>_xlfn.IFNA('[2]Ceny plynu cal +1'!J234,"")</f>
        <v>40.734000000000002</v>
      </c>
      <c r="M246" s="24">
        <f t="shared" si="16"/>
        <v>7.2584848679487335E-2</v>
      </c>
      <c r="N246" s="24">
        <f t="shared" si="16"/>
        <v>-5.0029303638979505E-2</v>
      </c>
      <c r="O246" s="24">
        <f t="shared" si="16"/>
        <v>-4.6400262809875525E-2</v>
      </c>
      <c r="P246" s="24">
        <f t="shared" si="16"/>
        <v>-9.4802555168408964E-2</v>
      </c>
      <c r="Q246" s="24">
        <f t="shared" si="16"/>
        <v>0.96142914101221222</v>
      </c>
      <c r="R246" s="24">
        <f t="shared" si="16"/>
        <v>7.9460067820134039E-2</v>
      </c>
      <c r="S246" s="24">
        <f t="shared" si="16"/>
        <v>7.7374246163820937E-2</v>
      </c>
    </row>
    <row r="247" spans="1:19" x14ac:dyDescent="0.3">
      <c r="A247" s="59">
        <v>45891</v>
      </c>
      <c r="B247" s="24">
        <v>22</v>
      </c>
      <c r="C247" s="24">
        <v>8</v>
      </c>
      <c r="D247" s="24">
        <f>_xlfn.IFNA('[2]Ceny plynu cal +1'!D235,"")</f>
        <v>22.524000000000001</v>
      </c>
      <c r="E247" s="24">
        <f>_xlfn.IFNA('[2]Ceny plynu cal +1'!E235,"")</f>
        <v>17.829000000000001</v>
      </c>
      <c r="F247" s="24" t="str">
        <f>_xlfn.IFNA('[2]Ceny plynu cal +1'!F235,"")</f>
        <v/>
      </c>
      <c r="G247" s="24" t="str">
        <f>_xlfn.IFNA('[2]Ceny plynu cal +1'!G235,"")</f>
        <v/>
      </c>
      <c r="H247" s="24">
        <f>_xlfn.IFNA('[2]Ceny plynu cal +1'!H235,"")</f>
        <v>255.93</v>
      </c>
      <c r="I247" s="24">
        <f>_xlfn.IFNA('[2]Ceny plynu cal +1'!I235,"")</f>
        <v>58.671999999999997</v>
      </c>
      <c r="J247" s="24">
        <f>_xlfn.IFNA('[2]Ceny plynu cal +1'!J235,"")</f>
        <v>40.613999999999997</v>
      </c>
      <c r="M247" s="24">
        <f t="shared" si="16"/>
        <v>7.5449658638567119E-2</v>
      </c>
      <c r="N247" s="24">
        <f t="shared" si="16"/>
        <v>-5.008258298257795E-2</v>
      </c>
      <c r="O247" s="24">
        <f t="shared" si="16"/>
        <v>-4.6400262809875525E-2</v>
      </c>
      <c r="P247" s="24">
        <f t="shared" si="16"/>
        <v>-9.4802555168408964E-2</v>
      </c>
      <c r="Q247" s="24">
        <f t="shared" si="16"/>
        <v>1.1547347729718656</v>
      </c>
      <c r="R247" s="24">
        <f t="shared" si="16"/>
        <v>9.4930779854829339E-2</v>
      </c>
      <c r="S247" s="24">
        <f t="shared" si="16"/>
        <v>7.4200364160097676E-2</v>
      </c>
    </row>
    <row r="248" spans="1:19" x14ac:dyDescent="0.3">
      <c r="A248" s="59">
        <v>45892</v>
      </c>
      <c r="B248" s="24">
        <v>23</v>
      </c>
      <c r="C248" s="24">
        <v>8</v>
      </c>
      <c r="D248" s="24">
        <f>_xlfn.IFNA('[2]Ceny plynu cal +1'!D236,"")</f>
        <v>22.728999999999999</v>
      </c>
      <c r="E248" s="24">
        <f>_xlfn.IFNA('[2]Ceny plynu cal +1'!E236,"")</f>
        <v>17.605</v>
      </c>
      <c r="F248" s="24" t="str">
        <f>_xlfn.IFNA('[2]Ceny plynu cal +1'!F236,"")</f>
        <v/>
      </c>
      <c r="G248" s="24">
        <f>_xlfn.IFNA('[2]Ceny plynu cal +1'!G236,"")</f>
        <v>31.149000000000001</v>
      </c>
      <c r="H248" s="24">
        <f>_xlfn.IFNA('[2]Ceny plynu cal +1'!H236,"")</f>
        <v>247.93</v>
      </c>
      <c r="I248" s="24">
        <f>_xlfn.IFNA('[2]Ceny plynu cal +1'!I236,"")</f>
        <v>56.05</v>
      </c>
      <c r="J248" s="24">
        <f>_xlfn.IFNA('[2]Ceny plynu cal +1'!J236,"")</f>
        <v>40.9</v>
      </c>
      <c r="M248" s="24">
        <f t="shared" si="16"/>
        <v>8.523775933208988E-2</v>
      </c>
      <c r="N248" s="24">
        <f t="shared" si="16"/>
        <v>-6.2017155948638991E-2</v>
      </c>
      <c r="O248" s="24">
        <f t="shared" si="16"/>
        <v>-4.6400262809875525E-2</v>
      </c>
      <c r="P248" s="24">
        <f t="shared" si="16"/>
        <v>-8.706507336703162E-2</v>
      </c>
      <c r="Q248" s="24">
        <f t="shared" si="16"/>
        <v>1.0873808942402787</v>
      </c>
      <c r="R248" s="24">
        <f t="shared" si="16"/>
        <v>4.5999287749918016E-2</v>
      </c>
      <c r="S248" s="24">
        <f t="shared" si="16"/>
        <v>8.1764782935637825E-2</v>
      </c>
    </row>
    <row r="249" spans="1:19" x14ac:dyDescent="0.3">
      <c r="A249" s="59">
        <v>45893</v>
      </c>
      <c r="B249" s="24">
        <v>24</v>
      </c>
      <c r="C249" s="24">
        <v>8</v>
      </c>
      <c r="D249" s="24">
        <f>_xlfn.IFNA('[2]Ceny plynu cal +1'!D237,"")</f>
        <v>22.992000000000001</v>
      </c>
      <c r="E249" s="24" t="str">
        <f>_xlfn.IFNA('[2]Ceny plynu cal +1'!E237,"")</f>
        <v/>
      </c>
      <c r="F249" s="24">
        <f>_xlfn.IFNA('[2]Ceny plynu cal +1'!F237,"")</f>
        <v>13.558</v>
      </c>
      <c r="G249" s="24">
        <f>_xlfn.IFNA('[2]Ceny plynu cal +1'!G237,"")</f>
        <v>32.442</v>
      </c>
      <c r="H249" s="24">
        <f>_xlfn.IFNA('[2]Ceny plynu cal +1'!H237,"")</f>
        <v>268.89999999999998</v>
      </c>
      <c r="I249" s="24">
        <f>_xlfn.IFNA('[2]Ceny plynu cal +1'!I237,"")</f>
        <v>51.655000000000001</v>
      </c>
      <c r="J249" s="24" t="str">
        <f>_xlfn.IFNA('[2]Ceny plynu cal +1'!J237,"")</f>
        <v/>
      </c>
      <c r="M249" s="24">
        <f t="shared" si="16"/>
        <v>9.7795176319389832E-2</v>
      </c>
      <c r="N249" s="24">
        <f t="shared" si="16"/>
        <v>-6.2017155948638991E-2</v>
      </c>
      <c r="O249" s="24">
        <f t="shared" si="16"/>
        <v>-2.1649244281217728E-2</v>
      </c>
      <c r="P249" s="24">
        <f t="shared" si="16"/>
        <v>-4.9168997726194763E-2</v>
      </c>
      <c r="Q249" s="24">
        <f t="shared" si="16"/>
        <v>1.2639322488654496</v>
      </c>
      <c r="R249" s="24">
        <f t="shared" si="16"/>
        <v>-3.6019746499161176E-2</v>
      </c>
      <c r="S249" s="24">
        <f t="shared" si="16"/>
        <v>8.1764782935637825E-2</v>
      </c>
    </row>
    <row r="250" spans="1:19" x14ac:dyDescent="0.3">
      <c r="A250" s="59">
        <v>45894</v>
      </c>
      <c r="B250" s="24">
        <v>25</v>
      </c>
      <c r="C250" s="24">
        <v>8</v>
      </c>
      <c r="D250" s="24" t="str">
        <f>_xlfn.IFNA('[2]Ceny plynu cal +1'!D238,"")</f>
        <v/>
      </c>
      <c r="E250" s="24" t="str">
        <f>_xlfn.IFNA('[2]Ceny plynu cal +1'!E238,"")</f>
        <v/>
      </c>
      <c r="F250" s="24">
        <f>_xlfn.IFNA('[2]Ceny plynu cal +1'!F238,"")</f>
        <v>13.912000000000001</v>
      </c>
      <c r="G250" s="24">
        <f>_xlfn.IFNA('[2]Ceny plynu cal +1'!G238,"")</f>
        <v>32.292999999999999</v>
      </c>
      <c r="H250" s="24">
        <f>_xlfn.IFNA('[2]Ceny plynu cal +1'!H238,"")</f>
        <v>293.72500000000002</v>
      </c>
      <c r="I250" s="24">
        <f>_xlfn.IFNA('[2]Ceny plynu cal +1'!I238,"")</f>
        <v>53.024999999999999</v>
      </c>
      <c r="J250" s="24" t="str">
        <f>_xlfn.IFNA('[2]Ceny plynu cal +1'!J238,"")</f>
        <v/>
      </c>
      <c r="M250" s="24">
        <f t="shared" si="16"/>
        <v>9.7795176319389832E-2</v>
      </c>
      <c r="N250" s="24">
        <f t="shared" si="16"/>
        <v>-6.2017155948638991E-2</v>
      </c>
      <c r="O250" s="24">
        <f t="shared" si="16"/>
        <v>3.8955386900501043E-3</v>
      </c>
      <c r="P250" s="24">
        <f t="shared" si="16"/>
        <v>-5.3535985561063093E-2</v>
      </c>
      <c r="Q250" s="24">
        <f t="shared" si="16"/>
        <v>1.4729397538044045</v>
      </c>
      <c r="R250" s="24">
        <f t="shared" si="16"/>
        <v>-1.0452948564863562E-2</v>
      </c>
      <c r="S250" s="24">
        <f t="shared" si="16"/>
        <v>8.1764782935637825E-2</v>
      </c>
    </row>
    <row r="251" spans="1:19" x14ac:dyDescent="0.3">
      <c r="A251" s="59">
        <v>45895</v>
      </c>
      <c r="B251" s="24">
        <v>26</v>
      </c>
      <c r="C251" s="24">
        <v>8</v>
      </c>
      <c r="D251" s="24" t="str">
        <f>_xlfn.IFNA('[2]Ceny plynu cal +1'!D239,"")</f>
        <v/>
      </c>
      <c r="E251" s="24" t="str">
        <f>_xlfn.IFNA('[2]Ceny plynu cal +1'!E239,"")</f>
        <v/>
      </c>
      <c r="F251" s="24">
        <f>_xlfn.IFNA('[2]Ceny plynu cal +1'!F239,"")</f>
        <v>14.069000000000001</v>
      </c>
      <c r="G251" s="24">
        <f>_xlfn.IFNA('[2]Ceny plynu cal +1'!G239,"")</f>
        <v>32.585999999999999</v>
      </c>
      <c r="H251" s="24">
        <f>_xlfn.IFNA('[2]Ceny plynu cal +1'!H239,"")</f>
        <v>314.42500000000001</v>
      </c>
      <c r="I251" s="24" t="str">
        <f>_xlfn.IFNA('[2]Ceny plynu cal +1'!I239,"")</f>
        <v/>
      </c>
      <c r="J251" s="24">
        <f>_xlfn.IFNA('[2]Ceny plynu cal +1'!J239,"")</f>
        <v>41.582999999999998</v>
      </c>
      <c r="M251" s="24">
        <f t="shared" si="16"/>
        <v>9.7795176319389832E-2</v>
      </c>
      <c r="N251" s="24">
        <f t="shared" si="16"/>
        <v>-6.2017155948638991E-2</v>
      </c>
      <c r="O251" s="24">
        <f t="shared" si="16"/>
        <v>1.5224722098211352E-2</v>
      </c>
      <c r="P251" s="24">
        <f t="shared" si="16"/>
        <v>-4.4948553107261757E-2</v>
      </c>
      <c r="Q251" s="24">
        <f t="shared" si="16"/>
        <v>1.647217915022384</v>
      </c>
      <c r="R251" s="24">
        <f t="shared" si="16"/>
        <v>-1.0452948564863562E-2</v>
      </c>
      <c r="S251" s="24">
        <f t="shared" si="16"/>
        <v>9.9829461340162018E-2</v>
      </c>
    </row>
    <row r="252" spans="1:19" x14ac:dyDescent="0.3">
      <c r="A252" s="59">
        <v>45896</v>
      </c>
      <c r="B252" s="24">
        <v>27</v>
      </c>
      <c r="C252" s="24">
        <v>8</v>
      </c>
      <c r="D252" s="24" t="str">
        <f>_xlfn.IFNA('[2]Ceny plynu cal +1'!D240,"")</f>
        <v/>
      </c>
      <c r="E252" s="24">
        <f>_xlfn.IFNA('[2]Ceny plynu cal +1'!E240,"")</f>
        <v>17.385000000000002</v>
      </c>
      <c r="F252" s="24">
        <f>_xlfn.IFNA('[2]Ceny plynu cal +1'!F240,"")</f>
        <v>13.866</v>
      </c>
      <c r="G252" s="24">
        <f>_xlfn.IFNA('[2]Ceny plynu cal +1'!G240,"")</f>
        <v>33.201999999999998</v>
      </c>
      <c r="H252" s="24" t="str">
        <f>_xlfn.IFNA('[2]Ceny plynu cal +1'!H240,"")</f>
        <v/>
      </c>
      <c r="I252" s="24" t="str">
        <f>_xlfn.IFNA('[2]Ceny plynu cal +1'!I240,"")</f>
        <v/>
      </c>
      <c r="J252" s="24">
        <f>_xlfn.IFNA('[2]Ceny plynu cal +1'!J240,"")</f>
        <v>41.988</v>
      </c>
      <c r="M252" s="24">
        <f t="shared" si="16"/>
        <v>9.7795176319389832E-2</v>
      </c>
      <c r="N252" s="24">
        <f t="shared" si="16"/>
        <v>-7.3738611540306032E-2</v>
      </c>
      <c r="O252" s="24">
        <f t="shared" si="16"/>
        <v>5.7616011186278904E-4</v>
      </c>
      <c r="P252" s="24">
        <f t="shared" si="16"/>
        <v>-2.6894428904047918E-2</v>
      </c>
      <c r="Q252" s="24">
        <f t="shared" si="16"/>
        <v>1.647217915022384</v>
      </c>
      <c r="R252" s="24">
        <f t="shared" si="16"/>
        <v>-1.0452948564863562E-2</v>
      </c>
      <c r="S252" s="24">
        <f t="shared" si="16"/>
        <v>0.11054131310272775</v>
      </c>
    </row>
    <row r="253" spans="1:19" x14ac:dyDescent="0.3">
      <c r="A253" s="59">
        <v>45897</v>
      </c>
      <c r="B253" s="24">
        <v>28</v>
      </c>
      <c r="C253" s="24">
        <v>8</v>
      </c>
      <c r="D253" s="24">
        <f>_xlfn.IFNA('[2]Ceny plynu cal +1'!D241,"")</f>
        <v>23.416</v>
      </c>
      <c r="E253" s="24">
        <f>_xlfn.IFNA('[2]Ceny plynu cal +1'!E241,"")</f>
        <v>17.472000000000001</v>
      </c>
      <c r="F253" s="24">
        <f>_xlfn.IFNA('[2]Ceny plynu cal +1'!F241,"")</f>
        <v>14.352</v>
      </c>
      <c r="G253" s="24" t="str">
        <f>_xlfn.IFNA('[2]Ceny plynu cal +1'!G241,"")</f>
        <v/>
      </c>
      <c r="H253" s="24" t="str">
        <f>_xlfn.IFNA('[2]Ceny plynu cal +1'!H241,"")</f>
        <v/>
      </c>
      <c r="I253" s="24">
        <f>_xlfn.IFNA('[2]Ceny plynu cal +1'!I241,"")</f>
        <v>55.883000000000003</v>
      </c>
      <c r="J253" s="24">
        <f>_xlfn.IFNA('[2]Ceny plynu cal +1'!J241,"")</f>
        <v>41.765999999999998</v>
      </c>
      <c r="M253" s="24">
        <f t="shared" si="16"/>
        <v>0.11803983336355395</v>
      </c>
      <c r="N253" s="24">
        <f t="shared" si="16"/>
        <v>-6.9103308647237682E-2</v>
      </c>
      <c r="O253" s="24">
        <f t="shared" si="16"/>
        <v>3.5646116394450811E-2</v>
      </c>
      <c r="P253" s="24">
        <f t="shared" si="16"/>
        <v>-2.6894428904047918E-2</v>
      </c>
      <c r="Q253" s="24">
        <f t="shared" si="16"/>
        <v>1.647217915022384</v>
      </c>
      <c r="R253" s="24">
        <f t="shared" si="16"/>
        <v>4.2882751067416125E-2</v>
      </c>
      <c r="S253" s="24">
        <f t="shared" si="16"/>
        <v>0.10466963139583974</v>
      </c>
    </row>
    <row r="254" spans="1:19" x14ac:dyDescent="0.3">
      <c r="A254" s="59">
        <v>45898</v>
      </c>
      <c r="B254" s="24">
        <v>29</v>
      </c>
      <c r="C254" s="24">
        <v>8</v>
      </c>
      <c r="D254" s="24">
        <f>_xlfn.IFNA('[2]Ceny plynu cal +1'!D242,"")</f>
        <v>23.817</v>
      </c>
      <c r="E254" s="24">
        <f>_xlfn.IFNA('[2]Ceny plynu cal +1'!E242,"")</f>
        <v>17.54</v>
      </c>
      <c r="F254" s="24" t="str">
        <f>_xlfn.IFNA('[2]Ceny plynu cal +1'!F242,"")</f>
        <v/>
      </c>
      <c r="G254" s="24" t="str">
        <f>_xlfn.IFNA('[2]Ceny plynu cal +1'!G242,"")</f>
        <v/>
      </c>
      <c r="H254" s="24">
        <f>_xlfn.IFNA('[2]Ceny plynu cal +1'!H242,"")</f>
        <v>269.72399999999999</v>
      </c>
      <c r="I254" s="24">
        <f>_xlfn.IFNA('[2]Ceny plynu cal +1'!I242,"")</f>
        <v>53.996000000000002</v>
      </c>
      <c r="J254" s="24">
        <f>_xlfn.IFNA('[2]Ceny plynu cal +1'!J242,"")</f>
        <v>41.485999999999997</v>
      </c>
      <c r="M254" s="24">
        <f t="shared" si="16"/>
        <v>0.13718631325673747</v>
      </c>
      <c r="N254" s="24">
        <f t="shared" si="16"/>
        <v>-6.548031328254067E-2</v>
      </c>
      <c r="O254" s="24">
        <f t="shared" si="16"/>
        <v>3.5646116394450811E-2</v>
      </c>
      <c r="P254" s="24">
        <f t="shared" si="16"/>
        <v>-2.6894428904047918E-2</v>
      </c>
      <c r="Q254" s="24">
        <f t="shared" si="16"/>
        <v>1.2708696983748031</v>
      </c>
      <c r="R254" s="24">
        <f t="shared" si="16"/>
        <v>7.6677527447737148E-3</v>
      </c>
      <c r="S254" s="24">
        <f t="shared" si="16"/>
        <v>9.7263906720485904E-2</v>
      </c>
    </row>
    <row r="255" spans="1:19" x14ac:dyDescent="0.3">
      <c r="A255" s="59">
        <v>45899</v>
      </c>
      <c r="B255" s="24">
        <v>30</v>
      </c>
      <c r="C255" s="24">
        <v>8</v>
      </c>
      <c r="D255" s="24">
        <f>_xlfn.IFNA('[2]Ceny plynu cal +1'!D243,"")</f>
        <v>23.861999999999998</v>
      </c>
      <c r="E255" s="24">
        <f>_xlfn.IFNA('[2]Ceny plynu cal +1'!E243,"")</f>
        <v>17.643000000000001</v>
      </c>
      <c r="F255" s="24" t="str">
        <f>_xlfn.IFNA('[2]Ceny plynu cal +1'!F243,"")</f>
        <v/>
      </c>
      <c r="G255" s="24">
        <f>_xlfn.IFNA('[2]Ceny plynu cal +1'!G243,"")</f>
        <v>33.866999999999997</v>
      </c>
      <c r="H255" s="24">
        <f>_xlfn.IFNA('[2]Ceny plynu cal +1'!H243,"")</f>
        <v>233.97499999999999</v>
      </c>
      <c r="I255" s="24">
        <f>_xlfn.IFNA('[2]Ceny plynu cal +1'!I243,"")</f>
        <v>55.414999999999999</v>
      </c>
      <c r="J255" s="24">
        <f>_xlfn.IFNA('[2]Ceny plynu cal +1'!J243,"")</f>
        <v>41.825000000000003</v>
      </c>
      <c r="M255" s="24">
        <f t="shared" si="16"/>
        <v>0.13933492072604725</v>
      </c>
      <c r="N255" s="24">
        <f t="shared" si="16"/>
        <v>-5.9992540891896429E-2</v>
      </c>
      <c r="O255" s="24">
        <f t="shared" si="16"/>
        <v>3.5646116394450811E-2</v>
      </c>
      <c r="P255" s="24">
        <f t="shared" si="16"/>
        <v>-7.4041811846693451E-3</v>
      </c>
      <c r="Q255" s="24">
        <f t="shared" si="16"/>
        <v>0.9698904720278676</v>
      </c>
      <c r="R255" s="24">
        <f t="shared" si="16"/>
        <v>3.4148983597889426E-2</v>
      </c>
      <c r="S255" s="24">
        <f t="shared" si="16"/>
        <v>0.1062301233810039</v>
      </c>
    </row>
    <row r="256" spans="1:19" x14ac:dyDescent="0.3">
      <c r="A256" s="59">
        <v>45900</v>
      </c>
      <c r="B256" s="24">
        <v>31</v>
      </c>
      <c r="C256" s="24">
        <v>8</v>
      </c>
      <c r="D256" s="24">
        <f>_xlfn.IFNA('[2]Ceny plynu cal +1'!D244,"")</f>
        <v>23.582000000000001</v>
      </c>
      <c r="E256" s="24" t="str">
        <f>_xlfn.IFNA('[2]Ceny plynu cal +1'!E244,"")</f>
        <v/>
      </c>
      <c r="F256" s="24">
        <f>_xlfn.IFNA('[2]Ceny plynu cal +1'!F244,"")</f>
        <v>14.282</v>
      </c>
      <c r="G256" s="24">
        <f>_xlfn.IFNA('[2]Ceny plynu cal +1'!G244,"")</f>
        <v>34.152999999999999</v>
      </c>
      <c r="H256" s="24">
        <f>_xlfn.IFNA('[2]Ceny plynu cal +1'!H244,"")</f>
        <v>199.57</v>
      </c>
      <c r="I256" s="24">
        <f>_xlfn.IFNA('[2]Ceny plynu cal +1'!I244,"")</f>
        <v>53.664999999999999</v>
      </c>
      <c r="J256" s="24" t="str">
        <f>_xlfn.IFNA('[2]Ceny plynu cal +1'!J244,"")</f>
        <v/>
      </c>
      <c r="M256" s="24">
        <f t="shared" ref="M256:S271" si="17">IFERROR(D256/D$379-1,M255)</f>
        <v>0.1259658075836747</v>
      </c>
      <c r="N256" s="24">
        <f t="shared" si="17"/>
        <v>-5.9992540891896429E-2</v>
      </c>
      <c r="O256" s="24">
        <f t="shared" si="17"/>
        <v>3.0594888123296249E-2</v>
      </c>
      <c r="P256" s="24">
        <f t="shared" si="17"/>
        <v>9.7809076682286999E-4</v>
      </c>
      <c r="Q256" s="24">
        <f t="shared" si="17"/>
        <v>0.68022669730783858</v>
      </c>
      <c r="R256" s="24">
        <f t="shared" si="17"/>
        <v>1.4906650686770107E-3</v>
      </c>
      <c r="S256" s="24">
        <f t="shared" si="17"/>
        <v>0.1062301233810039</v>
      </c>
    </row>
    <row r="257" spans="1:19" x14ac:dyDescent="0.3">
      <c r="A257" s="59">
        <v>45901</v>
      </c>
      <c r="B257" s="24">
        <v>1</v>
      </c>
      <c r="C257" s="24">
        <v>9</v>
      </c>
      <c r="D257" s="24" t="str">
        <f>_xlfn.IFNA('[2]Ceny plynu cal +1'!D245,"")</f>
        <v/>
      </c>
      <c r="E257" s="24" t="str">
        <f>_xlfn.IFNA('[2]Ceny plynu cal +1'!E245,"")</f>
        <v/>
      </c>
      <c r="F257" s="24">
        <f>_xlfn.IFNA('[2]Ceny plynu cal +1'!F245,"")</f>
        <v>14.451000000000001</v>
      </c>
      <c r="G257" s="24">
        <f>_xlfn.IFNA('[2]Ceny plynu cal +1'!G245,"")</f>
        <v>33.844999999999999</v>
      </c>
      <c r="H257" s="24">
        <f>_xlfn.IFNA('[2]Ceny plynu cal +1'!H245,"")</f>
        <v>199.92</v>
      </c>
      <c r="I257" s="24">
        <f>_xlfn.IFNA('[2]Ceny plynu cal +1'!I245,"")</f>
        <v>53.543999999999997</v>
      </c>
      <c r="J257" s="24" t="str">
        <f>_xlfn.IFNA('[2]Ceny plynu cal +1'!J245,"")</f>
        <v/>
      </c>
      <c r="M257" s="24">
        <f t="shared" si="17"/>
        <v>0.1259658075836747</v>
      </c>
      <c r="N257" s="24">
        <f t="shared" si="17"/>
        <v>-5.9992540891896429E-2</v>
      </c>
      <c r="O257" s="24">
        <f t="shared" si="17"/>
        <v>4.2789996377941009E-2</v>
      </c>
      <c r="P257" s="24">
        <f t="shared" si="17"/>
        <v>-8.0489713347841052E-3</v>
      </c>
      <c r="Q257" s="24">
        <f t="shared" si="17"/>
        <v>0.6831734295023455</v>
      </c>
      <c r="R257" s="24">
        <f t="shared" si="17"/>
        <v>-7.6742438391430579E-4</v>
      </c>
      <c r="S257" s="24">
        <f t="shared" si="17"/>
        <v>0.1062301233810039</v>
      </c>
    </row>
    <row r="258" spans="1:19" x14ac:dyDescent="0.3">
      <c r="A258" s="59">
        <v>45902</v>
      </c>
      <c r="B258" s="24">
        <v>2</v>
      </c>
      <c r="C258" s="24">
        <v>9</v>
      </c>
      <c r="D258" s="24" t="str">
        <f>_xlfn.IFNA('[2]Ceny plynu cal +1'!D246,"")</f>
        <v/>
      </c>
      <c r="E258" s="24">
        <f>_xlfn.IFNA('[2]Ceny plynu cal +1'!E246,"")</f>
        <v>17.097000000000001</v>
      </c>
      <c r="F258" s="24">
        <f>_xlfn.IFNA('[2]Ceny plynu cal +1'!F246,"")</f>
        <v>14.202</v>
      </c>
      <c r="G258" s="24">
        <f>_xlfn.IFNA('[2]Ceny plynu cal +1'!G246,"")</f>
        <v>34.94</v>
      </c>
      <c r="H258" s="24">
        <f>_xlfn.IFNA('[2]Ceny plynu cal +1'!H246,"")</f>
        <v>186.45</v>
      </c>
      <c r="I258" s="24" t="str">
        <f>_xlfn.IFNA('[2]Ceny plynu cal +1'!I246,"")</f>
        <v/>
      </c>
      <c r="J258" s="24">
        <f>_xlfn.IFNA('[2]Ceny plynu cal +1'!J246,"")</f>
        <v>41.256999999999998</v>
      </c>
      <c r="M258" s="24">
        <f t="shared" si="17"/>
        <v>0.1259658075836747</v>
      </c>
      <c r="N258" s="24">
        <f t="shared" si="17"/>
        <v>-8.9083062496670196E-2</v>
      </c>
      <c r="O258" s="24">
        <f t="shared" si="17"/>
        <v>2.4822055813405131E-2</v>
      </c>
      <c r="P258" s="24">
        <f t="shared" si="17"/>
        <v>2.4043992955019799E-2</v>
      </c>
      <c r="Q258" s="24">
        <f t="shared" si="17"/>
        <v>0.56976633618803674</v>
      </c>
      <c r="R258" s="24">
        <f t="shared" si="17"/>
        <v>-7.6742438391430579E-4</v>
      </c>
      <c r="S258" s="24">
        <f t="shared" si="17"/>
        <v>9.1207081896714115E-2</v>
      </c>
    </row>
    <row r="259" spans="1:19" x14ac:dyDescent="0.3">
      <c r="A259" s="59">
        <v>45903</v>
      </c>
      <c r="B259" s="24">
        <v>3</v>
      </c>
      <c r="C259" s="24">
        <v>9</v>
      </c>
      <c r="D259" s="24">
        <f>_xlfn.IFNA('[2]Ceny plynu cal +1'!D247,"")</f>
        <v>23.89</v>
      </c>
      <c r="E259" s="24">
        <f>_xlfn.IFNA('[2]Ceny plynu cal +1'!E247,"")</f>
        <v>17.149000000000001</v>
      </c>
      <c r="F259" s="24">
        <f>_xlfn.IFNA('[2]Ceny plynu cal +1'!F247,"")</f>
        <v>14.25</v>
      </c>
      <c r="G259" s="24">
        <f>_xlfn.IFNA('[2]Ceny plynu cal +1'!G247,"")</f>
        <v>34.390999999999998</v>
      </c>
      <c r="H259" s="24" t="str">
        <f>_xlfn.IFNA('[2]Ceny plynu cal +1'!H247,"")</f>
        <v/>
      </c>
      <c r="I259" s="24" t="str">
        <f>_xlfn.IFNA('[2]Ceny plynu cal +1'!I247,"")</f>
        <v/>
      </c>
      <c r="J259" s="24">
        <f>_xlfn.IFNA('[2]Ceny plynu cal +1'!J247,"")</f>
        <v>40.235999999999997</v>
      </c>
      <c r="M259" s="24">
        <f t="shared" si="17"/>
        <v>0.14067183204028444</v>
      </c>
      <c r="N259" s="24">
        <f t="shared" si="17"/>
        <v>-8.6312536629548964E-2</v>
      </c>
      <c r="O259" s="24">
        <f t="shared" si="17"/>
        <v>2.8285755199339846E-2</v>
      </c>
      <c r="P259" s="24">
        <f t="shared" si="17"/>
        <v>7.9535478453371944E-3</v>
      </c>
      <c r="Q259" s="24">
        <f t="shared" si="17"/>
        <v>0.56976633618803674</v>
      </c>
      <c r="R259" s="24">
        <f t="shared" si="17"/>
        <v>-7.6742438391430579E-4</v>
      </c>
      <c r="S259" s="24">
        <f t="shared" si="17"/>
        <v>6.4202635848369827E-2</v>
      </c>
    </row>
    <row r="260" spans="1:19" x14ac:dyDescent="0.3">
      <c r="A260" s="59">
        <v>45904</v>
      </c>
      <c r="B260" s="24">
        <v>4</v>
      </c>
      <c r="C260" s="24">
        <v>9</v>
      </c>
      <c r="D260" s="24">
        <f>_xlfn.IFNA('[2]Ceny plynu cal +1'!D248,"")</f>
        <v>24.327000000000002</v>
      </c>
      <c r="E260" s="24">
        <f>_xlfn.IFNA('[2]Ceny plynu cal +1'!E248,"")</f>
        <v>17.163</v>
      </c>
      <c r="F260" s="24">
        <f>_xlfn.IFNA('[2]Ceny plynu cal +1'!F248,"")</f>
        <v>14.192</v>
      </c>
      <c r="G260" s="24" t="str">
        <f>_xlfn.IFNA('[2]Ceny plynu cal +1'!G248,"")</f>
        <v/>
      </c>
      <c r="H260" s="24" t="str">
        <f>_xlfn.IFNA('[2]Ceny plynu cal +1'!H248,"")</f>
        <v/>
      </c>
      <c r="I260" s="24">
        <f>_xlfn.IFNA('[2]Ceny plynu cal +1'!I248,"")</f>
        <v>52.718000000000004</v>
      </c>
      <c r="J260" s="24">
        <f>_xlfn.IFNA('[2]Ceny plynu cal +1'!J248,"")</f>
        <v>39.247999999999998</v>
      </c>
      <c r="M260" s="24">
        <f t="shared" si="17"/>
        <v>0.16153719790891596</v>
      </c>
      <c r="N260" s="24">
        <f t="shared" si="17"/>
        <v>-8.5566625819170183E-2</v>
      </c>
      <c r="O260" s="24">
        <f t="shared" si="17"/>
        <v>2.4100451774668796E-2</v>
      </c>
      <c r="P260" s="24">
        <f t="shared" si="17"/>
        <v>7.9535478453371944E-3</v>
      </c>
      <c r="Q260" s="24">
        <f t="shared" si="17"/>
        <v>0.56976633618803674</v>
      </c>
      <c r="R260" s="24">
        <f t="shared" si="17"/>
        <v>-1.6182150729702416E-2</v>
      </c>
      <c r="S260" s="24">
        <f t="shared" si="17"/>
        <v>3.8071007351049291E-2</v>
      </c>
    </row>
    <row r="261" spans="1:19" x14ac:dyDescent="0.3">
      <c r="A261" s="59">
        <v>45905</v>
      </c>
      <c r="B261" s="24">
        <v>5</v>
      </c>
      <c r="C261" s="24">
        <v>9</v>
      </c>
      <c r="D261" s="24">
        <f>_xlfn.IFNA('[2]Ceny plynu cal +1'!D249,"")</f>
        <v>24.518000000000001</v>
      </c>
      <c r="E261" s="24">
        <f>_xlfn.IFNA('[2]Ceny plynu cal +1'!E249,"")</f>
        <v>17.497</v>
      </c>
      <c r="F261" s="24" t="str">
        <f>_xlfn.IFNA('[2]Ceny plynu cal +1'!F249,"")</f>
        <v/>
      </c>
      <c r="G261" s="24" t="str">
        <f>_xlfn.IFNA('[2]Ceny plynu cal +1'!G249,"")</f>
        <v/>
      </c>
      <c r="H261" s="24">
        <f>_xlfn.IFNA('[2]Ceny plynu cal +1'!H249,"")</f>
        <v>210.63900000000001</v>
      </c>
      <c r="I261" s="24">
        <f>_xlfn.IFNA('[2]Ceny plynu cal +1'!I249,"")</f>
        <v>53.469000000000001</v>
      </c>
      <c r="J261" s="24">
        <f>_xlfn.IFNA('[2]Ceny plynu cal +1'!J249,"")</f>
        <v>39.481999999999999</v>
      </c>
      <c r="M261" s="24">
        <f t="shared" si="17"/>
        <v>0.17065684294532013</v>
      </c>
      <c r="N261" s="24">
        <f t="shared" si="17"/>
        <v>-6.7771325057275567E-2</v>
      </c>
      <c r="O261" s="24">
        <f t="shared" si="17"/>
        <v>2.4100451774668796E-2</v>
      </c>
      <c r="P261" s="24">
        <f t="shared" si="17"/>
        <v>7.9535478453371944E-3</v>
      </c>
      <c r="Q261" s="24">
        <f t="shared" si="17"/>
        <v>0.77341920776783013</v>
      </c>
      <c r="R261" s="24">
        <f t="shared" si="17"/>
        <v>-2.1670666065947142E-3</v>
      </c>
      <c r="S261" s="24">
        <f t="shared" si="17"/>
        <v>4.4260077258309272E-2</v>
      </c>
    </row>
    <row r="262" spans="1:19" x14ac:dyDescent="0.3">
      <c r="A262" s="59">
        <v>45906</v>
      </c>
      <c r="B262" s="24">
        <v>6</v>
      </c>
      <c r="C262" s="24">
        <v>9</v>
      </c>
      <c r="D262" s="24">
        <f>_xlfn.IFNA('[2]Ceny plynu cal +1'!D250,"")</f>
        <v>24.834</v>
      </c>
      <c r="E262" s="24">
        <f>_xlfn.IFNA('[2]Ceny plynu cal +1'!E250,"")</f>
        <v>17.510999999999999</v>
      </c>
      <c r="F262" s="24" t="str">
        <f>_xlfn.IFNA('[2]Ceny plynu cal +1'!F250,"")</f>
        <v/>
      </c>
      <c r="G262" s="24">
        <f>_xlfn.IFNA('[2]Ceny plynu cal +1'!G250,"")</f>
        <v>35.585000000000001</v>
      </c>
      <c r="H262" s="24">
        <f>_xlfn.IFNA('[2]Ceny plynu cal +1'!H250,"")</f>
        <v>213.33</v>
      </c>
      <c r="I262" s="24">
        <f>_xlfn.IFNA('[2]Ceny plynu cal +1'!I250,"")</f>
        <v>51.49</v>
      </c>
      <c r="J262" s="24">
        <f>_xlfn.IFNA('[2]Ceny plynu cal +1'!J250,"")</f>
        <v>39.509</v>
      </c>
      <c r="M262" s="24">
        <f t="shared" si="17"/>
        <v>0.18574484206314046</v>
      </c>
      <c r="N262" s="24">
        <f t="shared" si="17"/>
        <v>-6.7025414246896786E-2</v>
      </c>
      <c r="O262" s="24">
        <f t="shared" si="17"/>
        <v>2.4100451774668796E-2</v>
      </c>
      <c r="P262" s="24">
        <f t="shared" si="17"/>
        <v>4.2948067810657742E-2</v>
      </c>
      <c r="Q262" s="24">
        <f t="shared" si="17"/>
        <v>0.79607536872616746</v>
      </c>
      <c r="R262" s="24">
        <f t="shared" si="17"/>
        <v>-3.9098959389058385E-2</v>
      </c>
      <c r="S262" s="24">
        <f t="shared" si="17"/>
        <v>4.497420070914715E-2</v>
      </c>
    </row>
    <row r="263" spans="1:19" x14ac:dyDescent="0.3">
      <c r="A263" s="59">
        <v>45907</v>
      </c>
      <c r="B263" s="24">
        <v>7</v>
      </c>
      <c r="C263" s="24">
        <v>9</v>
      </c>
      <c r="D263" s="24">
        <f>_xlfn.IFNA('[2]Ceny plynu cal +1'!D251,"")</f>
        <v>25.2</v>
      </c>
      <c r="E263" s="24" t="str">
        <f>_xlfn.IFNA('[2]Ceny plynu cal +1'!E251,"")</f>
        <v/>
      </c>
      <c r="F263" s="24">
        <f>_xlfn.IFNA('[2]Ceny plynu cal +1'!F251,"")</f>
        <v>13.771000000000001</v>
      </c>
      <c r="G263" s="24">
        <f>_xlfn.IFNA('[2]Ceny plynu cal +1'!G251,"")</f>
        <v>36.033999999999999</v>
      </c>
      <c r="H263" s="24">
        <f>_xlfn.IFNA('[2]Ceny plynu cal +1'!H251,"")</f>
        <v>201.6</v>
      </c>
      <c r="I263" s="24">
        <f>_xlfn.IFNA('[2]Ceny plynu cal +1'!I251,"")</f>
        <v>52.15</v>
      </c>
      <c r="J263" s="24" t="str">
        <f>_xlfn.IFNA('[2]Ceny plynu cal +1'!J251,"")</f>
        <v/>
      </c>
      <c r="M263" s="24">
        <f t="shared" si="17"/>
        <v>0.20322018281352738</v>
      </c>
      <c r="N263" s="24">
        <f t="shared" si="17"/>
        <v>-6.7025414246896786E-2</v>
      </c>
      <c r="O263" s="24">
        <f t="shared" si="17"/>
        <v>-6.2790782561327196E-3</v>
      </c>
      <c r="P263" s="24">
        <f t="shared" si="17"/>
        <v>5.6107648601636528E-2</v>
      </c>
      <c r="Q263" s="24">
        <f t="shared" si="17"/>
        <v>0.69731774403597879</v>
      </c>
      <c r="R263" s="24">
        <f t="shared" si="17"/>
        <v>-2.678210782946977E-2</v>
      </c>
      <c r="S263" s="24">
        <f t="shared" si="17"/>
        <v>4.497420070914715E-2</v>
      </c>
    </row>
    <row r="264" spans="1:19" x14ac:dyDescent="0.3">
      <c r="A264" s="59">
        <v>45908</v>
      </c>
      <c r="B264" s="24">
        <v>8</v>
      </c>
      <c r="C264" s="24">
        <v>9</v>
      </c>
      <c r="D264" s="24" t="str">
        <f>_xlfn.IFNA('[2]Ceny plynu cal +1'!D252,"")</f>
        <v/>
      </c>
      <c r="E264" s="24" t="str">
        <f>_xlfn.IFNA('[2]Ceny plynu cal +1'!E252,"")</f>
        <v/>
      </c>
      <c r="F264" s="24">
        <f>_xlfn.IFNA('[2]Ceny plynu cal +1'!F252,"")</f>
        <v>13.449</v>
      </c>
      <c r="G264" s="24">
        <f>_xlfn.IFNA('[2]Ceny plynu cal +1'!G252,"")</f>
        <v>37.151000000000003</v>
      </c>
      <c r="H264" s="24">
        <f>_xlfn.IFNA('[2]Ceny plynu cal +1'!H252,"")</f>
        <v>205.05</v>
      </c>
      <c r="I264" s="24">
        <f>_xlfn.IFNA('[2]Ceny plynu cal +1'!I252,"")</f>
        <v>51.912999999999997</v>
      </c>
      <c r="J264" s="24" t="str">
        <f>_xlfn.IFNA('[2]Ceny plynu cal +1'!J252,"")</f>
        <v/>
      </c>
      <c r="M264" s="24">
        <f t="shared" si="17"/>
        <v>0.20322018281352738</v>
      </c>
      <c r="N264" s="24">
        <f t="shared" si="17"/>
        <v>-6.7025414246896786E-2</v>
      </c>
      <c r="O264" s="24">
        <f t="shared" si="17"/>
        <v>-2.951472830344426E-2</v>
      </c>
      <c r="P264" s="24">
        <f t="shared" si="17"/>
        <v>8.8845403041555304E-2</v>
      </c>
      <c r="Q264" s="24">
        <f t="shared" si="17"/>
        <v>0.72636410423897546</v>
      </c>
      <c r="R264" s="24">
        <f t="shared" si="17"/>
        <v>-3.1204977253140309E-2</v>
      </c>
      <c r="S264" s="24">
        <f t="shared" si="17"/>
        <v>4.497420070914715E-2</v>
      </c>
    </row>
    <row r="265" spans="1:19" x14ac:dyDescent="0.3">
      <c r="A265" s="59">
        <v>45909</v>
      </c>
      <c r="B265" s="24">
        <v>9</v>
      </c>
      <c r="C265" s="24">
        <v>9</v>
      </c>
      <c r="D265" s="24" t="str">
        <f>_xlfn.IFNA('[2]Ceny plynu cal +1'!D253,"")</f>
        <v/>
      </c>
      <c r="E265" s="24">
        <f>_xlfn.IFNA('[2]Ceny plynu cal +1'!E253,"")</f>
        <v>17.655000000000001</v>
      </c>
      <c r="F265" s="24">
        <f>_xlfn.IFNA('[2]Ceny plynu cal +1'!F253,"")</f>
        <v>13.394</v>
      </c>
      <c r="G265" s="24">
        <f>_xlfn.IFNA('[2]Ceny plynu cal +1'!G253,"")</f>
        <v>37.884999999999998</v>
      </c>
      <c r="H265" s="24">
        <f>_xlfn.IFNA('[2]Ceny plynu cal +1'!H253,"")</f>
        <v>194.57499999999999</v>
      </c>
      <c r="I265" s="24" t="str">
        <f>_xlfn.IFNA('[2]Ceny plynu cal +1'!I253,"")</f>
        <v/>
      </c>
      <c r="J265" s="24">
        <f>_xlfn.IFNA('[2]Ceny plynu cal +1'!J253,"")</f>
        <v>39.951000000000001</v>
      </c>
      <c r="M265" s="24">
        <f t="shared" si="17"/>
        <v>0.20322018281352738</v>
      </c>
      <c r="N265" s="24">
        <f t="shared" si="17"/>
        <v>-5.9353188768714538E-2</v>
      </c>
      <c r="O265" s="24">
        <f t="shared" si="17"/>
        <v>-3.348355051649432E-2</v>
      </c>
      <c r="P265" s="24">
        <f t="shared" si="17"/>
        <v>0.11035794714083935</v>
      </c>
      <c r="Q265" s="24">
        <f t="shared" si="17"/>
        <v>0.63817261927480429</v>
      </c>
      <c r="R265" s="24">
        <f t="shared" si="17"/>
        <v>-3.1204977253140309E-2</v>
      </c>
      <c r="S265" s="24">
        <f t="shared" si="17"/>
        <v>5.666466608952736E-2</v>
      </c>
    </row>
    <row r="266" spans="1:19" x14ac:dyDescent="0.3">
      <c r="A266" s="59">
        <v>45910</v>
      </c>
      <c r="B266" s="24">
        <v>10</v>
      </c>
      <c r="C266" s="24">
        <v>9</v>
      </c>
      <c r="D266" s="24">
        <f>_xlfn.IFNA('[2]Ceny plynu cal +1'!D254,"")</f>
        <v>26.32</v>
      </c>
      <c r="E266" s="24">
        <f>_xlfn.IFNA('[2]Ceny plynu cal +1'!E254,"")</f>
        <v>18.945</v>
      </c>
      <c r="F266" s="24">
        <f>_xlfn.IFNA('[2]Ceny plynu cal +1'!F254,"")</f>
        <v>13.39</v>
      </c>
      <c r="G266" s="24">
        <f>_xlfn.IFNA('[2]Ceny plynu cal +1'!G254,"")</f>
        <v>37.729999999999997</v>
      </c>
      <c r="H266" s="24" t="str">
        <f>_xlfn.IFNA('[2]Ceny plynu cal +1'!H254,"")</f>
        <v/>
      </c>
      <c r="I266" s="24" t="str">
        <f>_xlfn.IFNA('[2]Ceny plynu cal +1'!I254,"")</f>
        <v/>
      </c>
      <c r="J266" s="24">
        <f>_xlfn.IFNA('[2]Ceny plynu cal +1'!J254,"")</f>
        <v>38.459000000000003</v>
      </c>
      <c r="M266" s="24">
        <f t="shared" si="17"/>
        <v>0.25669663538301757</v>
      </c>
      <c r="N266" s="24">
        <f t="shared" si="17"/>
        <v>9.3771644733333659E-3</v>
      </c>
      <c r="O266" s="24">
        <f t="shared" si="17"/>
        <v>-3.3772192131988787E-2</v>
      </c>
      <c r="P266" s="24">
        <f t="shared" si="17"/>
        <v>0.10581510744684874</v>
      </c>
      <c r="Q266" s="24">
        <f t="shared" si="17"/>
        <v>0.63817261927480429</v>
      </c>
      <c r="R266" s="24">
        <f t="shared" si="17"/>
        <v>-3.1204977253140309E-2</v>
      </c>
      <c r="S266" s="24">
        <f t="shared" si="17"/>
        <v>1.7202733176569618E-2</v>
      </c>
    </row>
    <row r="267" spans="1:19" x14ac:dyDescent="0.3">
      <c r="A267" s="59">
        <v>45911</v>
      </c>
      <c r="B267" s="24">
        <v>11</v>
      </c>
      <c r="C267" s="24">
        <v>9</v>
      </c>
      <c r="D267" s="24">
        <f>_xlfn.IFNA('[2]Ceny plynu cal +1'!D255,"")</f>
        <v>26.042000000000002</v>
      </c>
      <c r="E267" s="24">
        <f>_xlfn.IFNA('[2]Ceny plynu cal +1'!E255,"")</f>
        <v>19.036000000000001</v>
      </c>
      <c r="F267" s="24">
        <f>_xlfn.IFNA('[2]Ceny plynu cal +1'!F255,"")</f>
        <v>13.446</v>
      </c>
      <c r="G267" s="24" t="str">
        <f>_xlfn.IFNA('[2]Ceny plynu cal +1'!G255,"")</f>
        <v/>
      </c>
      <c r="H267" s="24" t="str">
        <f>_xlfn.IFNA('[2]Ceny plynu cal +1'!H255,"")</f>
        <v/>
      </c>
      <c r="I267" s="24">
        <f>_xlfn.IFNA('[2]Ceny plynu cal +1'!I255,"")</f>
        <v>52.646999999999998</v>
      </c>
      <c r="J267" s="24">
        <f>_xlfn.IFNA('[2]Ceny plynu cal +1'!J255,"")</f>
        <v>38.563000000000002</v>
      </c>
      <c r="M267" s="24">
        <f t="shared" si="17"/>
        <v>0.24342301590594784</v>
      </c>
      <c r="N267" s="24">
        <f t="shared" si="17"/>
        <v>1.4225584740795716E-2</v>
      </c>
      <c r="O267" s="24">
        <f t="shared" si="17"/>
        <v>-2.9731209515065138E-2</v>
      </c>
      <c r="P267" s="24">
        <f t="shared" si="17"/>
        <v>0.10581510744684874</v>
      </c>
      <c r="Q267" s="24">
        <f t="shared" si="17"/>
        <v>0.63817261927480429</v>
      </c>
      <c r="R267" s="24">
        <f t="shared" si="17"/>
        <v>-1.750714536717346E-2</v>
      </c>
      <c r="S267" s="24">
        <f t="shared" si="17"/>
        <v>1.9953430913129733E-2</v>
      </c>
    </row>
    <row r="268" spans="1:19" x14ac:dyDescent="0.3">
      <c r="A268" s="59">
        <v>45912</v>
      </c>
      <c r="B268" s="24">
        <v>12</v>
      </c>
      <c r="C268" s="24">
        <v>9</v>
      </c>
      <c r="D268" s="24">
        <f>_xlfn.IFNA('[2]Ceny plynu cal +1'!D256,"")</f>
        <v>25.289000000000001</v>
      </c>
      <c r="E268" s="24">
        <f>_xlfn.IFNA('[2]Ceny plynu cal +1'!E256,"")</f>
        <v>18.577999999999999</v>
      </c>
      <c r="F268" s="24" t="str">
        <f>_xlfn.IFNA('[2]Ceny plynu cal +1'!F256,"")</f>
        <v/>
      </c>
      <c r="G268" s="24" t="str">
        <f>_xlfn.IFNA('[2]Ceny plynu cal +1'!G256,"")</f>
        <v/>
      </c>
      <c r="H268" s="24">
        <f>_xlfn.IFNA('[2]Ceny plynu cal +1'!H256,"")</f>
        <v>180.46</v>
      </c>
      <c r="I268" s="24">
        <f>_xlfn.IFNA('[2]Ceny plynu cal +1'!I256,"")</f>
        <v>52.322000000000003</v>
      </c>
      <c r="J268" s="24">
        <f>_xlfn.IFNA('[2]Ceny plynu cal +1'!J256,"")</f>
        <v>37.875</v>
      </c>
      <c r="M268" s="24">
        <f t="shared" si="17"/>
        <v>0.20746965091949598</v>
      </c>
      <c r="N268" s="24">
        <f t="shared" si="17"/>
        <v>-1.0176354627311257E-2</v>
      </c>
      <c r="O268" s="24">
        <f t="shared" si="17"/>
        <v>-2.9731209515065138E-2</v>
      </c>
      <c r="P268" s="24">
        <f t="shared" si="17"/>
        <v>0.10581510744684874</v>
      </c>
      <c r="Q268" s="24">
        <f t="shared" si="17"/>
        <v>0.51933511948776157</v>
      </c>
      <c r="R268" s="24">
        <f t="shared" si="17"/>
        <v>-2.3572261665455674E-2</v>
      </c>
      <c r="S268" s="24">
        <f t="shared" si="17"/>
        <v>1.7565074251169044E-3</v>
      </c>
    </row>
    <row r="269" spans="1:19" x14ac:dyDescent="0.3">
      <c r="A269" s="59">
        <v>45913</v>
      </c>
      <c r="B269" s="24">
        <v>13</v>
      </c>
      <c r="C269" s="24">
        <v>9</v>
      </c>
      <c r="D269" s="24">
        <f>_xlfn.IFNA('[2]Ceny plynu cal +1'!D257,"")</f>
        <v>24.576000000000001</v>
      </c>
      <c r="E269" s="24">
        <f>_xlfn.IFNA('[2]Ceny plynu cal +1'!E257,"")</f>
        <v>18.5</v>
      </c>
      <c r="F269" s="24" t="str">
        <f>_xlfn.IFNA('[2]Ceny plynu cal +1'!F257,"")</f>
        <v/>
      </c>
      <c r="G269" s="24">
        <f>_xlfn.IFNA('[2]Ceny plynu cal +1'!G257,"")</f>
        <v>38.982999999999997</v>
      </c>
      <c r="H269" s="24">
        <f>_xlfn.IFNA('[2]Ceny plynu cal +1'!H257,"")</f>
        <v>182.77500000000001</v>
      </c>
      <c r="I269" s="24">
        <f>_xlfn.IFNA('[2]Ceny plynu cal +1'!I257,"")</f>
        <v>53.531999999999996</v>
      </c>
      <c r="J269" s="24">
        <f>_xlfn.IFNA('[2]Ceny plynu cal +1'!J257,"")</f>
        <v>38.106999999999999</v>
      </c>
      <c r="M269" s="24">
        <f t="shared" si="17"/>
        <v>0.17342615923909732</v>
      </c>
      <c r="N269" s="24">
        <f t="shared" si="17"/>
        <v>-1.4332143427993271E-2</v>
      </c>
      <c r="O269" s="24">
        <f t="shared" si="17"/>
        <v>-2.9731209515065138E-2</v>
      </c>
      <c r="P269" s="24">
        <f t="shared" si="17"/>
        <v>0.14253883736020412</v>
      </c>
      <c r="Q269" s="24">
        <f t="shared" si="17"/>
        <v>0.53882564814571454</v>
      </c>
      <c r="R269" s="24">
        <f t="shared" si="17"/>
        <v>-9.9136713954317557E-4</v>
      </c>
      <c r="S269" s="24">
        <f t="shared" si="17"/>
        <v>7.8926792989817418E-3</v>
      </c>
    </row>
    <row r="270" spans="1:19" x14ac:dyDescent="0.3">
      <c r="A270" s="59">
        <v>45914</v>
      </c>
      <c r="B270" s="24">
        <v>14</v>
      </c>
      <c r="C270" s="24">
        <v>9</v>
      </c>
      <c r="D270" s="24">
        <f>_xlfn.IFNA('[2]Ceny plynu cal +1'!D258,"")</f>
        <v>24.593</v>
      </c>
      <c r="E270" s="24" t="str">
        <f>_xlfn.IFNA('[2]Ceny plynu cal +1'!E258,"")</f>
        <v/>
      </c>
      <c r="F270" s="24">
        <f>_xlfn.IFNA('[2]Ceny plynu cal +1'!F258,"")</f>
        <v>13.67</v>
      </c>
      <c r="G270" s="24">
        <f>_xlfn.IFNA('[2]Ceny plynu cal +1'!G258,"")</f>
        <v>40.450000000000003</v>
      </c>
      <c r="H270" s="24">
        <f>_xlfn.IFNA('[2]Ceny plynu cal +1'!H258,"")</f>
        <v>199.7</v>
      </c>
      <c r="I270" s="24">
        <f>_xlfn.IFNA('[2]Ceny plynu cal +1'!I258,"")</f>
        <v>52.74</v>
      </c>
      <c r="J270" s="24" t="str">
        <f>_xlfn.IFNA('[2]Ceny plynu cal +1'!J258,"")</f>
        <v/>
      </c>
      <c r="M270" s="24">
        <f t="shared" si="17"/>
        <v>0.17423785539416992</v>
      </c>
      <c r="N270" s="24">
        <f t="shared" si="17"/>
        <v>-1.4332143427993271E-2</v>
      </c>
      <c r="O270" s="24">
        <f t="shared" si="17"/>
        <v>-1.3567279047370207E-2</v>
      </c>
      <c r="P270" s="24">
        <f t="shared" si="17"/>
        <v>0.18553461691558537</v>
      </c>
      <c r="Q270" s="24">
        <f t="shared" si="17"/>
        <v>0.68132119783722689</v>
      </c>
      <c r="R270" s="24">
        <f t="shared" si="17"/>
        <v>-1.5771589011049469E-2</v>
      </c>
      <c r="S270" s="24">
        <f t="shared" si="17"/>
        <v>7.8926792989817418E-3</v>
      </c>
    </row>
    <row r="271" spans="1:19" x14ac:dyDescent="0.3">
      <c r="A271" s="59">
        <v>45915</v>
      </c>
      <c r="B271" s="24">
        <v>15</v>
      </c>
      <c r="C271" s="24">
        <v>9</v>
      </c>
      <c r="D271" s="24" t="str">
        <f>_xlfn.IFNA('[2]Ceny plynu cal +1'!D259,"")</f>
        <v/>
      </c>
      <c r="E271" s="24" t="str">
        <f>_xlfn.IFNA('[2]Ceny plynu cal +1'!E259,"")</f>
        <v/>
      </c>
      <c r="F271" s="24">
        <f>_xlfn.IFNA('[2]Ceny plynu cal +1'!F259,"")</f>
        <v>13.689</v>
      </c>
      <c r="G271" s="24">
        <f>_xlfn.IFNA('[2]Ceny plynu cal +1'!G259,"")</f>
        <v>42.231000000000002</v>
      </c>
      <c r="H271" s="24">
        <f>_xlfn.IFNA('[2]Ceny plynu cal +1'!H259,"")</f>
        <v>206.94</v>
      </c>
      <c r="I271" s="24">
        <f>_xlfn.IFNA('[2]Ceny plynu cal +1'!I259,"")</f>
        <v>53.042999999999999</v>
      </c>
      <c r="J271" s="24" t="str">
        <f>_xlfn.IFNA('[2]Ceny plynu cal +1'!J259,"")</f>
        <v/>
      </c>
      <c r="M271" s="24">
        <f t="shared" si="17"/>
        <v>0.17423785539416992</v>
      </c>
      <c r="N271" s="24">
        <f t="shared" si="17"/>
        <v>-1.4332143427993271E-2</v>
      </c>
      <c r="O271" s="24">
        <f t="shared" si="17"/>
        <v>-1.2196231373771127E-2</v>
      </c>
      <c r="P271" s="24">
        <f t="shared" si="17"/>
        <v>0.23773331043169565</v>
      </c>
      <c r="Q271" s="24">
        <f t="shared" si="17"/>
        <v>0.74227645808931264</v>
      </c>
      <c r="R271" s="24">
        <f t="shared" si="17"/>
        <v>-1.0117034431420202E-2</v>
      </c>
      <c r="S271" s="24">
        <f t="shared" si="17"/>
        <v>7.8926792989817418E-3</v>
      </c>
    </row>
    <row r="272" spans="1:19" x14ac:dyDescent="0.3">
      <c r="A272" s="59">
        <v>45916</v>
      </c>
      <c r="B272" s="24">
        <v>16</v>
      </c>
      <c r="C272" s="24">
        <v>9</v>
      </c>
      <c r="D272" s="24" t="str">
        <f>_xlfn.IFNA('[2]Ceny plynu cal +1'!D260,"")</f>
        <v/>
      </c>
      <c r="E272" s="24">
        <f>_xlfn.IFNA('[2]Ceny plynu cal +1'!E260,"")</f>
        <v>19.628</v>
      </c>
      <c r="F272" s="24">
        <f>_xlfn.IFNA('[2]Ceny plynu cal +1'!F260,"")</f>
        <v>13.882999999999999</v>
      </c>
      <c r="G272" s="24">
        <f>_xlfn.IFNA('[2]Ceny plynu cal +1'!G260,"")</f>
        <v>39.429000000000002</v>
      </c>
      <c r="H272" s="24">
        <f>_xlfn.IFNA('[2]Ceny plynu cal +1'!H260,"")</f>
        <v>183.13</v>
      </c>
      <c r="I272" s="24" t="str">
        <f>_xlfn.IFNA('[2]Ceny plynu cal +1'!I260,"")</f>
        <v/>
      </c>
      <c r="J272" s="24">
        <f>_xlfn.IFNA('[2]Ceny plynu cal +1'!J260,"")</f>
        <v>36.9</v>
      </c>
      <c r="M272" s="24">
        <f t="shared" ref="M272:S287" si="18">IFERROR(D272/D$379-1,M271)</f>
        <v>0.17423785539416992</v>
      </c>
      <c r="N272" s="24">
        <f t="shared" si="18"/>
        <v>4.5766956151099825E-2</v>
      </c>
      <c r="O272" s="24">
        <f t="shared" si="18"/>
        <v>1.8028869777144685E-3</v>
      </c>
      <c r="P272" s="24">
        <f t="shared" si="18"/>
        <v>0.15561049222162215</v>
      </c>
      <c r="Q272" s="24">
        <f t="shared" si="18"/>
        <v>0.5418144765144286</v>
      </c>
      <c r="R272" s="24">
        <f t="shared" si="18"/>
        <v>-1.0117034431420202E-2</v>
      </c>
      <c r="S272" s="24">
        <f t="shared" si="18"/>
        <v>-2.4031283855133645E-2</v>
      </c>
    </row>
    <row r="273" spans="1:19" x14ac:dyDescent="0.3">
      <c r="A273" s="59">
        <v>45917</v>
      </c>
      <c r="B273" s="24">
        <v>17</v>
      </c>
      <c r="C273" s="24">
        <v>9</v>
      </c>
      <c r="D273" s="24">
        <f>_xlfn.IFNA('[2]Ceny plynu cal +1'!D261,"")</f>
        <v>25.414999999999999</v>
      </c>
      <c r="E273" s="24">
        <f>_xlfn.IFNA('[2]Ceny plynu cal +1'!E261,"")</f>
        <v>18.899999999999999</v>
      </c>
      <c r="F273" s="24">
        <f>_xlfn.IFNA('[2]Ceny plynu cal +1'!F261,"")</f>
        <v>13.933999999999999</v>
      </c>
      <c r="G273" s="24">
        <f>_xlfn.IFNA('[2]Ceny plynu cal +1'!G261,"")</f>
        <v>40.15</v>
      </c>
      <c r="H273" s="24" t="str">
        <f>_xlfn.IFNA('[2]Ceny plynu cal +1'!H261,"")</f>
        <v/>
      </c>
      <c r="I273" s="24" t="str">
        <f>_xlfn.IFNA('[2]Ceny plynu cal +1'!I261,"")</f>
        <v/>
      </c>
      <c r="J273" s="24">
        <f>_xlfn.IFNA('[2]Ceny plynu cal +1'!J261,"")</f>
        <v>38.293999999999997</v>
      </c>
      <c r="M273" s="24">
        <f t="shared" si="18"/>
        <v>0.21348575183356333</v>
      </c>
      <c r="N273" s="24">
        <f t="shared" si="18"/>
        <v>6.9795940114014687E-3</v>
      </c>
      <c r="O273" s="24">
        <f t="shared" si="18"/>
        <v>5.483067575270173E-3</v>
      </c>
      <c r="P273" s="24">
        <f t="shared" si="18"/>
        <v>0.17674202395947458</v>
      </c>
      <c r="Q273" s="24">
        <f t="shared" si="18"/>
        <v>0.5418144765144286</v>
      </c>
      <c r="R273" s="24">
        <f t="shared" si="18"/>
        <v>-1.0117034431420202E-2</v>
      </c>
      <c r="S273" s="24">
        <f t="shared" si="18"/>
        <v>1.283864542145019E-2</v>
      </c>
    </row>
    <row r="274" spans="1:19" x14ac:dyDescent="0.3">
      <c r="A274" s="59">
        <v>45918</v>
      </c>
      <c r="B274" s="24">
        <v>18</v>
      </c>
      <c r="C274" s="24">
        <v>9</v>
      </c>
      <c r="D274" s="24">
        <f>_xlfn.IFNA('[2]Ceny plynu cal +1'!D262,"")</f>
        <v>25.116</v>
      </c>
      <c r="E274" s="24">
        <f>_xlfn.IFNA('[2]Ceny plynu cal +1'!E262,"")</f>
        <v>18.608000000000001</v>
      </c>
      <c r="F274" s="24">
        <f>_xlfn.IFNA('[2]Ceny plynu cal +1'!F262,"")</f>
        <v>13.965</v>
      </c>
      <c r="G274" s="24" t="str">
        <f>_xlfn.IFNA('[2]Ceny plynu cal +1'!G262,"")</f>
        <v/>
      </c>
      <c r="H274" s="24" t="str">
        <f>_xlfn.IFNA('[2]Ceny plynu cal +1'!H262,"")</f>
        <v/>
      </c>
      <c r="I274" s="24">
        <f>_xlfn.IFNA('[2]Ceny plynu cal +1'!I262,"")</f>
        <v>51.743000000000002</v>
      </c>
      <c r="J274" s="24">
        <f>_xlfn.IFNA('[2]Ceny plynu cal +1'!J262,"")</f>
        <v>38.378999999999998</v>
      </c>
      <c r="M274" s="24">
        <f t="shared" si="18"/>
        <v>0.1992094488708156</v>
      </c>
      <c r="N274" s="24">
        <f t="shared" si="18"/>
        <v>-8.577974319356696E-3</v>
      </c>
      <c r="O274" s="24">
        <f t="shared" si="18"/>
        <v>7.7200400953529869E-3</v>
      </c>
      <c r="P274" s="24">
        <f t="shared" si="18"/>
        <v>0.17674202395947458</v>
      </c>
      <c r="Q274" s="24">
        <f t="shared" si="18"/>
        <v>0.5418144765144286</v>
      </c>
      <c r="R274" s="24">
        <f t="shared" si="18"/>
        <v>-3.437749962454939E-2</v>
      </c>
      <c r="S274" s="24">
        <f t="shared" si="18"/>
        <v>1.5086811840754111E-2</v>
      </c>
    </row>
    <row r="275" spans="1:19" x14ac:dyDescent="0.3">
      <c r="A275" s="59">
        <v>45919</v>
      </c>
      <c r="B275" s="24">
        <v>19</v>
      </c>
      <c r="C275" s="24">
        <v>9</v>
      </c>
      <c r="D275" s="24">
        <f>_xlfn.IFNA('[2]Ceny plynu cal +1'!D263,"")</f>
        <v>25.797000000000001</v>
      </c>
      <c r="E275" s="24">
        <f>_xlfn.IFNA('[2]Ceny plynu cal +1'!E263,"")</f>
        <v>18.97</v>
      </c>
      <c r="F275" s="24" t="str">
        <f>_xlfn.IFNA('[2]Ceny plynu cal +1'!F263,"")</f>
        <v/>
      </c>
      <c r="G275" s="24" t="str">
        <f>_xlfn.IFNA('[2]Ceny plynu cal +1'!G263,"")</f>
        <v/>
      </c>
      <c r="H275" s="24">
        <f>_xlfn.IFNA('[2]Ceny plynu cal +1'!H263,"")</f>
        <v>179.12</v>
      </c>
      <c r="I275" s="24">
        <f>_xlfn.IFNA('[2]Ceny plynu cal +1'!I263,"")</f>
        <v>52.045000000000002</v>
      </c>
      <c r="J275" s="24">
        <f>_xlfn.IFNA('[2]Ceny plynu cal +1'!J263,"")</f>
        <v>35.723999999999997</v>
      </c>
      <c r="M275" s="24">
        <f t="shared" si="18"/>
        <v>0.23172504190637166</v>
      </c>
      <c r="N275" s="24">
        <f t="shared" si="18"/>
        <v>1.0709148063295482E-2</v>
      </c>
      <c r="O275" s="24">
        <f t="shared" si="18"/>
        <v>7.7200400953529869E-3</v>
      </c>
      <c r="P275" s="24">
        <f t="shared" si="18"/>
        <v>0.17674202395947458</v>
      </c>
      <c r="Q275" s="24">
        <f t="shared" si="18"/>
        <v>0.50805334480022091</v>
      </c>
      <c r="R275" s="24">
        <f t="shared" si="18"/>
        <v>-2.8741606941222408E-2</v>
      </c>
      <c r="S275" s="24">
        <f t="shared" si="18"/>
        <v>-5.5135327491620423E-2</v>
      </c>
    </row>
    <row r="276" spans="1:19" x14ac:dyDescent="0.3">
      <c r="A276" s="59">
        <v>45920</v>
      </c>
      <c r="B276" s="24">
        <v>20</v>
      </c>
      <c r="C276" s="24">
        <v>9</v>
      </c>
      <c r="D276" s="24">
        <f>_xlfn.IFNA('[2]Ceny plynu cal +1'!D264,"")</f>
        <v>25.963000000000001</v>
      </c>
      <c r="E276" s="24">
        <f>_xlfn.IFNA('[2]Ceny plynu cal +1'!E264,"")</f>
        <v>19.18</v>
      </c>
      <c r="F276" s="24" t="str">
        <f>_xlfn.IFNA('[2]Ceny plynu cal +1'!F264,"")</f>
        <v/>
      </c>
      <c r="G276" s="24">
        <f>_xlfn.IFNA('[2]Ceny plynu cal +1'!G264,"")</f>
        <v>43.235999999999997</v>
      </c>
      <c r="H276" s="24">
        <f>_xlfn.IFNA('[2]Ceny plynu cal +1'!H264,"")</f>
        <v>188.91</v>
      </c>
      <c r="I276" s="24">
        <f>_xlfn.IFNA('[2]Ceny plynu cal +1'!I264,"")</f>
        <v>51.01</v>
      </c>
      <c r="J276" s="24">
        <f>_xlfn.IFNA('[2]Ceny plynu cal +1'!J264,"")</f>
        <v>36.713000000000001</v>
      </c>
      <c r="M276" s="24">
        <f t="shared" si="18"/>
        <v>0.23965101612649264</v>
      </c>
      <c r="N276" s="24">
        <f t="shared" si="18"/>
        <v>2.1897810218977742E-2</v>
      </c>
      <c r="O276" s="24">
        <f t="shared" si="18"/>
        <v>7.7200400953529869E-3</v>
      </c>
      <c r="P276" s="24">
        <f t="shared" si="18"/>
        <v>0.26718849683466606</v>
      </c>
      <c r="Q276" s="24">
        <f t="shared" si="18"/>
        <v>0.59047765389799967</v>
      </c>
      <c r="R276" s="24">
        <f t="shared" si="18"/>
        <v>-4.8056669614213843E-2</v>
      </c>
      <c r="S276" s="24">
        <f t="shared" si="18"/>
        <v>-2.8977249977602093E-2</v>
      </c>
    </row>
    <row r="277" spans="1:19" x14ac:dyDescent="0.3">
      <c r="A277" s="59">
        <v>45921</v>
      </c>
      <c r="B277" s="24">
        <v>21</v>
      </c>
      <c r="C277" s="24">
        <v>9</v>
      </c>
      <c r="D277" s="24">
        <f>_xlfn.IFNA('[2]Ceny plynu cal +1'!D265,"")</f>
        <v>26.140999999999998</v>
      </c>
      <c r="E277" s="24" t="str">
        <f>_xlfn.IFNA('[2]Ceny plynu cal +1'!E265,"")</f>
        <v/>
      </c>
      <c r="F277" s="24">
        <f>_xlfn.IFNA('[2]Ceny plynu cal +1'!F265,"")</f>
        <v>13.696</v>
      </c>
      <c r="G277" s="24">
        <f>_xlfn.IFNA('[2]Ceny plynu cal +1'!G265,"")</f>
        <v>42.81</v>
      </c>
      <c r="H277" s="24">
        <f>_xlfn.IFNA('[2]Ceny plynu cal +1'!H265,"")</f>
        <v>191.36</v>
      </c>
      <c r="I277" s="24">
        <f>_xlfn.IFNA('[2]Ceny plynu cal +1'!I265,"")</f>
        <v>51.024999999999999</v>
      </c>
      <c r="J277" s="24" t="str">
        <f>_xlfn.IFNA('[2]Ceny plynu cal +1'!J265,"")</f>
        <v/>
      </c>
      <c r="M277" s="24">
        <f t="shared" si="18"/>
        <v>0.24814995233842918</v>
      </c>
      <c r="N277" s="24">
        <f t="shared" si="18"/>
        <v>2.1897810218977742E-2</v>
      </c>
      <c r="O277" s="24">
        <f t="shared" si="18"/>
        <v>-1.1691108546655671E-2</v>
      </c>
      <c r="P277" s="24">
        <f t="shared" si="18"/>
        <v>0.25470301483698909</v>
      </c>
      <c r="Q277" s="24">
        <f t="shared" si="18"/>
        <v>0.61110477925954831</v>
      </c>
      <c r="R277" s="24">
        <f t="shared" si="18"/>
        <v>-4.7776741169677783E-2</v>
      </c>
      <c r="S277" s="24">
        <f t="shared" si="18"/>
        <v>-2.8977249977602093E-2</v>
      </c>
    </row>
    <row r="278" spans="1:19" x14ac:dyDescent="0.3">
      <c r="A278" s="59">
        <v>45922</v>
      </c>
      <c r="B278" s="24">
        <v>22</v>
      </c>
      <c r="C278" s="24">
        <v>9</v>
      </c>
      <c r="D278" s="24" t="str">
        <f>_xlfn.IFNA('[2]Ceny plynu cal +1'!D266,"")</f>
        <v/>
      </c>
      <c r="E278" s="24" t="str">
        <f>_xlfn.IFNA('[2]Ceny plynu cal +1'!E266,"")</f>
        <v/>
      </c>
      <c r="F278" s="24">
        <f>_xlfn.IFNA('[2]Ceny plynu cal +1'!F266,"")</f>
        <v>13.7</v>
      </c>
      <c r="G278" s="24">
        <f>_xlfn.IFNA('[2]Ceny plynu cal +1'!G266,"")</f>
        <v>42.8</v>
      </c>
      <c r="H278" s="24">
        <f>_xlfn.IFNA('[2]Ceny plynu cal +1'!H266,"")</f>
        <v>188.68</v>
      </c>
      <c r="I278" s="24">
        <f>_xlfn.IFNA('[2]Ceny plynu cal +1'!I266,"")</f>
        <v>50.984999999999999</v>
      </c>
      <c r="J278" s="24" t="str">
        <f>_xlfn.IFNA('[2]Ceny plynu cal +1'!J266,"")</f>
        <v/>
      </c>
      <c r="M278" s="24">
        <f t="shared" si="18"/>
        <v>0.24814995233842918</v>
      </c>
      <c r="N278" s="24">
        <f t="shared" si="18"/>
        <v>2.1897810218977742E-2</v>
      </c>
      <c r="O278" s="24">
        <f t="shared" si="18"/>
        <v>-1.1402466931161093E-2</v>
      </c>
      <c r="P278" s="24">
        <f t="shared" si="18"/>
        <v>0.25440992840511867</v>
      </c>
      <c r="Q278" s="24">
        <f t="shared" si="18"/>
        <v>0.58854122988446678</v>
      </c>
      <c r="R278" s="24">
        <f t="shared" si="18"/>
        <v>-4.8523217021773979E-2</v>
      </c>
      <c r="S278" s="24">
        <f t="shared" si="18"/>
        <v>-2.8977249977602093E-2</v>
      </c>
    </row>
    <row r="279" spans="1:19" x14ac:dyDescent="0.3">
      <c r="A279" s="59">
        <v>45923</v>
      </c>
      <c r="B279" s="24">
        <v>23</v>
      </c>
      <c r="C279" s="24">
        <v>9</v>
      </c>
      <c r="D279" s="24" t="str">
        <f>_xlfn.IFNA('[2]Ceny plynu cal +1'!D267,"")</f>
        <v/>
      </c>
      <c r="E279" s="24">
        <f>_xlfn.IFNA('[2]Ceny plynu cal +1'!E267,"")</f>
        <v>18.902999999999999</v>
      </c>
      <c r="F279" s="24">
        <f>_xlfn.IFNA('[2]Ceny plynu cal +1'!F267,"")</f>
        <v>13.858000000000001</v>
      </c>
      <c r="G279" s="24">
        <f>_xlfn.IFNA('[2]Ceny plynu cal +1'!G267,"")</f>
        <v>43.2</v>
      </c>
      <c r="H279" s="24">
        <f>_xlfn.IFNA('[2]Ceny plynu cal +1'!H267,"")</f>
        <v>188.72</v>
      </c>
      <c r="I279" s="24" t="str">
        <f>_xlfn.IFNA('[2]Ceny plynu cal +1'!I267,"")</f>
        <v/>
      </c>
      <c r="J279" s="24">
        <f>_xlfn.IFNA('[2]Ceny plynu cal +1'!J267,"")</f>
        <v>37.843000000000004</v>
      </c>
      <c r="M279" s="24">
        <f t="shared" si="18"/>
        <v>0.24814995233842918</v>
      </c>
      <c r="N279" s="24">
        <f t="shared" si="18"/>
        <v>7.1394320421969137E-3</v>
      </c>
      <c r="O279" s="24">
        <f t="shared" si="18"/>
        <v>-1.1231191262561779E-6</v>
      </c>
      <c r="P279" s="24">
        <f t="shared" si="18"/>
        <v>0.26613338567993305</v>
      </c>
      <c r="Q279" s="24">
        <f t="shared" si="18"/>
        <v>0.58887799927812456</v>
      </c>
      <c r="R279" s="24">
        <f t="shared" si="18"/>
        <v>-4.8523217021773979E-2</v>
      </c>
      <c r="S279" s="24">
        <f t="shared" si="18"/>
        <v>9.1013889079083476E-4</v>
      </c>
    </row>
    <row r="280" spans="1:19" x14ac:dyDescent="0.3">
      <c r="A280" s="59">
        <v>45924</v>
      </c>
      <c r="B280" s="24">
        <v>24</v>
      </c>
      <c r="C280" s="24">
        <v>9</v>
      </c>
      <c r="D280" s="24">
        <f>_xlfn.IFNA('[2]Ceny plynu cal +1'!D268,"")</f>
        <v>26.611999999999998</v>
      </c>
      <c r="E280" s="24">
        <f>_xlfn.IFNA('[2]Ceny plynu cal +1'!E268,"")</f>
        <v>18.782</v>
      </c>
      <c r="F280" s="24">
        <f>_xlfn.IFNA('[2]Ceny plynu cal +1'!F268,"")</f>
        <v>13.763999999999999</v>
      </c>
      <c r="G280" s="24">
        <f>_xlfn.IFNA('[2]Ceny plynu cal +1'!G268,"")</f>
        <v>44.551000000000002</v>
      </c>
      <c r="H280" s="24" t="str">
        <f>_xlfn.IFNA('[2]Ceny plynu cal +1'!H268,"")</f>
        <v/>
      </c>
      <c r="I280" s="24" t="str">
        <f>_xlfn.IFNA('[2]Ceny plynu cal +1'!I268,"")</f>
        <v/>
      </c>
      <c r="J280" s="24">
        <f>_xlfn.IFNA('[2]Ceny plynu cal +1'!J268,"")</f>
        <v>37.256</v>
      </c>
      <c r="M280" s="24">
        <f t="shared" si="18"/>
        <v>0.27063871051720589</v>
      </c>
      <c r="N280" s="24">
        <f t="shared" si="18"/>
        <v>6.9263146678011367E-4</v>
      </c>
      <c r="O280" s="24">
        <f t="shared" si="18"/>
        <v>-6.7842010832482869E-3</v>
      </c>
      <c r="P280" s="24">
        <f t="shared" si="18"/>
        <v>0.3057293626256179</v>
      </c>
      <c r="Q280" s="24">
        <f t="shared" si="18"/>
        <v>0.58887799927812456</v>
      </c>
      <c r="R280" s="24">
        <f t="shared" si="18"/>
        <v>-4.8523217021773979E-2</v>
      </c>
      <c r="S280" s="24">
        <f t="shared" si="18"/>
        <v>-1.4615433910754927E-2</v>
      </c>
    </row>
    <row r="281" spans="1:19" x14ac:dyDescent="0.3">
      <c r="A281" s="59">
        <v>45925</v>
      </c>
      <c r="B281" s="24">
        <v>25</v>
      </c>
      <c r="C281" s="24">
        <v>9</v>
      </c>
      <c r="D281" s="24">
        <f>_xlfn.IFNA('[2]Ceny plynu cal +1'!D269,"")</f>
        <v>26.530999999999999</v>
      </c>
      <c r="E281" s="24">
        <f>_xlfn.IFNA('[2]Ceny plynu cal +1'!E269,"")</f>
        <v>18.481000000000002</v>
      </c>
      <c r="F281" s="24">
        <f>_xlfn.IFNA('[2]Ceny plynu cal +1'!F269,"")</f>
        <v>13.885999999999999</v>
      </c>
      <c r="G281" s="24" t="str">
        <f>_xlfn.IFNA('[2]Ceny plynu cal +1'!G269,"")</f>
        <v/>
      </c>
      <c r="H281" s="24" t="str">
        <f>_xlfn.IFNA('[2]Ceny plynu cal +1'!H269,"")</f>
        <v/>
      </c>
      <c r="I281" s="24">
        <f>_xlfn.IFNA('[2]Ceny plynu cal +1'!I269,"")</f>
        <v>52.613999999999997</v>
      </c>
      <c r="J281" s="24">
        <f>_xlfn.IFNA('[2]Ceny plynu cal +1'!J269,"")</f>
        <v>38.542999999999999</v>
      </c>
      <c r="M281" s="24">
        <f t="shared" si="18"/>
        <v>0.26677121707244811</v>
      </c>
      <c r="N281" s="24">
        <f t="shared" si="18"/>
        <v>-1.5344450956364386E-2</v>
      </c>
      <c r="O281" s="24">
        <f t="shared" si="18"/>
        <v>2.0193681893354576E-3</v>
      </c>
      <c r="P281" s="24">
        <f t="shared" si="18"/>
        <v>0.3057293626256179</v>
      </c>
      <c r="Q281" s="24">
        <f t="shared" si="18"/>
        <v>0.58887799927812456</v>
      </c>
      <c r="R281" s="24">
        <f t="shared" si="18"/>
        <v>-1.812298794515288E-2</v>
      </c>
      <c r="S281" s="24">
        <f t="shared" si="18"/>
        <v>1.9424450579175856E-2</v>
      </c>
    </row>
    <row r="282" spans="1:19" x14ac:dyDescent="0.3">
      <c r="A282" s="59">
        <v>45926</v>
      </c>
      <c r="B282" s="24">
        <v>26</v>
      </c>
      <c r="C282" s="24">
        <v>9</v>
      </c>
      <c r="D282" s="24">
        <f>_xlfn.IFNA('[2]Ceny plynu cal +1'!D270,"")</f>
        <v>25.86</v>
      </c>
      <c r="E282" s="24">
        <f>_xlfn.IFNA('[2]Ceny plynu cal +1'!E270,"")</f>
        <v>18.613</v>
      </c>
      <c r="F282" s="24" t="str">
        <f>_xlfn.IFNA('[2]Ceny plynu cal +1'!F270,"")</f>
        <v/>
      </c>
      <c r="G282" s="24" t="str">
        <f>_xlfn.IFNA('[2]Ceny plynu cal +1'!G270,"")</f>
        <v/>
      </c>
      <c r="H282" s="24">
        <f>_xlfn.IFNA('[2]Ceny plynu cal +1'!H270,"")</f>
        <v>184.03</v>
      </c>
      <c r="I282" s="24">
        <f>_xlfn.IFNA('[2]Ceny plynu cal +1'!I270,"")</f>
        <v>49.935000000000002</v>
      </c>
      <c r="J282" s="24">
        <f>_xlfn.IFNA('[2]Ceny plynu cal +1'!J270,"")</f>
        <v>38.924999999999997</v>
      </c>
      <c r="M282" s="24">
        <f t="shared" si="18"/>
        <v>0.23473309236340545</v>
      </c>
      <c r="N282" s="24">
        <f t="shared" si="18"/>
        <v>-8.3115776013642506E-3</v>
      </c>
      <c r="O282" s="24">
        <f t="shared" si="18"/>
        <v>2.0193681893354576E-3</v>
      </c>
      <c r="P282" s="24">
        <f t="shared" si="18"/>
        <v>0.3057293626256179</v>
      </c>
      <c r="Q282" s="24">
        <f t="shared" si="18"/>
        <v>0.54939178787173204</v>
      </c>
      <c r="R282" s="24">
        <f t="shared" si="18"/>
        <v>-6.8118208139301362E-2</v>
      </c>
      <c r="S282" s="24">
        <f t="shared" si="18"/>
        <v>2.9527974957694436E-2</v>
      </c>
    </row>
    <row r="283" spans="1:19" x14ac:dyDescent="0.3">
      <c r="A283" s="59">
        <v>45927</v>
      </c>
      <c r="B283" s="24">
        <v>27</v>
      </c>
      <c r="C283" s="24">
        <v>9</v>
      </c>
      <c r="D283" s="24">
        <f>_xlfn.IFNA('[2]Ceny plynu cal +1'!D271,"")</f>
        <v>25.398</v>
      </c>
      <c r="E283" s="24">
        <f>_xlfn.IFNA('[2]Ceny plynu cal +1'!E271,"")</f>
        <v>18.428999999999998</v>
      </c>
      <c r="F283" s="24" t="str">
        <f>_xlfn.IFNA('[2]Ceny plynu cal +1'!F271,"")</f>
        <v/>
      </c>
      <c r="G283" s="24">
        <f>_xlfn.IFNA('[2]Ceny plynu cal +1'!G271,"")</f>
        <v>48.73</v>
      </c>
      <c r="H283" s="24">
        <f>_xlfn.IFNA('[2]Ceny plynu cal +1'!H271,"")</f>
        <v>192.923</v>
      </c>
      <c r="I283" s="24">
        <f>_xlfn.IFNA('[2]Ceny plynu cal +1'!I271,"")</f>
        <v>49.454999999999998</v>
      </c>
      <c r="J283" s="24">
        <f>_xlfn.IFNA('[2]Ceny plynu cal +1'!J271,"")</f>
        <v>39.054000000000002</v>
      </c>
      <c r="M283" s="24">
        <f t="shared" si="18"/>
        <v>0.21267405567849074</v>
      </c>
      <c r="N283" s="24">
        <f t="shared" si="18"/>
        <v>-1.8114976823485951E-2</v>
      </c>
      <c r="O283" s="24">
        <f t="shared" si="18"/>
        <v>2.0193681893354576E-3</v>
      </c>
      <c r="P283" s="24">
        <f t="shared" si="18"/>
        <v>0.42821018250423903</v>
      </c>
      <c r="Q283" s="24">
        <f t="shared" si="18"/>
        <v>0.62426404331673191</v>
      </c>
      <c r="R283" s="24">
        <f t="shared" si="18"/>
        <v>-7.707591836445693E-2</v>
      </c>
      <c r="S283" s="24">
        <f t="shared" si="18"/>
        <v>3.2939898111696841E-2</v>
      </c>
    </row>
    <row r="284" spans="1:19" x14ac:dyDescent="0.3">
      <c r="A284" s="59">
        <v>45928</v>
      </c>
      <c r="B284" s="24">
        <v>28</v>
      </c>
      <c r="C284" s="24">
        <v>9</v>
      </c>
      <c r="D284" s="24">
        <f>_xlfn.IFNA('[2]Ceny plynu cal +1'!D272,"")</f>
        <v>25.199000000000002</v>
      </c>
      <c r="E284" s="24" t="str">
        <f>_xlfn.IFNA('[2]Ceny plynu cal +1'!E272,"")</f>
        <v/>
      </c>
      <c r="F284" s="24">
        <f>_xlfn.IFNA('[2]Ceny plynu cal +1'!F272,"")</f>
        <v>14.17</v>
      </c>
      <c r="G284" s="24">
        <f>_xlfn.IFNA('[2]Ceny plynu cal +1'!G272,"")</f>
        <v>49</v>
      </c>
      <c r="H284" s="24">
        <f>_xlfn.IFNA('[2]Ceny plynu cal +1'!H272,"")</f>
        <v>211.32499999999999</v>
      </c>
      <c r="I284" s="24">
        <f>_xlfn.IFNA('[2]Ceny plynu cal +1'!I272,"")</f>
        <v>48.679000000000002</v>
      </c>
      <c r="J284" s="24" t="str">
        <f>_xlfn.IFNA('[2]Ceny plynu cal +1'!J272,"")</f>
        <v/>
      </c>
      <c r="M284" s="24">
        <f t="shared" si="18"/>
        <v>0.2031724359808762</v>
      </c>
      <c r="N284" s="24">
        <f t="shared" si="18"/>
        <v>-1.8114976823485951E-2</v>
      </c>
      <c r="O284" s="24">
        <f t="shared" si="18"/>
        <v>2.2512922889448728E-2</v>
      </c>
      <c r="P284" s="24">
        <f t="shared" si="18"/>
        <v>0.43612351616473877</v>
      </c>
      <c r="Q284" s="24">
        <f t="shared" si="18"/>
        <v>0.7791948028690634</v>
      </c>
      <c r="R284" s="24">
        <f t="shared" si="18"/>
        <v>-9.1557549895124768E-2</v>
      </c>
      <c r="S284" s="24">
        <f t="shared" si="18"/>
        <v>3.2939898111696841E-2</v>
      </c>
    </row>
    <row r="285" spans="1:19" x14ac:dyDescent="0.3">
      <c r="A285" s="59">
        <v>45929</v>
      </c>
      <c r="B285" s="24">
        <v>29</v>
      </c>
      <c r="C285" s="24">
        <v>9</v>
      </c>
      <c r="D285" s="24" t="str">
        <f>_xlfn.IFNA('[2]Ceny plynu cal +1'!D273,"")</f>
        <v/>
      </c>
      <c r="E285" s="24" t="str">
        <f>_xlfn.IFNA('[2]Ceny plynu cal +1'!E273,"")</f>
        <v/>
      </c>
      <c r="F285" s="24">
        <f>_xlfn.IFNA('[2]Ceny plynu cal +1'!F273,"")</f>
        <v>14.092000000000001</v>
      </c>
      <c r="G285" s="24">
        <f>_xlfn.IFNA('[2]Ceny plynu cal +1'!G273,"")</f>
        <v>52.12</v>
      </c>
      <c r="H285" s="24">
        <f>_xlfn.IFNA('[2]Ceny plynu cal +1'!H273,"")</f>
        <v>192.47</v>
      </c>
      <c r="I285" s="24">
        <f>_xlfn.IFNA('[2]Ceny plynu cal +1'!I273,"")</f>
        <v>48.424999999999997</v>
      </c>
      <c r="J285" s="24" t="str">
        <f>_xlfn.IFNA('[2]Ceny plynu cal +1'!J273,"")</f>
        <v/>
      </c>
      <c r="M285" s="24">
        <f t="shared" si="18"/>
        <v>0.2031724359808762</v>
      </c>
      <c r="N285" s="24">
        <f t="shared" si="18"/>
        <v>-1.8114976823485951E-2</v>
      </c>
      <c r="O285" s="24">
        <f t="shared" si="18"/>
        <v>1.6884411387305009E-2</v>
      </c>
      <c r="P285" s="24">
        <f t="shared" si="18"/>
        <v>0.52756648290828934</v>
      </c>
      <c r="Q285" s="24">
        <f t="shared" si="18"/>
        <v>0.62045012993355564</v>
      </c>
      <c r="R285" s="24">
        <f t="shared" si="18"/>
        <v>-9.6297671555936271E-2</v>
      </c>
      <c r="S285" s="24">
        <f t="shared" si="18"/>
        <v>3.2939898111696841E-2</v>
      </c>
    </row>
    <row r="286" spans="1:19" x14ac:dyDescent="0.3">
      <c r="A286" s="59">
        <v>45930</v>
      </c>
      <c r="B286" s="24">
        <v>30</v>
      </c>
      <c r="C286" s="24">
        <v>9</v>
      </c>
      <c r="D286" s="24" t="str">
        <f>_xlfn.IFNA('[2]Ceny plynu cal +1'!D274,"")</f>
        <v/>
      </c>
      <c r="E286" s="24">
        <f>_xlfn.IFNA('[2]Ceny plynu cal +1'!E274,"")</f>
        <v>18.431000000000001</v>
      </c>
      <c r="F286" s="24">
        <f>_xlfn.IFNA('[2]Ceny plynu cal +1'!F274,"")</f>
        <v>13.855</v>
      </c>
      <c r="G286" s="24">
        <f>_xlfn.IFNA('[2]Ceny plynu cal +1'!G274,"")</f>
        <v>57.42</v>
      </c>
      <c r="H286" s="24">
        <f>_xlfn.IFNA('[2]Ceny plynu cal +1'!H274,"")</f>
        <v>185.57</v>
      </c>
      <c r="I286" s="24" t="str">
        <f>_xlfn.IFNA('[2]Ceny plynu cal +1'!I274,"")</f>
        <v/>
      </c>
      <c r="J286" s="24">
        <f>_xlfn.IFNA('[2]Ceny plynu cal +1'!J274,"")</f>
        <v>39.475999999999999</v>
      </c>
      <c r="M286" s="24">
        <f t="shared" si="18"/>
        <v>0.2031724359808762</v>
      </c>
      <c r="N286" s="24">
        <f t="shared" si="18"/>
        <v>-1.800841813628884E-2</v>
      </c>
      <c r="O286" s="24">
        <f t="shared" si="18"/>
        <v>-2.1760433074724528E-4</v>
      </c>
      <c r="P286" s="24">
        <f t="shared" si="18"/>
        <v>0.68290229179957751</v>
      </c>
      <c r="Q286" s="24">
        <f t="shared" si="18"/>
        <v>0.5623574095275623</v>
      </c>
      <c r="R286" s="24">
        <f t="shared" si="18"/>
        <v>-9.6297671555936271E-2</v>
      </c>
      <c r="S286" s="24">
        <f t="shared" si="18"/>
        <v>4.4101383158123175E-2</v>
      </c>
    </row>
    <row r="287" spans="1:19" x14ac:dyDescent="0.3">
      <c r="A287" s="59">
        <v>45931</v>
      </c>
      <c r="B287" s="24">
        <v>1</v>
      </c>
      <c r="C287" s="24">
        <v>10</v>
      </c>
      <c r="D287" s="24">
        <f>_xlfn.IFNA('[2]Ceny plynu cal +1'!D275,"")</f>
        <v>25.757999999999999</v>
      </c>
      <c r="E287" s="24">
        <f>_xlfn.IFNA('[2]Ceny plynu cal +1'!E275,"")</f>
        <v>18.521999999999998</v>
      </c>
      <c r="F287" s="24">
        <f>_xlfn.IFNA('[2]Ceny plynu cal +1'!F275,"")</f>
        <v>13.682</v>
      </c>
      <c r="G287" s="24">
        <f>_xlfn.IFNA('[2]Ceny plynu cal +1'!G275,"")</f>
        <v>56.99</v>
      </c>
      <c r="H287" s="24" t="str">
        <f>_xlfn.IFNA('[2]Ceny plynu cal +1'!H275,"")</f>
        <v/>
      </c>
      <c r="I287" s="24" t="str">
        <f>_xlfn.IFNA('[2]Ceny plynu cal +1'!I275,"")</f>
        <v/>
      </c>
      <c r="J287" s="24">
        <f>_xlfn.IFNA('[2]Ceny plynu cal +1'!J275,"")</f>
        <v>39.662999999999997</v>
      </c>
      <c r="M287" s="24">
        <f t="shared" si="18"/>
        <v>0.22986291543296966</v>
      </c>
      <c r="N287" s="24">
        <f t="shared" si="18"/>
        <v>-1.3159997868826601E-2</v>
      </c>
      <c r="O287" s="24">
        <f t="shared" si="18"/>
        <v>-1.2701354200886583E-2</v>
      </c>
      <c r="P287" s="24">
        <f t="shared" si="18"/>
        <v>0.67029957522915229</v>
      </c>
      <c r="Q287" s="24">
        <f t="shared" si="18"/>
        <v>0.5623574095275623</v>
      </c>
      <c r="R287" s="24">
        <f t="shared" si="18"/>
        <v>-9.6297671555936271E-2</v>
      </c>
      <c r="S287" s="24">
        <f t="shared" si="18"/>
        <v>4.9047349280591623E-2</v>
      </c>
    </row>
    <row r="288" spans="1:19" x14ac:dyDescent="0.3">
      <c r="A288" s="59">
        <v>45932</v>
      </c>
      <c r="B288" s="24">
        <v>2</v>
      </c>
      <c r="C288" s="24">
        <v>10</v>
      </c>
      <c r="D288" s="24">
        <f>_xlfn.IFNA('[2]Ceny plynu cal +1'!D276,"")</f>
        <v>25.728000000000002</v>
      </c>
      <c r="E288" s="24">
        <f>_xlfn.IFNA('[2]Ceny plynu cal +1'!E276,"")</f>
        <v>17.966999999999999</v>
      </c>
      <c r="F288" s="24">
        <f>_xlfn.IFNA('[2]Ceny plynu cal +1'!F276,"")</f>
        <v>13.455</v>
      </c>
      <c r="G288" s="24" t="str">
        <f>_xlfn.IFNA('[2]Ceny plynu cal +1'!G276,"")</f>
        <v/>
      </c>
      <c r="H288" s="24" t="str">
        <f>_xlfn.IFNA('[2]Ceny plynu cal +1'!H276,"")</f>
        <v/>
      </c>
      <c r="I288" s="24">
        <f>_xlfn.IFNA('[2]Ceny plynu cal +1'!I276,"")</f>
        <v>47.081000000000003</v>
      </c>
      <c r="J288" s="24">
        <f>_xlfn.IFNA('[2]Ceny plynu cal +1'!J276,"")</f>
        <v>39.58</v>
      </c>
      <c r="M288" s="24">
        <f t="shared" ref="M288:S303" si="19">IFERROR(D288/D$379-1,M287)</f>
        <v>0.22843051045342988</v>
      </c>
      <c r="N288" s="24">
        <f t="shared" si="19"/>
        <v>-4.2730033565986814E-2</v>
      </c>
      <c r="O288" s="24">
        <f t="shared" si="19"/>
        <v>-2.9081765880202393E-2</v>
      </c>
      <c r="P288" s="24">
        <f t="shared" si="19"/>
        <v>0.67029957522915229</v>
      </c>
      <c r="Q288" s="24">
        <f t="shared" si="19"/>
        <v>0.5623574095275623</v>
      </c>
      <c r="R288" s="24">
        <f t="shared" si="19"/>
        <v>-0.12137926018637124</v>
      </c>
      <c r="S288" s="24">
        <f t="shared" si="19"/>
        <v>4.685208089468329E-2</v>
      </c>
    </row>
    <row r="289" spans="1:19" x14ac:dyDescent="0.3">
      <c r="A289" s="59">
        <v>45933</v>
      </c>
      <c r="B289" s="24">
        <v>3</v>
      </c>
      <c r="C289" s="24">
        <v>10</v>
      </c>
      <c r="D289" s="24">
        <f>_xlfn.IFNA('[2]Ceny plynu cal +1'!D277,"")</f>
        <v>25.73</v>
      </c>
      <c r="E289" s="24">
        <f>_xlfn.IFNA('[2]Ceny plynu cal +1'!E277,"")</f>
        <v>17.734000000000002</v>
      </c>
      <c r="F289" s="24" t="str">
        <f>_xlfn.IFNA('[2]Ceny plynu cal +1'!F277,"")</f>
        <v/>
      </c>
      <c r="G289" s="24" t="str">
        <f>_xlfn.IFNA('[2]Ceny plynu cal +1'!G277,"")</f>
        <v/>
      </c>
      <c r="H289" s="24">
        <f>_xlfn.IFNA('[2]Ceny plynu cal +1'!H277,"")</f>
        <v>170.86500000000001</v>
      </c>
      <c r="I289" s="24">
        <f>_xlfn.IFNA('[2]Ceny plynu cal +1'!I277,"")</f>
        <v>44.951000000000001</v>
      </c>
      <c r="J289" s="24">
        <f>_xlfn.IFNA('[2]Ceny plynu cal +1'!J277,"")</f>
        <v>40.281999999999996</v>
      </c>
      <c r="M289" s="24">
        <f t="shared" si="19"/>
        <v>0.22852600411873247</v>
      </c>
      <c r="N289" s="24">
        <f t="shared" si="19"/>
        <v>-5.5144120624434079E-2</v>
      </c>
      <c r="O289" s="24">
        <f t="shared" si="19"/>
        <v>-2.9081765880202393E-2</v>
      </c>
      <c r="P289" s="24">
        <f t="shared" si="19"/>
        <v>0.67029957522915229</v>
      </c>
      <c r="Q289" s="24">
        <f t="shared" si="19"/>
        <v>0.43855256118406505</v>
      </c>
      <c r="R289" s="24">
        <f t="shared" si="19"/>
        <v>-0.16112909931049846</v>
      </c>
      <c r="S289" s="24">
        <f t="shared" si="19"/>
        <v>6.5419290616463677E-2</v>
      </c>
    </row>
    <row r="290" spans="1:19" x14ac:dyDescent="0.3">
      <c r="A290" s="59">
        <v>45934</v>
      </c>
      <c r="B290" s="24">
        <v>4</v>
      </c>
      <c r="C290" s="24">
        <v>10</v>
      </c>
      <c r="D290" s="24">
        <f>_xlfn.IFNA('[2]Ceny plynu cal +1'!D278,"")</f>
        <v>26.268000000000001</v>
      </c>
      <c r="E290" s="24">
        <f>_xlfn.IFNA('[2]Ceny plynu cal +1'!E278,"")</f>
        <v>17.763999999999999</v>
      </c>
      <c r="F290" s="24" t="str">
        <f>_xlfn.IFNA('[2]Ceny plynu cal +1'!F278,"")</f>
        <v/>
      </c>
      <c r="G290" s="24">
        <f>_xlfn.IFNA('[2]Ceny plynu cal +1'!G278,"")</f>
        <v>59.302999999999997</v>
      </c>
      <c r="H290" s="24">
        <f>_xlfn.IFNA('[2]Ceny plynu cal +1'!H278,"")</f>
        <v>164.6</v>
      </c>
      <c r="I290" s="24">
        <f>_xlfn.IFNA('[2]Ceny plynu cal +1'!I278,"")</f>
        <v>46.112000000000002</v>
      </c>
      <c r="J290" s="24">
        <f>_xlfn.IFNA('[2]Ceny plynu cal +1'!J278,"")</f>
        <v>41.064999999999998</v>
      </c>
      <c r="M290" s="24">
        <f t="shared" si="19"/>
        <v>0.25421380008514838</v>
      </c>
      <c r="N290" s="24">
        <f t="shared" si="19"/>
        <v>-5.3545740316479629E-2</v>
      </c>
      <c r="O290" s="24">
        <f t="shared" si="19"/>
        <v>-2.9081765880202393E-2</v>
      </c>
      <c r="P290" s="24">
        <f t="shared" si="19"/>
        <v>0.7380904669207653</v>
      </c>
      <c r="Q290" s="24">
        <f t="shared" si="19"/>
        <v>0.38580605490239139</v>
      </c>
      <c r="R290" s="24">
        <f t="shared" si="19"/>
        <v>-0.13946263770340372</v>
      </c>
      <c r="S290" s="24">
        <f t="shared" si="19"/>
        <v>8.6128870690757031E-2</v>
      </c>
    </row>
    <row r="291" spans="1:19" x14ac:dyDescent="0.3">
      <c r="A291" s="59">
        <v>45935</v>
      </c>
      <c r="B291" s="24">
        <v>5</v>
      </c>
      <c r="C291" s="24">
        <v>10</v>
      </c>
      <c r="D291" s="24">
        <f>_xlfn.IFNA('[2]Ceny plynu cal +1'!D279,"")</f>
        <v>26.481999999999999</v>
      </c>
      <c r="E291" s="24" t="str">
        <f>_xlfn.IFNA('[2]Ceny plynu cal +1'!E279,"")</f>
        <v/>
      </c>
      <c r="F291" s="24">
        <f>_xlfn.IFNA('[2]Ceny plynu cal +1'!F279,"")</f>
        <v>13.736000000000001</v>
      </c>
      <c r="G291" s="24">
        <f>_xlfn.IFNA('[2]Ceny plynu cal +1'!G279,"")</f>
        <v>66.099999999999994</v>
      </c>
      <c r="H291" s="24">
        <f>_xlfn.IFNA('[2]Ceny plynu cal +1'!H279,"")</f>
        <v>177.7</v>
      </c>
      <c r="I291" s="24">
        <f>_xlfn.IFNA('[2]Ceny plynu cal +1'!I279,"")</f>
        <v>45.048000000000002</v>
      </c>
      <c r="J291" s="24" t="str">
        <f>_xlfn.IFNA('[2]Ceny plynu cal +1'!J279,"")</f>
        <v/>
      </c>
      <c r="M291" s="24">
        <f t="shared" si="19"/>
        <v>0.26443162227253292</v>
      </c>
      <c r="N291" s="24">
        <f t="shared" si="19"/>
        <v>-5.3545740316479629E-2</v>
      </c>
      <c r="O291" s="24">
        <f t="shared" si="19"/>
        <v>-8.8046923917101116E-3</v>
      </c>
      <c r="P291" s="24">
        <f t="shared" si="19"/>
        <v>0.93730131466304534</v>
      </c>
      <c r="Q291" s="24">
        <f t="shared" si="19"/>
        <v>0.49609803132536423</v>
      </c>
      <c r="R291" s="24">
        <f t="shared" si="19"/>
        <v>-0.15931889536916488</v>
      </c>
      <c r="S291" s="24">
        <f t="shared" si="19"/>
        <v>8.6128870690757031E-2</v>
      </c>
    </row>
    <row r="292" spans="1:19" x14ac:dyDescent="0.3">
      <c r="A292" s="59">
        <v>45936</v>
      </c>
      <c r="B292" s="24">
        <v>6</v>
      </c>
      <c r="C292" s="24">
        <v>10</v>
      </c>
      <c r="D292" s="24" t="str">
        <f>_xlfn.IFNA('[2]Ceny plynu cal +1'!D280,"")</f>
        <v/>
      </c>
      <c r="E292" s="24" t="str">
        <f>_xlfn.IFNA('[2]Ceny plynu cal +1'!E280,"")</f>
        <v/>
      </c>
      <c r="F292" s="24">
        <f>_xlfn.IFNA('[2]Ceny plynu cal +1'!F280,"")</f>
        <v>13.667</v>
      </c>
      <c r="G292" s="24">
        <f>_xlfn.IFNA('[2]Ceny plynu cal +1'!G280,"")</f>
        <v>59.478000000000002</v>
      </c>
      <c r="H292" s="24">
        <f>_xlfn.IFNA('[2]Ceny plynu cal +1'!H280,"")</f>
        <v>179.01</v>
      </c>
      <c r="I292" s="24">
        <f>_xlfn.IFNA('[2]Ceny plynu cal +1'!I280,"")</f>
        <v>46.261000000000003</v>
      </c>
      <c r="J292" s="24" t="str">
        <f>_xlfn.IFNA('[2]Ceny plynu cal +1'!J280,"")</f>
        <v/>
      </c>
      <c r="M292" s="24">
        <f t="shared" si="19"/>
        <v>0.26443162227253292</v>
      </c>
      <c r="N292" s="24">
        <f t="shared" si="19"/>
        <v>-5.3545740316479629E-2</v>
      </c>
      <c r="O292" s="24">
        <f t="shared" si="19"/>
        <v>-1.3783760258991196E-2</v>
      </c>
      <c r="P292" s="24">
        <f t="shared" si="19"/>
        <v>0.74321947947849654</v>
      </c>
      <c r="Q292" s="24">
        <f t="shared" si="19"/>
        <v>0.50712722896766138</v>
      </c>
      <c r="R292" s="24">
        <f t="shared" si="19"/>
        <v>-0.13668201515434508</v>
      </c>
      <c r="S292" s="24">
        <f t="shared" si="19"/>
        <v>8.6128870690757031E-2</v>
      </c>
    </row>
    <row r="293" spans="1:19" x14ac:dyDescent="0.3">
      <c r="A293" s="59">
        <v>45937</v>
      </c>
      <c r="B293" s="24">
        <v>7</v>
      </c>
      <c r="C293" s="24">
        <v>10</v>
      </c>
      <c r="D293" s="24" t="str">
        <f>_xlfn.IFNA('[2]Ceny plynu cal +1'!D281,"")</f>
        <v/>
      </c>
      <c r="E293" s="24">
        <f>_xlfn.IFNA('[2]Ceny plynu cal +1'!E281,"")</f>
        <v>17.742999999999999</v>
      </c>
      <c r="F293" s="24">
        <f>_xlfn.IFNA('[2]Ceny plynu cal +1'!F281,"")</f>
        <v>13.91</v>
      </c>
      <c r="G293" s="24">
        <f>_xlfn.IFNA('[2]Ceny plynu cal +1'!G281,"")</f>
        <v>54.36</v>
      </c>
      <c r="H293" s="24">
        <f>_xlfn.IFNA('[2]Ceny plynu cal +1'!H281,"")</f>
        <v>168.32300000000001</v>
      </c>
      <c r="I293" s="24" t="str">
        <f>_xlfn.IFNA('[2]Ceny plynu cal +1'!I281,"")</f>
        <v/>
      </c>
      <c r="J293" s="24">
        <f>_xlfn.IFNA('[2]Ceny plynu cal +1'!J281,"")</f>
        <v>40.753</v>
      </c>
      <c r="M293" s="24">
        <f t="shared" si="19"/>
        <v>0.26443162227253292</v>
      </c>
      <c r="N293" s="24">
        <f t="shared" si="19"/>
        <v>-5.4664606532047855E-2</v>
      </c>
      <c r="O293" s="24">
        <f t="shared" si="19"/>
        <v>3.7512178823029263E-3</v>
      </c>
      <c r="P293" s="24">
        <f t="shared" si="19"/>
        <v>0.59321784364724883</v>
      </c>
      <c r="Q293" s="24">
        <f t="shared" si="19"/>
        <v>0.41715086621710351</v>
      </c>
      <c r="R293" s="24">
        <f t="shared" si="19"/>
        <v>-0.13668201515434508</v>
      </c>
      <c r="S293" s="24">
        <f t="shared" si="19"/>
        <v>7.7876777481077131E-2</v>
      </c>
    </row>
    <row r="294" spans="1:19" x14ac:dyDescent="0.3">
      <c r="A294" s="59">
        <v>45938</v>
      </c>
      <c r="B294" s="24">
        <v>8</v>
      </c>
      <c r="C294" s="24">
        <v>10</v>
      </c>
      <c r="D294" s="24">
        <f>_xlfn.IFNA('[2]Ceny plynu cal +1'!D282,"")</f>
        <v>25.957999999999998</v>
      </c>
      <c r="E294" s="24">
        <f>_xlfn.IFNA('[2]Ceny plynu cal +1'!E282,"")</f>
        <v>17.829000000000001</v>
      </c>
      <c r="F294" s="24">
        <f>_xlfn.IFNA('[2]Ceny plynu cal +1'!F282,"")</f>
        <v>14.099</v>
      </c>
      <c r="G294" s="24">
        <f>_xlfn.IFNA('[2]Ceny plynu cal +1'!G282,"")</f>
        <v>49.85</v>
      </c>
      <c r="H294" s="24" t="str">
        <f>_xlfn.IFNA('[2]Ceny plynu cal +1'!H282,"")</f>
        <v/>
      </c>
      <c r="I294" s="24" t="str">
        <f>_xlfn.IFNA('[2]Ceny plynu cal +1'!I282,"")</f>
        <v/>
      </c>
      <c r="J294" s="24">
        <f>_xlfn.IFNA('[2]Ceny plynu cal +1'!J282,"")</f>
        <v>39.329000000000001</v>
      </c>
      <c r="M294" s="24">
        <f t="shared" si="19"/>
        <v>0.23941228196323583</v>
      </c>
      <c r="N294" s="24">
        <f t="shared" si="19"/>
        <v>-5.008258298257795E-2</v>
      </c>
      <c r="O294" s="24">
        <f t="shared" si="19"/>
        <v>1.7389534214420355E-2</v>
      </c>
      <c r="P294" s="24">
        <f t="shared" si="19"/>
        <v>0.461035862873719</v>
      </c>
      <c r="Q294" s="24">
        <f t="shared" si="19"/>
        <v>0.41715086621710351</v>
      </c>
      <c r="R294" s="24">
        <f t="shared" si="19"/>
        <v>-0.13668201515434508</v>
      </c>
      <c r="S294" s="24">
        <f t="shared" si="19"/>
        <v>4.0213377703562481E-2</v>
      </c>
    </row>
    <row r="295" spans="1:19" x14ac:dyDescent="0.3">
      <c r="A295" s="59">
        <v>45939</v>
      </c>
      <c r="B295" s="24">
        <v>9</v>
      </c>
      <c r="C295" s="24">
        <v>10</v>
      </c>
      <c r="D295" s="24">
        <f>_xlfn.IFNA('[2]Ceny plynu cal +1'!D283,"")</f>
        <v>25.613</v>
      </c>
      <c r="E295" s="24">
        <f>_xlfn.IFNA('[2]Ceny plynu cal +1'!E283,"")</f>
        <v>17.951000000000001</v>
      </c>
      <c r="F295" s="24">
        <f>_xlfn.IFNA('[2]Ceny plynu cal +1'!F283,"")</f>
        <v>13.999000000000001</v>
      </c>
      <c r="G295" s="24" t="str">
        <f>_xlfn.IFNA('[2]Ceny plynu cal +1'!G283,"")</f>
        <v/>
      </c>
      <c r="H295" s="24" t="str">
        <f>_xlfn.IFNA('[2]Ceny plynu cal +1'!H283,"")</f>
        <v/>
      </c>
      <c r="I295" s="24">
        <f>_xlfn.IFNA('[2]Ceny plynu cal +1'!I283,"")</f>
        <v>49.524999999999999</v>
      </c>
      <c r="J295" s="24">
        <f>_xlfn.IFNA('[2]Ceny plynu cal +1'!J283,"")</f>
        <v>39.06</v>
      </c>
      <c r="M295" s="24">
        <f t="shared" si="19"/>
        <v>0.22293962469852691</v>
      </c>
      <c r="N295" s="24">
        <f t="shared" si="19"/>
        <v>-4.3582503063562483E-2</v>
      </c>
      <c r="O295" s="24">
        <f t="shared" si="19"/>
        <v>1.0173493827056568E-2</v>
      </c>
      <c r="P295" s="24">
        <f t="shared" si="19"/>
        <v>0.461035862873719</v>
      </c>
      <c r="Q295" s="24">
        <f t="shared" si="19"/>
        <v>0.41715086621710351</v>
      </c>
      <c r="R295" s="24">
        <f t="shared" si="19"/>
        <v>-7.5769585623288394E-2</v>
      </c>
      <c r="S295" s="24">
        <f t="shared" si="19"/>
        <v>3.309859221188316E-2</v>
      </c>
    </row>
    <row r="296" spans="1:19" x14ac:dyDescent="0.3">
      <c r="A296" s="59">
        <v>45940</v>
      </c>
      <c r="B296" s="24">
        <v>10</v>
      </c>
      <c r="C296" s="24">
        <v>10</v>
      </c>
      <c r="D296" s="24">
        <f>_xlfn.IFNA('[2]Ceny plynu cal +1'!D284,"")</f>
        <v>25.001000000000001</v>
      </c>
      <c r="E296" s="24">
        <f>_xlfn.IFNA('[2]Ceny plynu cal +1'!E284,"")</f>
        <v>18.149000000000001</v>
      </c>
      <c r="F296" s="24" t="str">
        <f>_xlfn.IFNA('[2]Ceny plynu cal +1'!F284,"")</f>
        <v/>
      </c>
      <c r="G296" s="24" t="str">
        <f>_xlfn.IFNA('[2]Ceny plynu cal +1'!G284,"")</f>
        <v/>
      </c>
      <c r="H296" s="24">
        <f>_xlfn.IFNA('[2]Ceny plynu cal +1'!H284,"")</f>
        <v>171.77</v>
      </c>
      <c r="I296" s="24">
        <f>_xlfn.IFNA('[2]Ceny plynu cal +1'!I284,"")</f>
        <v>53.34</v>
      </c>
      <c r="J296" s="24">
        <f>_xlfn.IFNA('[2]Ceny plynu cal +1'!J284,"")</f>
        <v>40.637999999999998</v>
      </c>
      <c r="M296" s="24">
        <f t="shared" si="19"/>
        <v>0.19371856311591262</v>
      </c>
      <c r="N296" s="24">
        <f t="shared" si="19"/>
        <v>-3.3033193031062114E-2</v>
      </c>
      <c r="O296" s="24">
        <f t="shared" si="19"/>
        <v>1.0173493827056568E-2</v>
      </c>
      <c r="P296" s="24">
        <f t="shared" si="19"/>
        <v>0.461035862873719</v>
      </c>
      <c r="Q296" s="24">
        <f t="shared" si="19"/>
        <v>0.44617196871557585</v>
      </c>
      <c r="R296" s="24">
        <f t="shared" si="19"/>
        <v>-4.5744512296052031E-3</v>
      </c>
      <c r="S296" s="24">
        <f t="shared" si="19"/>
        <v>7.4835140560842284E-2</v>
      </c>
    </row>
    <row r="297" spans="1:19" x14ac:dyDescent="0.3">
      <c r="A297" s="59">
        <v>45941</v>
      </c>
      <c r="B297" s="24">
        <v>11</v>
      </c>
      <c r="C297" s="24">
        <v>10</v>
      </c>
      <c r="D297" s="24">
        <f>_xlfn.IFNA('[2]Ceny plynu cal +1'!D285,"")</f>
        <v>24.443000000000001</v>
      </c>
      <c r="E297" s="24">
        <f>_xlfn.IFNA('[2]Ceny plynu cal +1'!E285,"")</f>
        <v>18.529</v>
      </c>
      <c r="F297" s="24" t="str">
        <f>_xlfn.IFNA('[2]Ceny plynu cal +1'!F285,"")</f>
        <v/>
      </c>
      <c r="G297" s="24">
        <f>_xlfn.IFNA('[2]Ceny plynu cal +1'!G285,"")</f>
        <v>50.46</v>
      </c>
      <c r="H297" s="24">
        <f>_xlfn.IFNA('[2]Ceny plynu cal +1'!H285,"")</f>
        <v>174.238</v>
      </c>
      <c r="I297" s="24">
        <f>_xlfn.IFNA('[2]Ceny plynu cal +1'!I285,"")</f>
        <v>51.45</v>
      </c>
      <c r="J297" s="24">
        <f>_xlfn.IFNA('[2]Ceny plynu cal +1'!J285,"")</f>
        <v>40.302999999999997</v>
      </c>
      <c r="M297" s="24">
        <f t="shared" si="19"/>
        <v>0.16707583049647035</v>
      </c>
      <c r="N297" s="24">
        <f t="shared" si="19"/>
        <v>-1.2787042463637155E-2</v>
      </c>
      <c r="O297" s="24">
        <f t="shared" si="19"/>
        <v>1.0173493827056568E-2</v>
      </c>
      <c r="P297" s="24">
        <f t="shared" si="19"/>
        <v>0.47891413521781057</v>
      </c>
      <c r="Q297" s="24">
        <f t="shared" si="19"/>
        <v>0.46695064030427025</v>
      </c>
      <c r="R297" s="24">
        <f t="shared" si="19"/>
        <v>-3.9845435241154692E-2</v>
      </c>
      <c r="S297" s="24">
        <f t="shared" si="19"/>
        <v>6.5974719967115236E-2</v>
      </c>
    </row>
    <row r="298" spans="1:19" x14ac:dyDescent="0.3">
      <c r="A298" s="59">
        <v>45942</v>
      </c>
      <c r="B298" s="24">
        <v>12</v>
      </c>
      <c r="C298" s="24">
        <v>10</v>
      </c>
      <c r="D298" s="24">
        <f>_xlfn.IFNA('[2]Ceny plynu cal +1'!D286,"")</f>
        <v>25.1</v>
      </c>
      <c r="E298" s="24" t="str">
        <f>_xlfn.IFNA('[2]Ceny plynu cal +1'!E286,"")</f>
        <v/>
      </c>
      <c r="F298" s="24">
        <f>_xlfn.IFNA('[2]Ceny plynu cal +1'!F286,"")</f>
        <v>13.926</v>
      </c>
      <c r="G298" s="24">
        <f>_xlfn.IFNA('[2]Ceny plynu cal +1'!G286,"")</f>
        <v>51.500999999999998</v>
      </c>
      <c r="H298" s="24">
        <f>_xlfn.IFNA('[2]Ceny plynu cal +1'!H286,"")</f>
        <v>169.78</v>
      </c>
      <c r="I298" s="24">
        <f>_xlfn.IFNA('[2]Ceny plynu cal +1'!I286,"")</f>
        <v>56.030999999999999</v>
      </c>
      <c r="J298" s="24" t="str">
        <f>_xlfn.IFNA('[2]Ceny plynu cal +1'!J286,"")</f>
        <v/>
      </c>
      <c r="M298" s="24">
        <f t="shared" si="19"/>
        <v>0.19844549954839441</v>
      </c>
      <c r="N298" s="24">
        <f t="shared" si="19"/>
        <v>-1.2787042463637155E-2</v>
      </c>
      <c r="O298" s="24">
        <f t="shared" si="19"/>
        <v>4.9057843442810167E-3</v>
      </c>
      <c r="P298" s="24">
        <f t="shared" si="19"/>
        <v>0.50942443277551441</v>
      </c>
      <c r="Q298" s="24">
        <f t="shared" si="19"/>
        <v>0.42941769138109365</v>
      </c>
      <c r="R298" s="24">
        <f t="shared" si="19"/>
        <v>4.5644711720172149E-2</v>
      </c>
      <c r="S298" s="24">
        <f t="shared" si="19"/>
        <v>6.5974719967115236E-2</v>
      </c>
    </row>
    <row r="299" spans="1:19" x14ac:dyDescent="0.3">
      <c r="A299" s="59">
        <v>45943</v>
      </c>
      <c r="B299" s="24">
        <v>13</v>
      </c>
      <c r="C299" s="24">
        <v>10</v>
      </c>
      <c r="D299" s="24" t="str">
        <f>_xlfn.IFNA('[2]Ceny plynu cal +1'!D287,"")</f>
        <v/>
      </c>
      <c r="E299" s="24" t="str">
        <f>_xlfn.IFNA('[2]Ceny plynu cal +1'!E287,"")</f>
        <v/>
      </c>
      <c r="F299" s="24">
        <f>_xlfn.IFNA('[2]Ceny plynu cal +1'!F287,"")</f>
        <v>13.86</v>
      </c>
      <c r="G299" s="24">
        <f>_xlfn.IFNA('[2]Ceny plynu cal +1'!G287,"")</f>
        <v>53.287999999999997</v>
      </c>
      <c r="H299" s="24">
        <f>_xlfn.IFNA('[2]Ceny plynu cal +1'!H287,"")</f>
        <v>162.27000000000001</v>
      </c>
      <c r="I299" s="24">
        <f>_xlfn.IFNA('[2]Ceny plynu cal +1'!I287,"")</f>
        <v>57.28</v>
      </c>
      <c r="J299" s="24" t="str">
        <f>_xlfn.IFNA('[2]Ceny plynu cal +1'!J287,"")</f>
        <v/>
      </c>
      <c r="M299" s="24">
        <f t="shared" si="19"/>
        <v>0.19844549954839441</v>
      </c>
      <c r="N299" s="24">
        <f t="shared" si="19"/>
        <v>-1.2787042463637155E-2</v>
      </c>
      <c r="O299" s="24">
        <f t="shared" si="19"/>
        <v>1.4319768862103288E-4</v>
      </c>
      <c r="P299" s="24">
        <f t="shared" si="19"/>
        <v>0.56179897815074686</v>
      </c>
      <c r="Q299" s="24">
        <f t="shared" si="19"/>
        <v>0.366189237721817</v>
      </c>
      <c r="R299" s="24">
        <f t="shared" si="19"/>
        <v>6.8953420201878668E-2</v>
      </c>
      <c r="S299" s="24">
        <f t="shared" si="19"/>
        <v>6.5974719967115236E-2</v>
      </c>
    </row>
    <row r="300" spans="1:19" x14ac:dyDescent="0.3">
      <c r="A300" s="59">
        <v>45944</v>
      </c>
      <c r="B300" s="24">
        <v>14</v>
      </c>
      <c r="C300" s="24">
        <v>10</v>
      </c>
      <c r="D300" s="24" t="str">
        <f>_xlfn.IFNA('[2]Ceny plynu cal +1'!D288,"")</f>
        <v/>
      </c>
      <c r="E300" s="24">
        <f>_xlfn.IFNA('[2]Ceny plynu cal +1'!E288,"")</f>
        <v>18.372</v>
      </c>
      <c r="F300" s="24">
        <f>_xlfn.IFNA('[2]Ceny plynu cal +1'!F288,"")</f>
        <v>13.981999999999999</v>
      </c>
      <c r="G300" s="24">
        <f>_xlfn.IFNA('[2]Ceny plynu cal +1'!G288,"")</f>
        <v>58.002000000000002</v>
      </c>
      <c r="H300" s="24">
        <f>_xlfn.IFNA('[2]Ceny plynu cal +1'!H288,"")</f>
        <v>158.648</v>
      </c>
      <c r="I300" s="24" t="str">
        <f>_xlfn.IFNA('[2]Ceny plynu cal +1'!I288,"")</f>
        <v/>
      </c>
      <c r="J300" s="24">
        <f>_xlfn.IFNA('[2]Ceny plynu cal +1'!J288,"")</f>
        <v>40.942</v>
      </c>
      <c r="M300" s="24">
        <f t="shared" si="19"/>
        <v>0.19844549954839441</v>
      </c>
      <c r="N300" s="24">
        <f t="shared" si="19"/>
        <v>-2.1151899408599628E-2</v>
      </c>
      <c r="O300" s="24">
        <f t="shared" si="19"/>
        <v>8.9467669612046663E-3</v>
      </c>
      <c r="P300" s="24">
        <f t="shared" si="19"/>
        <v>0.69995992213443237</v>
      </c>
      <c r="Q300" s="24">
        <f t="shared" si="19"/>
        <v>0.33569476912609097</v>
      </c>
      <c r="R300" s="24">
        <f t="shared" si="19"/>
        <v>6.8953420201878668E-2</v>
      </c>
      <c r="S300" s="24">
        <f t="shared" si="19"/>
        <v>8.2875641636940944E-2</v>
      </c>
    </row>
    <row r="301" spans="1:19" x14ac:dyDescent="0.3">
      <c r="A301" s="59">
        <v>45945</v>
      </c>
      <c r="B301" s="24">
        <v>15</v>
      </c>
      <c r="C301" s="24">
        <v>10</v>
      </c>
      <c r="D301" s="24">
        <f>_xlfn.IFNA('[2]Ceny plynu cal +1'!D289,"")</f>
        <v>25.2</v>
      </c>
      <c r="E301" s="24">
        <f>_xlfn.IFNA('[2]Ceny plynu cal +1'!E289,"")</f>
        <v>18.274999999999999</v>
      </c>
      <c r="F301" s="24">
        <f>_xlfn.IFNA('[2]Ceny plynu cal +1'!F289,"")</f>
        <v>14.101000000000001</v>
      </c>
      <c r="G301" s="24">
        <f>_xlfn.IFNA('[2]Ceny plynu cal +1'!G289,"")</f>
        <v>56.363</v>
      </c>
      <c r="H301" s="24" t="str">
        <f>_xlfn.IFNA('[2]Ceny plynu cal +1'!H289,"")</f>
        <v/>
      </c>
      <c r="I301" s="24" t="str">
        <f>_xlfn.IFNA('[2]Ceny plynu cal +1'!I289,"")</f>
        <v/>
      </c>
      <c r="J301" s="24">
        <f>_xlfn.IFNA('[2]Ceny plynu cal +1'!J289,"")</f>
        <v>40.380000000000003</v>
      </c>
      <c r="M301" s="24">
        <f t="shared" si="19"/>
        <v>0.20322018281352738</v>
      </c>
      <c r="N301" s="24">
        <f t="shared" si="19"/>
        <v>-2.6319995737652868E-2</v>
      </c>
      <c r="O301" s="24">
        <f t="shared" si="19"/>
        <v>1.7533855022167755E-2</v>
      </c>
      <c r="P301" s="24">
        <f t="shared" si="19"/>
        <v>0.65192305595088107</v>
      </c>
      <c r="Q301" s="24">
        <f t="shared" si="19"/>
        <v>0.33569476912609097</v>
      </c>
      <c r="R301" s="24">
        <f t="shared" si="19"/>
        <v>6.8953420201878668E-2</v>
      </c>
      <c r="S301" s="24">
        <f t="shared" si="19"/>
        <v>6.8011294252837695E-2</v>
      </c>
    </row>
    <row r="302" spans="1:19" x14ac:dyDescent="0.3">
      <c r="A302" s="59">
        <v>45946</v>
      </c>
      <c r="B302" s="24">
        <v>16</v>
      </c>
      <c r="C302" s="24">
        <v>10</v>
      </c>
      <c r="D302" s="24">
        <f>_xlfn.IFNA('[2]Ceny plynu cal +1'!D290,"")</f>
        <v>24.96</v>
      </c>
      <c r="E302" s="24">
        <f>_xlfn.IFNA('[2]Ceny plynu cal +1'!E290,"")</f>
        <v>18.207000000000001</v>
      </c>
      <c r="F302" s="24">
        <f>_xlfn.IFNA('[2]Ceny plynu cal +1'!F290,"")</f>
        <v>14.32</v>
      </c>
      <c r="G302" s="24" t="str">
        <f>_xlfn.IFNA('[2]Ceny plynu cal +1'!G290,"")</f>
        <v/>
      </c>
      <c r="H302" s="24" t="str">
        <f>_xlfn.IFNA('[2]Ceny plynu cal +1'!H290,"")</f>
        <v/>
      </c>
      <c r="I302" s="24">
        <f>_xlfn.IFNA('[2]Ceny plynu cal +1'!I290,"")</f>
        <v>54.232999999999997</v>
      </c>
      <c r="J302" s="24">
        <f>_xlfn.IFNA('[2]Ceny plynu cal +1'!J290,"")</f>
        <v>39.950000000000003</v>
      </c>
      <c r="M302" s="24">
        <f t="shared" si="19"/>
        <v>0.19176094297720825</v>
      </c>
      <c r="N302" s="24">
        <f t="shared" si="19"/>
        <v>-2.9942991102349881E-2</v>
      </c>
      <c r="O302" s="24">
        <f t="shared" si="19"/>
        <v>3.3336983470494408E-2</v>
      </c>
      <c r="P302" s="24">
        <f t="shared" si="19"/>
        <v>0.65192305595088107</v>
      </c>
      <c r="Q302" s="24">
        <f t="shared" si="19"/>
        <v>0.33569476912609097</v>
      </c>
      <c r="R302" s="24">
        <f t="shared" si="19"/>
        <v>1.2090622168444254E-2</v>
      </c>
      <c r="S302" s="24">
        <f t="shared" si="19"/>
        <v>5.6638217072829677E-2</v>
      </c>
    </row>
    <row r="303" spans="1:19" x14ac:dyDescent="0.3">
      <c r="A303" s="59">
        <v>45947</v>
      </c>
      <c r="B303" s="24">
        <v>17</v>
      </c>
      <c r="C303" s="24">
        <v>10</v>
      </c>
      <c r="D303" s="24">
        <f>_xlfn.IFNA('[2]Ceny plynu cal +1'!D291,"")</f>
        <v>24.669</v>
      </c>
      <c r="E303" s="24">
        <f>_xlfn.IFNA('[2]Ceny plynu cal +1'!E291,"")</f>
        <v>18.07</v>
      </c>
      <c r="F303" s="24" t="str">
        <f>_xlfn.IFNA('[2]Ceny plynu cal +1'!F291,"")</f>
        <v/>
      </c>
      <c r="G303" s="24" t="str">
        <f>_xlfn.IFNA('[2]Ceny plynu cal +1'!G291,"")</f>
        <v/>
      </c>
      <c r="H303" s="24">
        <f>_xlfn.IFNA('[2]Ceny plynu cal +1'!H291,"")</f>
        <v>154.928</v>
      </c>
      <c r="I303" s="24">
        <f>_xlfn.IFNA('[2]Ceny plynu cal +1'!I291,"")</f>
        <v>54.804000000000002</v>
      </c>
      <c r="J303" s="24">
        <f>_xlfn.IFNA('[2]Ceny plynu cal +1'!J291,"")</f>
        <v>40.076000000000001</v>
      </c>
      <c r="M303" s="24">
        <f t="shared" si="19"/>
        <v>0.17786661467567089</v>
      </c>
      <c r="N303" s="24">
        <f t="shared" si="19"/>
        <v>-3.7242261175342573E-2</v>
      </c>
      <c r="O303" s="24">
        <f t="shared" si="19"/>
        <v>3.3336983470494408E-2</v>
      </c>
      <c r="P303" s="24">
        <f t="shared" si="19"/>
        <v>0.65192305595088107</v>
      </c>
      <c r="Q303" s="24">
        <f t="shared" si="19"/>
        <v>0.30437521551590341</v>
      </c>
      <c r="R303" s="24">
        <f t="shared" si="19"/>
        <v>2.2746564957118798E-2</v>
      </c>
      <c r="S303" s="24">
        <f t="shared" si="19"/>
        <v>5.9970793176739035E-2</v>
      </c>
    </row>
    <row r="304" spans="1:19" x14ac:dyDescent="0.3">
      <c r="A304" s="59">
        <v>45948</v>
      </c>
      <c r="B304" s="24">
        <v>18</v>
      </c>
      <c r="C304" s="24">
        <v>10</v>
      </c>
      <c r="D304" s="24">
        <f>_xlfn.IFNA('[2]Ceny plynu cal +1'!D292,"")</f>
        <v>24.614999999999998</v>
      </c>
      <c r="E304" s="24">
        <f>_xlfn.IFNA('[2]Ceny plynu cal +1'!E292,"")</f>
        <v>17.96</v>
      </c>
      <c r="F304" s="24" t="str">
        <f>_xlfn.IFNA('[2]Ceny plynu cal +1'!F292,"")</f>
        <v/>
      </c>
      <c r="G304" s="24">
        <f>_xlfn.IFNA('[2]Ceny plynu cal +1'!G292,"")</f>
        <v>56.863</v>
      </c>
      <c r="H304" s="24">
        <f>_xlfn.IFNA('[2]Ceny plynu cal +1'!H292,"")</f>
        <v>145.21</v>
      </c>
      <c r="I304" s="24">
        <f>_xlfn.IFNA('[2]Ceny plynu cal +1'!I292,"")</f>
        <v>56.643999999999998</v>
      </c>
      <c r="J304" s="24">
        <f>_xlfn.IFNA('[2]Ceny plynu cal +1'!J292,"")</f>
        <v>39.68</v>
      </c>
      <c r="M304" s="24">
        <f t="shared" ref="M304:S319" si="20">IFERROR(D304/D$379-1,M303)</f>
        <v>0.1752882857124991</v>
      </c>
      <c r="N304" s="24">
        <f t="shared" si="20"/>
        <v>-4.3102988971176148E-2</v>
      </c>
      <c r="O304" s="24">
        <f t="shared" si="20"/>
        <v>3.3336983470494408E-2</v>
      </c>
      <c r="P304" s="24">
        <f t="shared" si="20"/>
        <v>0.66657737754439883</v>
      </c>
      <c r="Q304" s="24">
        <f t="shared" si="20"/>
        <v>0.22255709132670876</v>
      </c>
      <c r="R304" s="24">
        <f t="shared" si="20"/>
        <v>5.7084454153547792E-2</v>
      </c>
      <c r="S304" s="24">
        <f t="shared" si="20"/>
        <v>4.9496982564452674E-2</v>
      </c>
    </row>
    <row r="305" spans="1:19" x14ac:dyDescent="0.3">
      <c r="A305" s="59">
        <v>45949</v>
      </c>
      <c r="B305" s="24">
        <v>19</v>
      </c>
      <c r="C305" s="24">
        <v>10</v>
      </c>
      <c r="D305" s="24">
        <f>_xlfn.IFNA('[2]Ceny plynu cal +1'!D293,"")</f>
        <v>25.297999999999998</v>
      </c>
      <c r="E305" s="24" t="str">
        <f>_xlfn.IFNA('[2]Ceny plynu cal +1'!E293,"")</f>
        <v/>
      </c>
      <c r="F305" s="24">
        <f>_xlfn.IFNA('[2]Ceny plynu cal +1'!F293,"")</f>
        <v>14.563000000000001</v>
      </c>
      <c r="G305" s="24">
        <f>_xlfn.IFNA('[2]Ceny plynu cal +1'!G293,"")</f>
        <v>55.87</v>
      </c>
      <c r="H305" s="24">
        <f>_xlfn.IFNA('[2]Ceny plynu cal +1'!H293,"")</f>
        <v>141.25</v>
      </c>
      <c r="I305" s="24">
        <f>_xlfn.IFNA('[2]Ceny plynu cal +1'!I293,"")</f>
        <v>56.84</v>
      </c>
      <c r="J305" s="24" t="str">
        <f>_xlfn.IFNA('[2]Ceny plynu cal +1'!J293,"")</f>
        <v/>
      </c>
      <c r="M305" s="24">
        <f t="shared" si="20"/>
        <v>0.20789937241335776</v>
      </c>
      <c r="N305" s="24">
        <f t="shared" si="20"/>
        <v>-4.3102988971176148E-2</v>
      </c>
      <c r="O305" s="24">
        <f t="shared" si="20"/>
        <v>5.087196161178853E-2</v>
      </c>
      <c r="P305" s="24">
        <f t="shared" si="20"/>
        <v>0.63747389485967254</v>
      </c>
      <c r="Q305" s="24">
        <f t="shared" si="20"/>
        <v>0.18921692135457335</v>
      </c>
      <c r="R305" s="24">
        <f t="shared" si="20"/>
        <v>6.0742185828819739E-2</v>
      </c>
      <c r="S305" s="24">
        <f t="shared" si="20"/>
        <v>4.9496982564452674E-2</v>
      </c>
    </row>
    <row r="306" spans="1:19" x14ac:dyDescent="0.3">
      <c r="A306" s="59">
        <v>45950</v>
      </c>
      <c r="B306" s="24">
        <v>20</v>
      </c>
      <c r="C306" s="24">
        <v>10</v>
      </c>
      <c r="D306" s="24" t="str">
        <f>_xlfn.IFNA('[2]Ceny plynu cal +1'!D294,"")</f>
        <v/>
      </c>
      <c r="E306" s="24" t="str">
        <f>_xlfn.IFNA('[2]Ceny plynu cal +1'!E294,"")</f>
        <v/>
      </c>
      <c r="F306" s="24">
        <f>_xlfn.IFNA('[2]Ceny plynu cal +1'!F294,"")</f>
        <v>14.603</v>
      </c>
      <c r="G306" s="24">
        <f>_xlfn.IFNA('[2]Ceny plynu cal +1'!G294,"")</f>
        <v>57.185000000000002</v>
      </c>
      <c r="H306" s="24">
        <f>_xlfn.IFNA('[2]Ceny plynu cal +1'!H294,"")</f>
        <v>156.11500000000001</v>
      </c>
      <c r="I306" s="24">
        <f>_xlfn.IFNA('[2]Ceny plynu cal +1'!I294,"")</f>
        <v>57.42</v>
      </c>
      <c r="J306" s="24" t="str">
        <f>_xlfn.IFNA('[2]Ceny plynu cal +1'!J294,"")</f>
        <v/>
      </c>
      <c r="M306" s="24">
        <f t="shared" si="20"/>
        <v>0.20789937241335776</v>
      </c>
      <c r="N306" s="24">
        <f t="shared" si="20"/>
        <v>-4.3102988971176148E-2</v>
      </c>
      <c r="O306" s="24">
        <f t="shared" si="20"/>
        <v>5.3758377766733867E-2</v>
      </c>
      <c r="P306" s="24">
        <f t="shared" si="20"/>
        <v>0.67601476065062416</v>
      </c>
      <c r="Q306" s="24">
        <f t="shared" si="20"/>
        <v>0.31436884727270265</v>
      </c>
      <c r="R306" s="24">
        <f t="shared" si="20"/>
        <v>7.1566085684215741E-2</v>
      </c>
      <c r="S306" s="24">
        <f t="shared" si="20"/>
        <v>4.9496982564452674E-2</v>
      </c>
    </row>
    <row r="307" spans="1:19" x14ac:dyDescent="0.3">
      <c r="A307" s="59">
        <v>45951</v>
      </c>
      <c r="B307" s="24">
        <v>21</v>
      </c>
      <c r="C307" s="24">
        <v>10</v>
      </c>
      <c r="D307" s="24" t="str">
        <f>_xlfn.IFNA('[2]Ceny plynu cal +1'!D295,"")</f>
        <v/>
      </c>
      <c r="E307" s="24">
        <f>_xlfn.IFNA('[2]Ceny plynu cal +1'!E295,"")</f>
        <v>17.687999999999999</v>
      </c>
      <c r="F307" s="24">
        <f>_xlfn.IFNA('[2]Ceny plynu cal +1'!F295,"")</f>
        <v>14.529</v>
      </c>
      <c r="G307" s="24">
        <f>_xlfn.IFNA('[2]Ceny plynu cal +1'!G295,"")</f>
        <v>54.75</v>
      </c>
      <c r="H307" s="24">
        <f>_xlfn.IFNA('[2]Ceny plynu cal +1'!H295,"")</f>
        <v>149.76300000000001</v>
      </c>
      <c r="I307" s="24" t="str">
        <f>_xlfn.IFNA('[2]Ceny plynu cal +1'!I295,"")</f>
        <v/>
      </c>
      <c r="J307" s="24">
        <f>_xlfn.IFNA('[2]Ceny plynu cal +1'!J295,"")</f>
        <v>40.32</v>
      </c>
      <c r="M307" s="24">
        <f t="shared" si="20"/>
        <v>0.20789937241335776</v>
      </c>
      <c r="N307" s="24">
        <f t="shared" si="20"/>
        <v>-5.7594970429964643E-2</v>
      </c>
      <c r="O307" s="24">
        <f t="shared" si="20"/>
        <v>4.8418507880084727E-2</v>
      </c>
      <c r="P307" s="24">
        <f t="shared" si="20"/>
        <v>0.60464821449019279</v>
      </c>
      <c r="Q307" s="24">
        <f t="shared" si="20"/>
        <v>0.26088986755982302</v>
      </c>
      <c r="R307" s="24">
        <f t="shared" si="20"/>
        <v>7.1566085684215741E-2</v>
      </c>
      <c r="S307" s="24">
        <f t="shared" si="20"/>
        <v>6.6424353250976065E-2</v>
      </c>
    </row>
    <row r="308" spans="1:19" x14ac:dyDescent="0.3">
      <c r="A308" s="59">
        <v>45952</v>
      </c>
      <c r="B308" s="24">
        <v>22</v>
      </c>
      <c r="C308" s="24">
        <v>10</v>
      </c>
      <c r="D308" s="24">
        <f>_xlfn.IFNA('[2]Ceny plynu cal +1'!D296,"")</f>
        <v>24.814</v>
      </c>
      <c r="E308" s="24">
        <f>_xlfn.IFNA('[2]Ceny plynu cal +1'!E296,"")</f>
        <v>17.599</v>
      </c>
      <c r="F308" s="24">
        <f>_xlfn.IFNA('[2]Ceny plynu cal +1'!F296,"")</f>
        <v>14.773999999999999</v>
      </c>
      <c r="G308" s="24">
        <f>_xlfn.IFNA('[2]Ceny plynu cal +1'!G296,"")</f>
        <v>54.463000000000001</v>
      </c>
      <c r="H308" s="24" t="str">
        <f>_xlfn.IFNA('[2]Ceny plynu cal +1'!H296,"")</f>
        <v/>
      </c>
      <c r="I308" s="24" t="str">
        <f>_xlfn.IFNA('[2]Ceny plynu cal +1'!I296,"")</f>
        <v/>
      </c>
      <c r="J308" s="24">
        <f>_xlfn.IFNA('[2]Ceny plynu cal +1'!J296,"")</f>
        <v>40.956000000000003</v>
      </c>
      <c r="M308" s="24">
        <f t="shared" si="20"/>
        <v>0.18478990541011386</v>
      </c>
      <c r="N308" s="24">
        <f t="shared" si="20"/>
        <v>-6.2336832010229881E-2</v>
      </c>
      <c r="O308" s="24">
        <f t="shared" si="20"/>
        <v>6.6097806829126027E-2</v>
      </c>
      <c r="P308" s="24">
        <f t="shared" si="20"/>
        <v>0.59623663389551362</v>
      </c>
      <c r="Q308" s="24">
        <f t="shared" si="20"/>
        <v>0.26088986755982302</v>
      </c>
      <c r="R308" s="24">
        <f t="shared" si="20"/>
        <v>7.1566085684215741E-2</v>
      </c>
      <c r="S308" s="24">
        <f t="shared" si="20"/>
        <v>8.3245927870708725E-2</v>
      </c>
    </row>
    <row r="309" spans="1:19" x14ac:dyDescent="0.3">
      <c r="A309" s="59">
        <v>45953</v>
      </c>
      <c r="B309" s="24">
        <v>23</v>
      </c>
      <c r="C309" s="24">
        <v>10</v>
      </c>
      <c r="D309" s="24">
        <f>_xlfn.IFNA('[2]Ceny plynu cal +1'!D297,"")</f>
        <v>24.673999999999999</v>
      </c>
      <c r="E309" s="24">
        <f>_xlfn.IFNA('[2]Ceny plynu cal +1'!E297,"")</f>
        <v>17.425000000000001</v>
      </c>
      <c r="F309" s="24">
        <f>_xlfn.IFNA('[2]Ceny plynu cal +1'!F297,"")</f>
        <v>14.879</v>
      </c>
      <c r="G309" s="24" t="str">
        <f>_xlfn.IFNA('[2]Ceny plynu cal +1'!G297,"")</f>
        <v/>
      </c>
      <c r="H309" s="24" t="str">
        <f>_xlfn.IFNA('[2]Ceny plynu cal +1'!H297,"")</f>
        <v/>
      </c>
      <c r="I309" s="24">
        <f>_xlfn.IFNA('[2]Ceny plynu cal +1'!I297,"")</f>
        <v>57.591999999999999</v>
      </c>
      <c r="J309" s="24">
        <f>_xlfn.IFNA('[2]Ceny plynu cal +1'!J297,"")</f>
        <v>41.472000000000001</v>
      </c>
      <c r="M309" s="24">
        <f t="shared" si="20"/>
        <v>0.17810534883892748</v>
      </c>
      <c r="N309" s="24">
        <f t="shared" si="20"/>
        <v>-7.160743779636658E-2</v>
      </c>
      <c r="O309" s="24">
        <f t="shared" si="20"/>
        <v>7.3674649235857981E-2</v>
      </c>
      <c r="P309" s="24">
        <f t="shared" si="20"/>
        <v>0.59623663389551362</v>
      </c>
      <c r="Q309" s="24">
        <f t="shared" si="20"/>
        <v>0.26088986755982302</v>
      </c>
      <c r="R309" s="24">
        <f t="shared" si="20"/>
        <v>7.4775931848229726E-2</v>
      </c>
      <c r="S309" s="24">
        <f t="shared" si="20"/>
        <v>9.6893620486718124E-2</v>
      </c>
    </row>
    <row r="310" spans="1:19" x14ac:dyDescent="0.3">
      <c r="A310" s="59">
        <v>45954</v>
      </c>
      <c r="B310" s="24">
        <v>24</v>
      </c>
      <c r="C310" s="24">
        <v>10</v>
      </c>
      <c r="D310" s="24">
        <f>_xlfn.IFNA('[2]Ceny plynu cal +1'!D298,"")</f>
        <v>24.472000000000001</v>
      </c>
      <c r="E310" s="24">
        <f>_xlfn.IFNA('[2]Ceny plynu cal +1'!E298,"")</f>
        <v>17.582999999999998</v>
      </c>
      <c r="F310" s="24" t="str">
        <f>_xlfn.IFNA('[2]Ceny plynu cal +1'!F298,"")</f>
        <v/>
      </c>
      <c r="G310" s="24" t="str">
        <f>_xlfn.IFNA('[2]Ceny plynu cal +1'!G298,"")</f>
        <v/>
      </c>
      <c r="H310" s="24">
        <f>_xlfn.IFNA('[2]Ceny plynu cal +1'!H298,"")</f>
        <v>143.65</v>
      </c>
      <c r="I310" s="24">
        <f>_xlfn.IFNA('[2]Ceny plynu cal +1'!I298,"")</f>
        <v>55.161999999999999</v>
      </c>
      <c r="J310" s="24">
        <f>_xlfn.IFNA('[2]Ceny plynu cal +1'!J298,"")</f>
        <v>42.103999999999999</v>
      </c>
      <c r="M310" s="24">
        <f t="shared" si="20"/>
        <v>0.16846048864335894</v>
      </c>
      <c r="N310" s="24">
        <f t="shared" si="20"/>
        <v>-6.3189301507805773E-2</v>
      </c>
      <c r="O310" s="24">
        <f t="shared" si="20"/>
        <v>7.3674649235857981E-2</v>
      </c>
      <c r="P310" s="24">
        <f t="shared" si="20"/>
        <v>0.59623663389551362</v>
      </c>
      <c r="Q310" s="24">
        <f t="shared" si="20"/>
        <v>0.20942308497404949</v>
      </c>
      <c r="R310" s="24">
        <f t="shared" si="20"/>
        <v>2.9427523833380542E-2</v>
      </c>
      <c r="S310" s="24">
        <f t="shared" si="20"/>
        <v>0.11360939903966005</v>
      </c>
    </row>
    <row r="311" spans="1:19" x14ac:dyDescent="0.3">
      <c r="A311" s="59">
        <v>45955</v>
      </c>
      <c r="B311" s="24">
        <v>25</v>
      </c>
      <c r="C311" s="24">
        <v>10</v>
      </c>
      <c r="D311" s="24">
        <f>_xlfn.IFNA('[2]Ceny plynu cal +1'!D299,"")</f>
        <v>24.238</v>
      </c>
      <c r="E311" s="24">
        <f>_xlfn.IFNA('[2]Ceny plynu cal +1'!E299,"")</f>
        <v>17.315999999999999</v>
      </c>
      <c r="F311" s="24" t="str">
        <f>_xlfn.IFNA('[2]Ceny plynu cal +1'!F299,"")</f>
        <v/>
      </c>
      <c r="G311" s="24">
        <f>_xlfn.IFNA('[2]Ceny plynu cal +1'!G299,"")</f>
        <v>55.673000000000002</v>
      </c>
      <c r="H311" s="24">
        <f>_xlfn.IFNA('[2]Ceny plynu cal +1'!H299,"")</f>
        <v>142.71</v>
      </c>
      <c r="I311" s="24">
        <f>_xlfn.IFNA('[2]Ceny plynu cal +1'!I299,"")</f>
        <v>54.31</v>
      </c>
      <c r="J311" s="24">
        <f>_xlfn.IFNA('[2]Ceny plynu cal +1'!J299,"")</f>
        <v>42.966000000000001</v>
      </c>
      <c r="M311" s="24">
        <f t="shared" si="20"/>
        <v>0.15728772980294758</v>
      </c>
      <c r="N311" s="24">
        <f t="shared" si="20"/>
        <v>-7.7414886248601711E-2</v>
      </c>
      <c r="O311" s="24">
        <f t="shared" si="20"/>
        <v>7.3674649235857981E-2</v>
      </c>
      <c r="P311" s="24">
        <f t="shared" si="20"/>
        <v>0.63170009215182654</v>
      </c>
      <c r="Q311" s="24">
        <f t="shared" si="20"/>
        <v>0.20150900422308804</v>
      </c>
      <c r="R311" s="24">
        <f t="shared" si="20"/>
        <v>1.3527588183729566E-2</v>
      </c>
      <c r="S311" s="24">
        <f t="shared" si="20"/>
        <v>0.13640845143307123</v>
      </c>
    </row>
    <row r="312" spans="1:19" x14ac:dyDescent="0.3">
      <c r="A312" s="59">
        <v>45956</v>
      </c>
      <c r="B312" s="24">
        <v>26</v>
      </c>
      <c r="C312" s="24">
        <v>10</v>
      </c>
      <c r="D312" s="24">
        <f>_xlfn.IFNA('[2]Ceny plynu cal +1'!D300,"")</f>
        <v>23.606999999999999</v>
      </c>
      <c r="E312" s="24" t="str">
        <f>_xlfn.IFNA('[2]Ceny plynu cal +1'!E300,"")</f>
        <v/>
      </c>
      <c r="F312" s="24">
        <f>_xlfn.IFNA('[2]Ceny plynu cal +1'!F300,"")</f>
        <v>14.507</v>
      </c>
      <c r="G312" s="24">
        <f>_xlfn.IFNA('[2]Ceny plynu cal +1'!G300,"")</f>
        <v>55.84</v>
      </c>
      <c r="H312" s="24">
        <f>_xlfn.IFNA('[2]Ceny plynu cal +1'!H300,"")</f>
        <v>141.09100000000001</v>
      </c>
      <c r="I312" s="24">
        <f>_xlfn.IFNA('[2]Ceny plynu cal +1'!I300,"")</f>
        <v>54.771999999999998</v>
      </c>
      <c r="J312" s="24" t="str">
        <f>_xlfn.IFNA('[2]Ceny plynu cal +1'!J300,"")</f>
        <v/>
      </c>
      <c r="M312" s="24">
        <f t="shared" si="20"/>
        <v>0.12715947839995789</v>
      </c>
      <c r="N312" s="24">
        <f t="shared" si="20"/>
        <v>-7.7414886248601711E-2</v>
      </c>
      <c r="O312" s="24">
        <f t="shared" si="20"/>
        <v>4.6830978994864658E-2</v>
      </c>
      <c r="P312" s="24">
        <f t="shared" si="20"/>
        <v>0.63659463556406148</v>
      </c>
      <c r="Q312" s="24">
        <f t="shared" si="20"/>
        <v>0.18787826301478328</v>
      </c>
      <c r="R312" s="24">
        <f t="shared" si="20"/>
        <v>2.2149384275441664E-2</v>
      </c>
      <c r="S312" s="24">
        <f t="shared" si="20"/>
        <v>0.13640845143307123</v>
      </c>
    </row>
    <row r="313" spans="1:19" x14ac:dyDescent="0.3">
      <c r="A313" s="59">
        <v>45957</v>
      </c>
      <c r="B313" s="24">
        <v>27</v>
      </c>
      <c r="C313" s="24">
        <v>10</v>
      </c>
      <c r="D313" s="24" t="str">
        <f>_xlfn.IFNA('[2]Ceny plynu cal +1'!D301,"")</f>
        <v/>
      </c>
      <c r="E313" s="24" t="str">
        <f>_xlfn.IFNA('[2]Ceny plynu cal +1'!E301,"")</f>
        <v/>
      </c>
      <c r="F313" s="24">
        <f>_xlfn.IFNA('[2]Ceny plynu cal +1'!F301,"")</f>
        <v>14.505000000000001</v>
      </c>
      <c r="G313" s="24">
        <f>_xlfn.IFNA('[2]Ceny plynu cal +1'!G301,"")</f>
        <v>55.3</v>
      </c>
      <c r="H313" s="24">
        <f>_xlfn.IFNA('[2]Ceny plynu cal +1'!H301,"")</f>
        <v>143.24</v>
      </c>
      <c r="I313" s="24">
        <f>_xlfn.IFNA('[2]Ceny plynu cal +1'!I301,"")</f>
        <v>54.637</v>
      </c>
      <c r="J313" s="24" t="str">
        <f>_xlfn.IFNA('[2]Ceny plynu cal +1'!J301,"")</f>
        <v/>
      </c>
      <c r="M313" s="24">
        <f t="shared" si="20"/>
        <v>0.12715947839995789</v>
      </c>
      <c r="N313" s="24">
        <f t="shared" si="20"/>
        <v>-7.7414886248601711E-2</v>
      </c>
      <c r="O313" s="24">
        <f t="shared" si="20"/>
        <v>4.668665818711748E-2</v>
      </c>
      <c r="P313" s="24">
        <f t="shared" si="20"/>
        <v>0.62076796824306224</v>
      </c>
      <c r="Q313" s="24">
        <f t="shared" si="20"/>
        <v>0.20597119868905556</v>
      </c>
      <c r="R313" s="24">
        <f t="shared" si="20"/>
        <v>1.9630028274616684E-2</v>
      </c>
      <c r="S313" s="24">
        <f t="shared" si="20"/>
        <v>0.13640845143307123</v>
      </c>
    </row>
    <row r="314" spans="1:19" x14ac:dyDescent="0.3">
      <c r="A314" s="59">
        <v>45958</v>
      </c>
      <c r="B314" s="24">
        <v>28</v>
      </c>
      <c r="C314" s="24">
        <v>10</v>
      </c>
      <c r="D314" s="24" t="str">
        <f>_xlfn.IFNA('[2]Ceny plynu cal +1'!D302,"")</f>
        <v/>
      </c>
      <c r="E314" s="24">
        <f>_xlfn.IFNA('[2]Ceny plynu cal +1'!E302,"")</f>
        <v>17.111000000000001</v>
      </c>
      <c r="F314" s="24">
        <f>_xlfn.IFNA('[2]Ceny plynu cal +1'!F302,"")</f>
        <v>14.202999999999999</v>
      </c>
      <c r="G314" s="24">
        <f>_xlfn.IFNA('[2]Ceny plynu cal +1'!G302,"")</f>
        <v>51.015999999999998</v>
      </c>
      <c r="H314" s="24">
        <f>_xlfn.IFNA('[2]Ceny plynu cal +1'!H302,"")</f>
        <v>145.59299999999999</v>
      </c>
      <c r="I314" s="24" t="str">
        <f>_xlfn.IFNA('[2]Ceny plynu cal +1'!I302,"")</f>
        <v/>
      </c>
      <c r="J314" s="24">
        <f>_xlfn.IFNA('[2]Ceny plynu cal +1'!J302,"")</f>
        <v>42.387999999999998</v>
      </c>
      <c r="M314" s="24">
        <f t="shared" si="20"/>
        <v>0.12715947839995789</v>
      </c>
      <c r="N314" s="24">
        <f t="shared" si="20"/>
        <v>-8.8337151686291415E-2</v>
      </c>
      <c r="O314" s="24">
        <f t="shared" si="20"/>
        <v>2.489421621727872E-2</v>
      </c>
      <c r="P314" s="24">
        <f t="shared" si="20"/>
        <v>0.49520974082980218</v>
      </c>
      <c r="Q314" s="24">
        <f t="shared" si="20"/>
        <v>0.22578165827098329</v>
      </c>
      <c r="R314" s="24">
        <f t="shared" si="20"/>
        <v>1.9630028274616684E-2</v>
      </c>
      <c r="S314" s="24">
        <f t="shared" si="20"/>
        <v>0.12112091978180484</v>
      </c>
    </row>
    <row r="315" spans="1:19" x14ac:dyDescent="0.3">
      <c r="A315" s="59">
        <v>45959</v>
      </c>
      <c r="B315" s="24">
        <v>29</v>
      </c>
      <c r="C315" s="24">
        <v>10</v>
      </c>
      <c r="D315" s="24">
        <f>_xlfn.IFNA('[2]Ceny plynu cal +1'!D303,"")</f>
        <v>23.975000000000001</v>
      </c>
      <c r="E315" s="24">
        <f>_xlfn.IFNA('[2]Ceny plynu cal +1'!E303,"")</f>
        <v>17.05</v>
      </c>
      <c r="F315" s="24">
        <f>_xlfn.IFNA('[2]Ceny plynu cal +1'!F303,"")</f>
        <v>14.002000000000001</v>
      </c>
      <c r="G315" s="24">
        <f>_xlfn.IFNA('[2]Ceny plynu cal +1'!G303,"")</f>
        <v>46.061999999999998</v>
      </c>
      <c r="H315" s="24" t="str">
        <f>_xlfn.IFNA('[2]Ceny plynu cal +1'!H303,"")</f>
        <v/>
      </c>
      <c r="I315" s="24" t="str">
        <f>_xlfn.IFNA('[2]Ceny plynu cal +1'!I303,"")</f>
        <v/>
      </c>
      <c r="J315" s="24">
        <f>_xlfn.IFNA('[2]Ceny plynu cal +1'!J303,"")</f>
        <v>42.598999999999997</v>
      </c>
      <c r="M315" s="24">
        <f t="shared" si="20"/>
        <v>0.14473031281564763</v>
      </c>
      <c r="N315" s="24">
        <f t="shared" si="20"/>
        <v>-9.1587191645799204E-2</v>
      </c>
      <c r="O315" s="24">
        <f t="shared" si="20"/>
        <v>1.0389975038677557E-2</v>
      </c>
      <c r="P315" s="24">
        <f t="shared" si="20"/>
        <v>0.35001472248122845</v>
      </c>
      <c r="Q315" s="24">
        <f t="shared" si="20"/>
        <v>0.22578165827098329</v>
      </c>
      <c r="R315" s="24">
        <f t="shared" si="20"/>
        <v>1.9630028274616684E-2</v>
      </c>
      <c r="S315" s="24">
        <f t="shared" si="20"/>
        <v>0.12670166230501789</v>
      </c>
    </row>
    <row r="316" spans="1:19" x14ac:dyDescent="0.3">
      <c r="A316" s="59">
        <v>45960</v>
      </c>
      <c r="B316" s="24">
        <v>30</v>
      </c>
      <c r="C316" s="24">
        <v>10</v>
      </c>
      <c r="D316" s="24">
        <f>_xlfn.IFNA('[2]Ceny plynu cal +1'!D304,"")</f>
        <v>23.423999999999999</v>
      </c>
      <c r="E316" s="24">
        <f>_xlfn.IFNA('[2]Ceny plynu cal +1'!E304,"")</f>
        <v>16.824999999999999</v>
      </c>
      <c r="F316" s="24">
        <f>_xlfn.IFNA('[2]Ceny plynu cal +1'!F304,"")</f>
        <v>13.734</v>
      </c>
      <c r="G316" s="24" t="str">
        <f>_xlfn.IFNA('[2]Ceny plynu cal +1'!G304,"")</f>
        <v/>
      </c>
      <c r="H316" s="24" t="str">
        <f>_xlfn.IFNA('[2]Ceny plynu cal +1'!H304,"")</f>
        <v/>
      </c>
      <c r="I316" s="24">
        <f>_xlfn.IFNA('[2]Ceny plynu cal +1'!I304,"")</f>
        <v>54.752000000000002</v>
      </c>
      <c r="J316" s="24">
        <f>_xlfn.IFNA('[2]Ceny plynu cal +1'!J304,"")</f>
        <v>41.201000000000001</v>
      </c>
      <c r="M316" s="24">
        <f t="shared" si="20"/>
        <v>0.11842180802476454</v>
      </c>
      <c r="N316" s="24">
        <f t="shared" si="20"/>
        <v>-0.1035750439554588</v>
      </c>
      <c r="O316" s="24">
        <f t="shared" si="20"/>
        <v>-8.9490131994574007E-3</v>
      </c>
      <c r="P316" s="24">
        <f t="shared" si="20"/>
        <v>0.35001472248122845</v>
      </c>
      <c r="Q316" s="24">
        <f t="shared" si="20"/>
        <v>0.22578165827098329</v>
      </c>
      <c r="R316" s="24">
        <f t="shared" si="20"/>
        <v>2.177614634939351E-2</v>
      </c>
      <c r="S316" s="24">
        <f t="shared" si="20"/>
        <v>8.9725936961643438E-2</v>
      </c>
    </row>
    <row r="317" spans="1:19" x14ac:dyDescent="0.3">
      <c r="A317" s="59">
        <v>45961</v>
      </c>
      <c r="B317" s="24">
        <v>31</v>
      </c>
      <c r="C317" s="24">
        <v>10</v>
      </c>
      <c r="D317" s="24">
        <f>_xlfn.IFNA('[2]Ceny plynu cal +1'!D305,"")</f>
        <v>23.367999999999999</v>
      </c>
      <c r="E317" s="24">
        <f>_xlfn.IFNA('[2]Ceny plynu cal +1'!E305,"")</f>
        <v>16.855</v>
      </c>
      <c r="F317" s="24" t="str">
        <f>_xlfn.IFNA('[2]Ceny plynu cal +1'!F305,"")</f>
        <v/>
      </c>
      <c r="G317" s="24" t="str">
        <f>_xlfn.IFNA('[2]Ceny plynu cal +1'!G305,"")</f>
        <v/>
      </c>
      <c r="H317" s="24">
        <f>_xlfn.IFNA('[2]Ceny plynu cal +1'!H305,"")</f>
        <v>132.91300000000001</v>
      </c>
      <c r="I317" s="24">
        <f>_xlfn.IFNA('[2]Ceny plynu cal +1'!I305,"")</f>
        <v>50.064</v>
      </c>
      <c r="J317" s="24">
        <f>_xlfn.IFNA('[2]Ceny plynu cal +1'!J305,"")</f>
        <v>40.752000000000002</v>
      </c>
      <c r="M317" s="24">
        <f t="shared" si="20"/>
        <v>0.11574798539628994</v>
      </c>
      <c r="N317" s="24">
        <f t="shared" si="20"/>
        <v>-0.10197666364750413</v>
      </c>
      <c r="O317" s="24">
        <f t="shared" si="20"/>
        <v>-8.9490131994574007E-3</v>
      </c>
      <c r="P317" s="24">
        <f t="shared" si="20"/>
        <v>0.35001472248122845</v>
      </c>
      <c r="Q317" s="24">
        <f t="shared" si="20"/>
        <v>0.11902576048141889</v>
      </c>
      <c r="R317" s="24">
        <f t="shared" si="20"/>
        <v>-6.5710823516290984E-2</v>
      </c>
      <c r="S317" s="24">
        <f t="shared" si="20"/>
        <v>7.7850328464379448E-2</v>
      </c>
    </row>
    <row r="318" spans="1:19" x14ac:dyDescent="0.3">
      <c r="A318" s="59">
        <v>45962</v>
      </c>
      <c r="B318" s="24">
        <v>1</v>
      </c>
      <c r="C318" s="24">
        <v>11</v>
      </c>
      <c r="D318" s="24">
        <f>_xlfn.IFNA('[2]Ceny plynu cal +1'!D306,"")</f>
        <v>22.538</v>
      </c>
      <c r="E318" s="24">
        <f>_xlfn.IFNA('[2]Ceny plynu cal +1'!E306,"")</f>
        <v>16.96</v>
      </c>
      <c r="F318" s="24" t="str">
        <f>_xlfn.IFNA('[2]Ceny plynu cal +1'!F306,"")</f>
        <v/>
      </c>
      <c r="G318" s="24">
        <f>_xlfn.IFNA('[2]Ceny plynu cal +1'!G306,"")</f>
        <v>45.155999999999999</v>
      </c>
      <c r="H318" s="24">
        <f>_xlfn.IFNA('[2]Ceny plynu cal +1'!H306,"")</f>
        <v>126.155</v>
      </c>
      <c r="I318" s="24">
        <f>_xlfn.IFNA('[2]Ceny plynu cal +1'!I306,"")</f>
        <v>50.03</v>
      </c>
      <c r="J318" s="24">
        <f>_xlfn.IFNA('[2]Ceny plynu cal +1'!J306,"")</f>
        <v>39.268000000000001</v>
      </c>
      <c r="M318" s="24">
        <f t="shared" si="20"/>
        <v>7.6118114295685713E-2</v>
      </c>
      <c r="N318" s="24">
        <f t="shared" si="20"/>
        <v>-9.6382332569662998E-2</v>
      </c>
      <c r="O318" s="24">
        <f t="shared" si="20"/>
        <v>-8.9490131994574007E-3</v>
      </c>
      <c r="P318" s="24">
        <f t="shared" si="20"/>
        <v>0.32346109175377435</v>
      </c>
      <c r="Q318" s="24">
        <f t="shared" si="20"/>
        <v>6.2128571422911172E-2</v>
      </c>
      <c r="R318" s="24">
        <f t="shared" si="20"/>
        <v>-6.63453279905728E-2</v>
      </c>
      <c r="S318" s="24">
        <f t="shared" si="20"/>
        <v>3.8599987685003168E-2</v>
      </c>
    </row>
    <row r="319" spans="1:19" x14ac:dyDescent="0.3">
      <c r="A319" s="59">
        <v>45963</v>
      </c>
      <c r="B319" s="24">
        <v>2</v>
      </c>
      <c r="C319" s="24">
        <v>11</v>
      </c>
      <c r="D319" s="24">
        <f>_xlfn.IFNA('[2]Ceny plynu cal +1'!D307,"")</f>
        <v>23.111000000000001</v>
      </c>
      <c r="E319" s="24" t="str">
        <f>_xlfn.IFNA('[2]Ceny plynu cal +1'!E307,"")</f>
        <v/>
      </c>
      <c r="F319" s="24">
        <f>_xlfn.IFNA('[2]Ceny plynu cal +1'!F307,"")</f>
        <v>13.49</v>
      </c>
      <c r="G319" s="24">
        <f>_xlfn.IFNA('[2]Ceny plynu cal +1'!G307,"")</f>
        <v>46.454999999999998</v>
      </c>
      <c r="H319" s="24">
        <f>_xlfn.IFNA('[2]Ceny plynu cal +1'!H307,"")</f>
        <v>134.30000000000001</v>
      </c>
      <c r="I319" s="24">
        <f>_xlfn.IFNA('[2]Ceny plynu cal +1'!I307,"")</f>
        <v>50.905999999999999</v>
      </c>
      <c r="J319" s="24" t="str">
        <f>_xlfn.IFNA('[2]Ceny plynu cal +1'!J307,"")</f>
        <v/>
      </c>
      <c r="M319" s="24">
        <f t="shared" si="20"/>
        <v>0.10347704940489821</v>
      </c>
      <c r="N319" s="24">
        <f t="shared" si="20"/>
        <v>-9.6382332569662998E-2</v>
      </c>
      <c r="O319" s="24">
        <f t="shared" si="20"/>
        <v>-2.6556151744625001E-2</v>
      </c>
      <c r="P319" s="24">
        <f t="shared" si="20"/>
        <v>0.36153301925373338</v>
      </c>
      <c r="Q319" s="24">
        <f t="shared" si="20"/>
        <v>0.13070323920650773</v>
      </c>
      <c r="R319" s="24">
        <f t="shared" si="20"/>
        <v>-4.9997506829664196E-2</v>
      </c>
      <c r="S319" s="24">
        <f t="shared" si="20"/>
        <v>3.8599987685003168E-2</v>
      </c>
    </row>
    <row r="320" spans="1:19" x14ac:dyDescent="0.3">
      <c r="A320" s="59">
        <v>45964</v>
      </c>
      <c r="B320" s="24">
        <v>3</v>
      </c>
      <c r="C320" s="24">
        <v>11</v>
      </c>
      <c r="D320" s="24" t="str">
        <f>_xlfn.IFNA('[2]Ceny plynu cal +1'!D308,"")</f>
        <v/>
      </c>
      <c r="E320" s="24" t="str">
        <f>_xlfn.IFNA('[2]Ceny plynu cal +1'!E308,"")</f>
        <v/>
      </c>
      <c r="F320" s="24">
        <f>_xlfn.IFNA('[2]Ceny plynu cal +1'!F308,"")</f>
        <v>13.612</v>
      </c>
      <c r="G320" s="24">
        <f>_xlfn.IFNA('[2]Ceny plynu cal +1'!G308,"")</f>
        <v>50.902000000000001</v>
      </c>
      <c r="H320" s="24">
        <f>_xlfn.IFNA('[2]Ceny plynu cal +1'!H308,"")</f>
        <v>133.91999999999999</v>
      </c>
      <c r="I320" s="24">
        <f>_xlfn.IFNA('[2]Ceny plynu cal +1'!I308,"")</f>
        <v>50.786000000000001</v>
      </c>
      <c r="J320" s="24" t="str">
        <f>_xlfn.IFNA('[2]Ceny plynu cal +1'!J308,"")</f>
        <v/>
      </c>
      <c r="M320" s="24">
        <f t="shared" ref="M320:S335" si="21">IFERROR(D320/D$379-1,M319)</f>
        <v>0.10347704940489821</v>
      </c>
      <c r="N320" s="24">
        <f t="shared" si="21"/>
        <v>-9.6382332569662998E-2</v>
      </c>
      <c r="O320" s="24">
        <f t="shared" si="21"/>
        <v>-1.7752582472041256E-2</v>
      </c>
      <c r="P320" s="24">
        <f t="shared" si="21"/>
        <v>0.49186855550648034</v>
      </c>
      <c r="Q320" s="24">
        <f t="shared" si="21"/>
        <v>0.1275039299667573</v>
      </c>
      <c r="R320" s="24">
        <f t="shared" si="21"/>
        <v>-5.2236934385953004E-2</v>
      </c>
      <c r="S320" s="24">
        <f t="shared" si="21"/>
        <v>3.8599987685003168E-2</v>
      </c>
    </row>
    <row r="321" spans="1:19" x14ac:dyDescent="0.3">
      <c r="A321" s="59">
        <v>45965</v>
      </c>
      <c r="B321" s="24">
        <v>4</v>
      </c>
      <c r="C321" s="24">
        <v>11</v>
      </c>
      <c r="D321" s="24" t="str">
        <f>_xlfn.IFNA('[2]Ceny plynu cal +1'!D309,"")</f>
        <v/>
      </c>
      <c r="E321" s="24">
        <f>_xlfn.IFNA('[2]Ceny plynu cal +1'!E309,"")</f>
        <v>17.248999999999999</v>
      </c>
      <c r="F321" s="24">
        <f>_xlfn.IFNA('[2]Ceny plynu cal +1'!F309,"")</f>
        <v>13.763</v>
      </c>
      <c r="G321" s="24">
        <f>_xlfn.IFNA('[2]Ceny plynu cal +1'!G309,"")</f>
        <v>49.034999999999997</v>
      </c>
      <c r="H321" s="24">
        <f>_xlfn.IFNA('[2]Ceny plynu cal +1'!H309,"")</f>
        <v>127.07</v>
      </c>
      <c r="I321" s="24" t="str">
        <f>_xlfn.IFNA('[2]Ceny plynu cal +1'!I309,"")</f>
        <v/>
      </c>
      <c r="J321" s="24">
        <f>_xlfn.IFNA('[2]Ceny plynu cal +1'!J309,"")</f>
        <v>40.313000000000002</v>
      </c>
      <c r="M321" s="24">
        <f t="shared" si="21"/>
        <v>0.10347704940489821</v>
      </c>
      <c r="N321" s="24">
        <f t="shared" si="21"/>
        <v>-8.098460226970039E-2</v>
      </c>
      <c r="O321" s="24">
        <f t="shared" si="21"/>
        <v>-6.8563614871218759E-3</v>
      </c>
      <c r="P321" s="24">
        <f t="shared" si="21"/>
        <v>0.43714931867628493</v>
      </c>
      <c r="Q321" s="24">
        <f t="shared" si="21"/>
        <v>6.9832171302836477E-2</v>
      </c>
      <c r="R321" s="24">
        <f t="shared" si="21"/>
        <v>-5.2236934385953004E-2</v>
      </c>
      <c r="S321" s="24">
        <f t="shared" si="21"/>
        <v>6.6239210134092286E-2</v>
      </c>
    </row>
    <row r="322" spans="1:19" x14ac:dyDescent="0.3">
      <c r="A322" s="59">
        <v>45966</v>
      </c>
      <c r="B322" s="24">
        <v>5</v>
      </c>
      <c r="C322" s="24">
        <v>11</v>
      </c>
      <c r="D322" s="24">
        <f>_xlfn.IFNA('[2]Ceny plynu cal +1'!D310,"")</f>
        <v>22.846</v>
      </c>
      <c r="E322" s="24">
        <f>_xlfn.IFNA('[2]Ceny plynu cal +1'!E310,"")</f>
        <v>17.436</v>
      </c>
      <c r="F322" s="24">
        <f>_xlfn.IFNA('[2]Ceny plynu cal +1'!F310,"")</f>
        <v>14.169</v>
      </c>
      <c r="G322" s="24">
        <f>_xlfn.IFNA('[2]Ceny plynu cal +1'!G310,"")</f>
        <v>48.134999999999998</v>
      </c>
      <c r="H322" s="24" t="str">
        <f>_xlfn.IFNA('[2]Ceny plynu cal +1'!H310,"")</f>
        <v/>
      </c>
      <c r="I322" s="24" t="str">
        <f>_xlfn.IFNA('[2]Ceny plynu cal +1'!I310,"")</f>
        <v/>
      </c>
      <c r="J322" s="24">
        <f>_xlfn.IFNA('[2]Ceny plynu cal +1'!J310,"")</f>
        <v>40.42</v>
      </c>
      <c r="M322" s="24">
        <f t="shared" si="21"/>
        <v>9.0824138752295447E-2</v>
      </c>
      <c r="N322" s="24">
        <f t="shared" si="21"/>
        <v>-7.1021365016783244E-2</v>
      </c>
      <c r="O322" s="24">
        <f t="shared" si="21"/>
        <v>2.2440762485575139E-2</v>
      </c>
      <c r="P322" s="24">
        <f t="shared" si="21"/>
        <v>0.410771539807953</v>
      </c>
      <c r="Q322" s="24">
        <f t="shared" si="21"/>
        <v>6.9832171302836477E-2</v>
      </c>
      <c r="R322" s="24">
        <f t="shared" si="21"/>
        <v>-5.2236934385953004E-2</v>
      </c>
      <c r="S322" s="24">
        <f t="shared" si="21"/>
        <v>6.9069254920745449E-2</v>
      </c>
    </row>
    <row r="323" spans="1:19" x14ac:dyDescent="0.3">
      <c r="A323" s="59">
        <v>45967</v>
      </c>
      <c r="B323" s="24">
        <v>6</v>
      </c>
      <c r="C323" s="24">
        <v>11</v>
      </c>
      <c r="D323" s="24">
        <f>_xlfn.IFNA('[2]Ceny plynu cal +1'!D311,"")</f>
        <v>22.907</v>
      </c>
      <c r="E323" s="24">
        <f>_xlfn.IFNA('[2]Ceny plynu cal +1'!E311,"")</f>
        <v>17.085999999999999</v>
      </c>
      <c r="F323" s="24">
        <f>_xlfn.IFNA('[2]Ceny plynu cal +1'!F311,"")</f>
        <v>13.802</v>
      </c>
      <c r="G323" s="24" t="str">
        <f>_xlfn.IFNA('[2]Ceny plynu cal +1'!G311,"")</f>
        <v/>
      </c>
      <c r="H323" s="24" t="str">
        <f>_xlfn.IFNA('[2]Ceny plynu cal +1'!H311,"")</f>
        <v/>
      </c>
      <c r="I323" s="24">
        <f>_xlfn.IFNA('[2]Ceny plynu cal +1'!I311,"")</f>
        <v>47.591000000000001</v>
      </c>
      <c r="J323" s="24">
        <f>_xlfn.IFNA('[2]Ceny plynu cal +1'!J311,"")</f>
        <v>40.234999999999999</v>
      </c>
      <c r="M323" s="24">
        <f t="shared" si="21"/>
        <v>9.3736695544026638E-2</v>
      </c>
      <c r="N323" s="24">
        <f t="shared" si="21"/>
        <v>-8.9669135276253753E-2</v>
      </c>
      <c r="O323" s="24">
        <f t="shared" si="21"/>
        <v>-4.0421057360500168E-3</v>
      </c>
      <c r="P323" s="24">
        <f t="shared" si="21"/>
        <v>0.410771539807953</v>
      </c>
      <c r="Q323" s="24">
        <f t="shared" si="21"/>
        <v>6.9832171302836477E-2</v>
      </c>
      <c r="R323" s="24">
        <f t="shared" si="21"/>
        <v>-0.11186169307214366</v>
      </c>
      <c r="S323" s="24">
        <f t="shared" si="21"/>
        <v>6.4176186831672144E-2</v>
      </c>
    </row>
    <row r="324" spans="1:19" x14ac:dyDescent="0.3">
      <c r="A324" s="59">
        <v>45968</v>
      </c>
      <c r="B324" s="24">
        <v>7</v>
      </c>
      <c r="C324" s="24">
        <v>11</v>
      </c>
      <c r="D324" s="24">
        <f>_xlfn.IFNA('[2]Ceny plynu cal +1'!D312,"")</f>
        <v>23.276</v>
      </c>
      <c r="E324" s="24">
        <f>_xlfn.IFNA('[2]Ceny plynu cal +1'!E312,"")</f>
        <v>16.943000000000001</v>
      </c>
      <c r="F324" s="24" t="str">
        <f>_xlfn.IFNA('[2]Ceny plynu cal +1'!F312,"")</f>
        <v/>
      </c>
      <c r="G324" s="24" t="str">
        <f>_xlfn.IFNA('[2]Ceny plynu cal +1'!G312,"")</f>
        <v/>
      </c>
      <c r="H324" s="24">
        <f>_xlfn.IFNA('[2]Ceny plynu cal +1'!H312,"")</f>
        <v>124.18899999999999</v>
      </c>
      <c r="I324" s="24">
        <f>_xlfn.IFNA('[2]Ceny plynu cal +1'!I312,"")</f>
        <v>48.293999999999997</v>
      </c>
      <c r="J324" s="24">
        <f>_xlfn.IFNA('[2]Ceny plynu cal +1'!J312,"")</f>
        <v>41.09</v>
      </c>
      <c r="M324" s="24">
        <f t="shared" si="21"/>
        <v>0.11135527679236756</v>
      </c>
      <c r="N324" s="24">
        <f t="shared" si="21"/>
        <v>-9.7288081410837224E-2</v>
      </c>
      <c r="O324" s="24">
        <f t="shared" si="21"/>
        <v>-4.0421057360500168E-3</v>
      </c>
      <c r="P324" s="24">
        <f t="shared" si="21"/>
        <v>0.410771539807953</v>
      </c>
      <c r="Q324" s="24">
        <f t="shared" si="21"/>
        <v>4.5576355724623818E-2</v>
      </c>
      <c r="R324" s="24">
        <f t="shared" si="21"/>
        <v>-9.8742379971551553E-2</v>
      </c>
      <c r="S324" s="24">
        <f t="shared" si="21"/>
        <v>8.6790096108199544E-2</v>
      </c>
    </row>
    <row r="325" spans="1:19" x14ac:dyDescent="0.3">
      <c r="A325" s="59">
        <v>45969</v>
      </c>
      <c r="B325" s="24">
        <v>8</v>
      </c>
      <c r="C325" s="24">
        <v>11</v>
      </c>
      <c r="D325" s="24">
        <f>_xlfn.IFNA('[2]Ceny plynu cal +1'!D313,"")</f>
        <v>23.187000000000001</v>
      </c>
      <c r="E325" s="24">
        <f>_xlfn.IFNA('[2]Ceny plynu cal +1'!E313,"")</f>
        <v>16.8</v>
      </c>
      <c r="F325" s="24" t="str">
        <f>_xlfn.IFNA('[2]Ceny plynu cal +1'!F313,"")</f>
        <v/>
      </c>
      <c r="G325" s="24">
        <f>_xlfn.IFNA('[2]Ceny plynu cal +1'!G313,"")</f>
        <v>50.585000000000001</v>
      </c>
      <c r="H325" s="24">
        <f>_xlfn.IFNA('[2]Ceny plynu cal +1'!H313,"")</f>
        <v>129.565</v>
      </c>
      <c r="I325" s="24">
        <f>_xlfn.IFNA('[2]Ceny plynu cal +1'!I313,"")</f>
        <v>47.901000000000003</v>
      </c>
      <c r="J325" s="24">
        <f>_xlfn.IFNA('[2]Ceny plynu cal +1'!J313,"")</f>
        <v>41.582000000000001</v>
      </c>
      <c r="M325" s="24">
        <f t="shared" si="21"/>
        <v>0.10710580868639918</v>
      </c>
      <c r="N325" s="24">
        <f t="shared" si="21"/>
        <v>-0.10490702754542092</v>
      </c>
      <c r="O325" s="24">
        <f t="shared" si="21"/>
        <v>-4.0421057360500168E-3</v>
      </c>
      <c r="P325" s="24">
        <f t="shared" si="21"/>
        <v>0.48257771561619012</v>
      </c>
      <c r="Q325" s="24">
        <f t="shared" si="21"/>
        <v>9.0838162232250053E-2</v>
      </c>
      <c r="R325" s="24">
        <f t="shared" si="21"/>
        <v>-0.1060765052183974</v>
      </c>
      <c r="S325" s="24">
        <f t="shared" si="21"/>
        <v>9.9803012323464335E-2</v>
      </c>
    </row>
    <row r="326" spans="1:19" x14ac:dyDescent="0.3">
      <c r="A326" s="59">
        <v>45970</v>
      </c>
      <c r="B326" s="24">
        <v>9</v>
      </c>
      <c r="C326" s="24">
        <v>11</v>
      </c>
      <c r="D326" s="24">
        <f>_xlfn.IFNA('[2]Ceny plynu cal +1'!D314,"")</f>
        <v>23.116</v>
      </c>
      <c r="E326" s="24" t="str">
        <f>_xlfn.IFNA('[2]Ceny plynu cal +1'!E314,"")</f>
        <v/>
      </c>
      <c r="F326" s="24">
        <f>_xlfn.IFNA('[2]Ceny plynu cal +1'!F314,"")</f>
        <v>13.945</v>
      </c>
      <c r="G326" s="24">
        <f>_xlfn.IFNA('[2]Ceny plynu cal +1'!G314,"")</f>
        <v>47.164999999999999</v>
      </c>
      <c r="H326" s="24">
        <f>_xlfn.IFNA('[2]Ceny plynu cal +1'!H314,"")</f>
        <v>124.03</v>
      </c>
      <c r="I326" s="24">
        <f>_xlfn.IFNA('[2]Ceny plynu cal +1'!I314,"")</f>
        <v>50.091999999999999</v>
      </c>
      <c r="J326" s="24" t="str">
        <f>_xlfn.IFNA('[2]Ceny plynu cal +1'!J314,"")</f>
        <v/>
      </c>
      <c r="M326" s="24">
        <f t="shared" si="21"/>
        <v>0.10371578356815481</v>
      </c>
      <c r="N326" s="24">
        <f t="shared" si="21"/>
        <v>-0.10490702754542092</v>
      </c>
      <c r="O326" s="24">
        <f t="shared" si="21"/>
        <v>6.2768320178803183E-3</v>
      </c>
      <c r="P326" s="24">
        <f t="shared" si="21"/>
        <v>0.38234215591652854</v>
      </c>
      <c r="Q326" s="24">
        <f t="shared" si="21"/>
        <v>4.4237697384833519E-2</v>
      </c>
      <c r="R326" s="24">
        <f t="shared" si="21"/>
        <v>-6.5188290419823547E-2</v>
      </c>
      <c r="S326" s="24">
        <f t="shared" si="21"/>
        <v>9.9803012323464335E-2</v>
      </c>
    </row>
    <row r="327" spans="1:19" x14ac:dyDescent="0.3">
      <c r="A327" s="59">
        <v>45971</v>
      </c>
      <c r="B327" s="24">
        <v>10</v>
      </c>
      <c r="C327" s="24">
        <v>11</v>
      </c>
      <c r="D327" s="24" t="str">
        <f>_xlfn.IFNA('[2]Ceny plynu cal +1'!D315,"")</f>
        <v/>
      </c>
      <c r="E327" s="24" t="str">
        <f>_xlfn.IFNA('[2]Ceny plynu cal +1'!E315,"")</f>
        <v/>
      </c>
      <c r="F327" s="24">
        <f>_xlfn.IFNA('[2]Ceny plynu cal +1'!F315,"")</f>
        <v>14.013999999999999</v>
      </c>
      <c r="G327" s="24">
        <f>_xlfn.IFNA('[2]Ceny plynu cal +1'!G315,"")</f>
        <v>46.835000000000001</v>
      </c>
      <c r="H327" s="24">
        <f>_xlfn.IFNA('[2]Ceny plynu cal +1'!H315,"")</f>
        <v>123.94799999999999</v>
      </c>
      <c r="I327" s="24">
        <f>_xlfn.IFNA('[2]Ceny plynu cal +1'!I315,"")</f>
        <v>48.668999999999997</v>
      </c>
      <c r="J327" s="24" t="str">
        <f>_xlfn.IFNA('[2]Ceny plynu cal +1'!J315,"")</f>
        <v/>
      </c>
      <c r="M327" s="24">
        <f t="shared" si="21"/>
        <v>0.10371578356815481</v>
      </c>
      <c r="N327" s="24">
        <f t="shared" si="21"/>
        <v>-0.10490702754542092</v>
      </c>
      <c r="O327" s="24">
        <f t="shared" si="21"/>
        <v>1.1255899885161069E-2</v>
      </c>
      <c r="P327" s="24">
        <f t="shared" si="21"/>
        <v>0.37267030366480691</v>
      </c>
      <c r="Q327" s="24">
        <f t="shared" si="21"/>
        <v>4.3547320127834688E-2</v>
      </c>
      <c r="R327" s="24">
        <f t="shared" si="21"/>
        <v>-9.1744168858148845E-2</v>
      </c>
      <c r="S327" s="24">
        <f t="shared" si="21"/>
        <v>9.9803012323464335E-2</v>
      </c>
    </row>
    <row r="328" spans="1:19" x14ac:dyDescent="0.3">
      <c r="A328" s="59">
        <v>45972</v>
      </c>
      <c r="B328" s="24">
        <v>11</v>
      </c>
      <c r="C328" s="24">
        <v>11</v>
      </c>
      <c r="D328" s="24" t="str">
        <f>_xlfn.IFNA('[2]Ceny plynu cal +1'!D316,"")</f>
        <v/>
      </c>
      <c r="E328" s="24">
        <f>_xlfn.IFNA('[2]Ceny plynu cal +1'!E316,"")</f>
        <v>16.677</v>
      </c>
      <c r="F328" s="24">
        <f>_xlfn.IFNA('[2]Ceny plynu cal +1'!F316,"")</f>
        <v>14.069000000000001</v>
      </c>
      <c r="G328" s="24">
        <f>_xlfn.IFNA('[2]Ceny plynu cal +1'!G316,"")</f>
        <v>48.335000000000001</v>
      </c>
      <c r="H328" s="24">
        <f>_xlfn.IFNA('[2]Ceny plynu cal +1'!H316,"")</f>
        <v>110.68</v>
      </c>
      <c r="I328" s="24" t="str">
        <f>_xlfn.IFNA('[2]Ceny plynu cal +1'!I316,"")</f>
        <v/>
      </c>
      <c r="J328" s="24">
        <f>_xlfn.IFNA('[2]Ceny plynu cal +1'!J316,"")</f>
        <v>42.975000000000001</v>
      </c>
      <c r="M328" s="24">
        <f t="shared" si="21"/>
        <v>0.10371578356815481</v>
      </c>
      <c r="N328" s="24">
        <f t="shared" si="21"/>
        <v>-0.11146038680803483</v>
      </c>
      <c r="O328" s="24">
        <f t="shared" si="21"/>
        <v>1.5224722098211352E-2</v>
      </c>
      <c r="P328" s="24">
        <f t="shared" si="21"/>
        <v>0.41663326844536019</v>
      </c>
      <c r="Q328" s="24">
        <f t="shared" si="21"/>
        <v>-6.8159087748501213E-2</v>
      </c>
      <c r="R328" s="24">
        <f t="shared" si="21"/>
        <v>-9.1744168858148845E-2</v>
      </c>
      <c r="S328" s="24">
        <f t="shared" si="21"/>
        <v>0.1366464925833506</v>
      </c>
    </row>
    <row r="329" spans="1:19" x14ac:dyDescent="0.3">
      <c r="A329" s="59">
        <v>45973</v>
      </c>
      <c r="B329" s="24">
        <v>12</v>
      </c>
      <c r="C329" s="24">
        <v>11</v>
      </c>
      <c r="D329" s="24">
        <f>_xlfn.IFNA('[2]Ceny plynu cal +1'!D317,"")</f>
        <v>24.228999999999999</v>
      </c>
      <c r="E329" s="24">
        <f>_xlfn.IFNA('[2]Ceny plynu cal +1'!E317,"")</f>
        <v>16.474</v>
      </c>
      <c r="F329" s="24">
        <f>_xlfn.IFNA('[2]Ceny plynu cal +1'!F317,"")</f>
        <v>13.955</v>
      </c>
      <c r="G329" s="24">
        <f>_xlfn.IFNA('[2]Ceny plynu cal +1'!G317,"")</f>
        <v>48.435000000000002</v>
      </c>
      <c r="H329" s="24" t="str">
        <f>_xlfn.IFNA('[2]Ceny plynu cal +1'!H317,"")</f>
        <v/>
      </c>
      <c r="I329" s="24" t="str">
        <f>_xlfn.IFNA('[2]Ceny plynu cal +1'!I317,"")</f>
        <v/>
      </c>
      <c r="J329" s="24">
        <f>_xlfn.IFNA('[2]Ceny plynu cal +1'!J317,"")</f>
        <v>43.457999999999998</v>
      </c>
      <c r="M329" s="24">
        <f t="shared" si="21"/>
        <v>0.15685800830908558</v>
      </c>
      <c r="N329" s="24">
        <f t="shared" si="21"/>
        <v>-0.12227609355852764</v>
      </c>
      <c r="O329" s="24">
        <f t="shared" si="21"/>
        <v>6.9984360566166526E-3</v>
      </c>
      <c r="P329" s="24">
        <f t="shared" si="21"/>
        <v>0.41956413276406379</v>
      </c>
      <c r="Q329" s="24">
        <f t="shared" si="21"/>
        <v>-6.8159087748501213E-2</v>
      </c>
      <c r="R329" s="24">
        <f t="shared" si="21"/>
        <v>-9.1744168858148845E-2</v>
      </c>
      <c r="S329" s="24">
        <f t="shared" si="21"/>
        <v>0.14942136764833625</v>
      </c>
    </row>
    <row r="330" spans="1:19" x14ac:dyDescent="0.3">
      <c r="A330" s="59">
        <v>45974</v>
      </c>
      <c r="B330" s="24">
        <v>13</v>
      </c>
      <c r="C330" s="24">
        <v>11</v>
      </c>
      <c r="D330" s="24">
        <f>_xlfn.IFNA('[2]Ceny plynu cal +1'!D318,"")</f>
        <v>24.292000000000002</v>
      </c>
      <c r="E330" s="24">
        <f>_xlfn.IFNA('[2]Ceny plynu cal +1'!E318,"")</f>
        <v>16.501000000000001</v>
      </c>
      <c r="F330" s="24">
        <f>_xlfn.IFNA('[2]Ceny plynu cal +1'!F318,"")</f>
        <v>14.018000000000001</v>
      </c>
      <c r="G330" s="24" t="str">
        <f>_xlfn.IFNA('[2]Ceny plynu cal +1'!G318,"")</f>
        <v/>
      </c>
      <c r="H330" s="24" t="str">
        <f>_xlfn.IFNA('[2]Ceny plynu cal +1'!H318,"")</f>
        <v/>
      </c>
      <c r="I330" s="24">
        <f>_xlfn.IFNA('[2]Ceny plynu cal +1'!I318,"")</f>
        <v>49.555</v>
      </c>
      <c r="J330" s="24">
        <f>_xlfn.IFNA('[2]Ceny plynu cal +1'!J318,"")</f>
        <v>42.97</v>
      </c>
      <c r="M330" s="24">
        <f t="shared" si="21"/>
        <v>0.15986605876611937</v>
      </c>
      <c r="N330" s="24">
        <f t="shared" si="21"/>
        <v>-0.12083755128136842</v>
      </c>
      <c r="O330" s="24">
        <f t="shared" si="21"/>
        <v>1.1544541500655869E-2</v>
      </c>
      <c r="P330" s="24">
        <f t="shared" si="21"/>
        <v>0.41956413276406379</v>
      </c>
      <c r="Q330" s="24">
        <f t="shared" si="21"/>
        <v>-6.8159087748501213E-2</v>
      </c>
      <c r="R330" s="24">
        <f t="shared" si="21"/>
        <v>-7.5209728734216164E-2</v>
      </c>
      <c r="S330" s="24">
        <f t="shared" si="21"/>
        <v>0.13651424749986196</v>
      </c>
    </row>
    <row r="331" spans="1:19" x14ac:dyDescent="0.3">
      <c r="A331" s="59">
        <v>45975</v>
      </c>
      <c r="B331" s="24">
        <v>14</v>
      </c>
      <c r="C331" s="24">
        <v>11</v>
      </c>
      <c r="D331" s="24">
        <f>_xlfn.IFNA('[2]Ceny plynu cal +1'!D319,"")</f>
        <v>23.966000000000001</v>
      </c>
      <c r="E331" s="24">
        <f>_xlfn.IFNA('[2]Ceny plynu cal +1'!E319,"")</f>
        <v>16.73</v>
      </c>
      <c r="F331" s="24" t="str">
        <f>_xlfn.IFNA('[2]Ceny plynu cal +1'!F319,"")</f>
        <v/>
      </c>
      <c r="G331" s="24" t="str">
        <f>_xlfn.IFNA('[2]Ceny plynu cal +1'!G319,"")</f>
        <v/>
      </c>
      <c r="H331" s="24">
        <f>_xlfn.IFNA('[2]Ceny plynu cal +1'!H319,"")</f>
        <v>123</v>
      </c>
      <c r="I331" s="24">
        <f>_xlfn.IFNA('[2]Ceny plynu cal +1'!I319,"")</f>
        <v>49.783000000000001</v>
      </c>
      <c r="J331" s="24">
        <f>_xlfn.IFNA('[2]Ceny plynu cal +1'!J319,"")</f>
        <v>45.008000000000003</v>
      </c>
      <c r="M331" s="24">
        <f t="shared" si="21"/>
        <v>0.14430059132178563</v>
      </c>
      <c r="N331" s="24">
        <f t="shared" si="21"/>
        <v>-0.10863658159731493</v>
      </c>
      <c r="O331" s="24">
        <f t="shared" si="21"/>
        <v>1.1544541500655869E-2</v>
      </c>
      <c r="P331" s="24">
        <f t="shared" si="21"/>
        <v>0.41956413276406379</v>
      </c>
      <c r="Q331" s="24">
        <f t="shared" si="21"/>
        <v>3.5565885498141769E-2</v>
      </c>
      <c r="R331" s="24">
        <f t="shared" si="21"/>
        <v>-7.0954816377267305E-2</v>
      </c>
      <c r="S331" s="24">
        <f t="shared" si="21"/>
        <v>0.19041734352976025</v>
      </c>
    </row>
    <row r="332" spans="1:19" x14ac:dyDescent="0.3">
      <c r="A332" s="59">
        <v>45976</v>
      </c>
      <c r="B332" s="24">
        <v>15</v>
      </c>
      <c r="C332" s="24">
        <v>11</v>
      </c>
      <c r="D332" s="24">
        <f>_xlfn.IFNA('[2]Ceny plynu cal +1'!D320,"")</f>
        <v>24.114999999999998</v>
      </c>
      <c r="E332" s="24">
        <f>_xlfn.IFNA('[2]Ceny plynu cal +1'!E320,"")</f>
        <v>16.858000000000001</v>
      </c>
      <c r="F332" s="24" t="str">
        <f>_xlfn.IFNA('[2]Ceny plynu cal +1'!F320,"")</f>
        <v/>
      </c>
      <c r="G332" s="24">
        <f>_xlfn.IFNA('[2]Ceny plynu cal +1'!G320,"")</f>
        <v>50.11</v>
      </c>
      <c r="H332" s="24">
        <f>_xlfn.IFNA('[2]Ceny plynu cal +1'!H320,"")</f>
        <v>131.85</v>
      </c>
      <c r="I332" s="24">
        <f>_xlfn.IFNA('[2]Ceny plynu cal +1'!I320,"")</f>
        <v>49.161999999999999</v>
      </c>
      <c r="J332" s="24">
        <f>_xlfn.IFNA('[2]Ceny plynu cal +1'!J320,"")</f>
        <v>45.357999999999997</v>
      </c>
      <c r="M332" s="24">
        <f t="shared" si="21"/>
        <v>0.15141486938683379</v>
      </c>
      <c r="N332" s="24">
        <f t="shared" si="21"/>
        <v>-0.10181682561670868</v>
      </c>
      <c r="O332" s="24">
        <f t="shared" si="21"/>
        <v>1.1544541500655869E-2</v>
      </c>
      <c r="P332" s="24">
        <f t="shared" si="21"/>
        <v>0.46865611010234809</v>
      </c>
      <c r="Q332" s="24">
        <f t="shared" si="21"/>
        <v>0.1100761138449593</v>
      </c>
      <c r="R332" s="24">
        <f t="shared" si="21"/>
        <v>-8.2543853981062121E-2</v>
      </c>
      <c r="S332" s="24">
        <f t="shared" si="21"/>
        <v>0.19967449937395254</v>
      </c>
    </row>
    <row r="333" spans="1:19" x14ac:dyDescent="0.3">
      <c r="A333" s="59">
        <v>45977</v>
      </c>
      <c r="B333" s="24">
        <v>16</v>
      </c>
      <c r="C333" s="24">
        <v>11</v>
      </c>
      <c r="D333" s="24">
        <f>_xlfn.IFNA('[2]Ceny plynu cal +1'!D321,"")</f>
        <v>23.709</v>
      </c>
      <c r="E333" s="24" t="str">
        <f>_xlfn.IFNA('[2]Ceny plynu cal +1'!E321,"")</f>
        <v/>
      </c>
      <c r="F333" s="24">
        <f>_xlfn.IFNA('[2]Ceny plynu cal +1'!F321,"")</f>
        <v>14.161</v>
      </c>
      <c r="G333" s="24">
        <f>_xlfn.IFNA('[2]Ceny plynu cal +1'!G321,"")</f>
        <v>55.335000000000001</v>
      </c>
      <c r="H333" s="24">
        <f>_xlfn.IFNA('[2]Ceny plynu cal +1'!H321,"")</f>
        <v>124.7</v>
      </c>
      <c r="I333" s="24">
        <f>_xlfn.IFNA('[2]Ceny plynu cal +1'!I321,"")</f>
        <v>48.234999999999999</v>
      </c>
      <c r="J333" s="24" t="str">
        <f>_xlfn.IFNA('[2]Ceny plynu cal +1'!J321,"")</f>
        <v/>
      </c>
      <c r="M333" s="24">
        <f t="shared" si="21"/>
        <v>0.13202965533039368</v>
      </c>
      <c r="N333" s="24">
        <f t="shared" si="21"/>
        <v>-0.10181682561670868</v>
      </c>
      <c r="O333" s="24">
        <f t="shared" si="21"/>
        <v>2.1863479254585982E-2</v>
      </c>
      <c r="P333" s="24">
        <f t="shared" si="21"/>
        <v>0.62179377075460862</v>
      </c>
      <c r="Q333" s="24">
        <f t="shared" si="21"/>
        <v>4.987858472860407E-2</v>
      </c>
      <c r="R333" s="24">
        <f t="shared" si="21"/>
        <v>-9.9843431853393505E-2</v>
      </c>
      <c r="S333" s="24">
        <f t="shared" si="21"/>
        <v>0.19967449937395254</v>
      </c>
    </row>
    <row r="334" spans="1:19" x14ac:dyDescent="0.3">
      <c r="A334" s="59">
        <v>45978</v>
      </c>
      <c r="B334" s="24">
        <v>17</v>
      </c>
      <c r="C334" s="24">
        <v>11</v>
      </c>
      <c r="D334" s="24" t="str">
        <f>_xlfn.IFNA('[2]Ceny plynu cal +1'!D322,"")</f>
        <v/>
      </c>
      <c r="E334" s="24" t="str">
        <f>_xlfn.IFNA('[2]Ceny plynu cal +1'!E322,"")</f>
        <v/>
      </c>
      <c r="F334" s="24">
        <f>_xlfn.IFNA('[2]Ceny plynu cal +1'!F322,"")</f>
        <v>13.78</v>
      </c>
      <c r="G334" s="24">
        <f>_xlfn.IFNA('[2]Ceny plynu cal +1'!G322,"")</f>
        <v>55.475000000000001</v>
      </c>
      <c r="H334" s="24">
        <f>_xlfn.IFNA('[2]Ceny plynu cal +1'!H322,"")</f>
        <v>123.67</v>
      </c>
      <c r="I334" s="24">
        <f>_xlfn.IFNA('[2]Ceny plynu cal +1'!I322,"")</f>
        <v>47.494999999999997</v>
      </c>
      <c r="J334" s="24" t="str">
        <f>_xlfn.IFNA('[2]Ceny plynu cal +1'!J322,"")</f>
        <v/>
      </c>
      <c r="M334" s="24">
        <f t="shared" si="21"/>
        <v>0.13202965533039368</v>
      </c>
      <c r="N334" s="24">
        <f t="shared" si="21"/>
        <v>-0.10181682561670868</v>
      </c>
      <c r="O334" s="24">
        <f t="shared" si="21"/>
        <v>-5.6296346212700854E-3</v>
      </c>
      <c r="P334" s="24">
        <f t="shared" si="21"/>
        <v>0.62589698080079348</v>
      </c>
      <c r="Q334" s="24">
        <f t="shared" si="21"/>
        <v>4.1206772841912098E-2</v>
      </c>
      <c r="R334" s="24">
        <f t="shared" si="21"/>
        <v>-0.11365323511717484</v>
      </c>
      <c r="S334" s="24">
        <f t="shared" si="21"/>
        <v>0.19967449937395254</v>
      </c>
    </row>
    <row r="335" spans="1:19" x14ac:dyDescent="0.3">
      <c r="A335" s="59">
        <v>45979</v>
      </c>
      <c r="B335" s="24">
        <v>18</v>
      </c>
      <c r="C335" s="24">
        <v>11</v>
      </c>
      <c r="D335" s="24" t="str">
        <f>_xlfn.IFNA('[2]Ceny plynu cal +1'!D323,"")</f>
        <v/>
      </c>
      <c r="E335" s="24">
        <f>_xlfn.IFNA('[2]Ceny plynu cal +1'!E323,"")</f>
        <v>16.529</v>
      </c>
      <c r="F335" s="24">
        <f>_xlfn.IFNA('[2]Ceny plynu cal +1'!F323,"")</f>
        <v>13.625999999999999</v>
      </c>
      <c r="G335" s="24">
        <f>_xlfn.IFNA('[2]Ceny plynu cal +1'!G323,"")</f>
        <v>56.384999999999998</v>
      </c>
      <c r="H335" s="24">
        <f>_xlfn.IFNA('[2]Ceny plynu cal +1'!H323,"")</f>
        <v>125.467</v>
      </c>
      <c r="I335" s="24" t="str">
        <f>_xlfn.IFNA('[2]Ceny plynu cal +1'!I323,"")</f>
        <v/>
      </c>
      <c r="J335" s="24">
        <f>_xlfn.IFNA('[2]Ceny plynu cal +1'!J323,"")</f>
        <v>45.851999999999997</v>
      </c>
      <c r="M335" s="24">
        <f t="shared" si="21"/>
        <v>0.13202965533039368</v>
      </c>
      <c r="N335" s="24">
        <f t="shared" si="21"/>
        <v>-0.11934572966061086</v>
      </c>
      <c r="O335" s="24">
        <f t="shared" si="21"/>
        <v>-1.6742336817810344E-2</v>
      </c>
      <c r="P335" s="24">
        <f t="shared" si="21"/>
        <v>0.65256784610099583</v>
      </c>
      <c r="Q335" s="24">
        <f t="shared" si="21"/>
        <v>5.6336137851994872E-2</v>
      </c>
      <c r="R335" s="24">
        <f t="shared" si="21"/>
        <v>-0.11365323511717484</v>
      </c>
      <c r="S335" s="24">
        <f t="shared" si="21"/>
        <v>0.21274031362261292</v>
      </c>
    </row>
    <row r="336" spans="1:19" x14ac:dyDescent="0.3">
      <c r="A336" s="59">
        <v>45980</v>
      </c>
      <c r="B336" s="24">
        <v>19</v>
      </c>
      <c r="C336" s="24">
        <v>11</v>
      </c>
      <c r="D336" s="24">
        <f>_xlfn.IFNA('[2]Ceny plynu cal +1'!D324,"")</f>
        <v>22.797999999999998</v>
      </c>
      <c r="E336" s="24">
        <f>_xlfn.IFNA('[2]Ceny plynu cal +1'!E324,"")</f>
        <v>16.581</v>
      </c>
      <c r="F336" s="24">
        <f>_xlfn.IFNA('[2]Ceny plynu cal +1'!F324,"")</f>
        <v>13.147</v>
      </c>
      <c r="G336" s="24">
        <f>_xlfn.IFNA('[2]Ceny plynu cal +1'!G324,"")</f>
        <v>53.01</v>
      </c>
      <c r="H336" s="24" t="str">
        <f>_xlfn.IFNA('[2]Ceny plynu cal +1'!H324,"")</f>
        <v/>
      </c>
      <c r="I336" s="24" t="str">
        <f>_xlfn.IFNA('[2]Ceny plynu cal +1'!I324,"")</f>
        <v/>
      </c>
      <c r="J336" s="24">
        <f>_xlfn.IFNA('[2]Ceny plynu cal +1'!J324,"")</f>
        <v>44.887</v>
      </c>
      <c r="M336" s="24">
        <f t="shared" ref="M336:S351" si="22">IFERROR(D336/D$379-1,M335)</f>
        <v>8.8532290785031664E-2</v>
      </c>
      <c r="N336" s="24">
        <f t="shared" si="22"/>
        <v>-0.11657520379348951</v>
      </c>
      <c r="O336" s="24">
        <f t="shared" si="22"/>
        <v>-5.1307170273282798E-2</v>
      </c>
      <c r="P336" s="24">
        <f t="shared" si="22"/>
        <v>0.55365117534475106</v>
      </c>
      <c r="Q336" s="24">
        <f t="shared" si="22"/>
        <v>5.6336137851994872E-2</v>
      </c>
      <c r="R336" s="24">
        <f t="shared" si="22"/>
        <v>-0.11365323511717484</v>
      </c>
      <c r="S336" s="24">
        <f t="shared" si="22"/>
        <v>0.18721701250933931</v>
      </c>
    </row>
    <row r="337" spans="1:19" x14ac:dyDescent="0.3">
      <c r="A337" s="59">
        <v>45981</v>
      </c>
      <c r="B337" s="24">
        <v>20</v>
      </c>
      <c r="C337" s="24">
        <v>11</v>
      </c>
      <c r="D337" s="24">
        <f>_xlfn.IFNA('[2]Ceny plynu cal +1'!D325,"")</f>
        <v>22.797999999999998</v>
      </c>
      <c r="E337" s="24">
        <f>_xlfn.IFNA('[2]Ceny plynu cal +1'!E325,"")</f>
        <v>16.690000000000001</v>
      </c>
      <c r="F337" s="24">
        <f>_xlfn.IFNA('[2]Ceny plynu cal +1'!F325,"")</f>
        <v>13.071</v>
      </c>
      <c r="G337" s="24" t="str">
        <f>_xlfn.IFNA('[2]Ceny plynu cal +1'!G325,"")</f>
        <v/>
      </c>
      <c r="H337" s="24" t="str">
        <f>_xlfn.IFNA('[2]Ceny plynu cal +1'!H325,"")</f>
        <v/>
      </c>
      <c r="I337" s="24">
        <f>_xlfn.IFNA('[2]Ceny plynu cal +1'!I325,"")</f>
        <v>47.868000000000002</v>
      </c>
      <c r="J337" s="24">
        <f>_xlfn.IFNA('[2]Ceny plynu cal +1'!J325,"")</f>
        <v>45.646999999999998</v>
      </c>
      <c r="M337" s="24">
        <f t="shared" si="22"/>
        <v>8.8532290785031664E-2</v>
      </c>
      <c r="N337" s="24">
        <f t="shared" si="22"/>
        <v>-0.11076775534125438</v>
      </c>
      <c r="O337" s="24">
        <f t="shared" si="22"/>
        <v>-5.6791360967679339E-2</v>
      </c>
      <c r="P337" s="24">
        <f t="shared" si="22"/>
        <v>0.55365117534475106</v>
      </c>
      <c r="Q337" s="24">
        <f t="shared" si="22"/>
        <v>5.6336137851994872E-2</v>
      </c>
      <c r="R337" s="24">
        <f t="shared" si="22"/>
        <v>-0.10669234779637693</v>
      </c>
      <c r="S337" s="24">
        <f t="shared" si="22"/>
        <v>0.20731826519958574</v>
      </c>
    </row>
    <row r="338" spans="1:19" x14ac:dyDescent="0.3">
      <c r="A338" s="59">
        <v>45982</v>
      </c>
      <c r="B338" s="24">
        <v>21</v>
      </c>
      <c r="C338" s="24">
        <v>11</v>
      </c>
      <c r="D338" s="24">
        <f>_xlfn.IFNA('[2]Ceny plynu cal +1'!D326,"")</f>
        <v>22.728000000000002</v>
      </c>
      <c r="E338" s="24">
        <f>_xlfn.IFNA('[2]Ceny plynu cal +1'!E326,"")</f>
        <v>16.765999999999998</v>
      </c>
      <c r="F338" s="24" t="str">
        <f>_xlfn.IFNA('[2]Ceny plynu cal +1'!F326,"")</f>
        <v/>
      </c>
      <c r="G338" s="24" t="str">
        <f>_xlfn.IFNA('[2]Ceny plynu cal +1'!G326,"")</f>
        <v/>
      </c>
      <c r="H338" s="24">
        <f>_xlfn.IFNA('[2]Ceny plynu cal +1'!H326,"")</f>
        <v>125.94</v>
      </c>
      <c r="I338" s="24">
        <f>_xlfn.IFNA('[2]Ceny plynu cal +1'!I326,"")</f>
        <v>46.594000000000001</v>
      </c>
      <c r="J338" s="24">
        <f>_xlfn.IFNA('[2]Ceny plynu cal +1'!J326,"")</f>
        <v>47.28</v>
      </c>
      <c r="M338" s="24">
        <f t="shared" si="22"/>
        <v>8.5190012499438694E-2</v>
      </c>
      <c r="N338" s="24">
        <f t="shared" si="22"/>
        <v>-0.10671852522776959</v>
      </c>
      <c r="O338" s="24">
        <f t="shared" si="22"/>
        <v>-5.6791360967679339E-2</v>
      </c>
      <c r="P338" s="24">
        <f t="shared" si="22"/>
        <v>0.55365117534475106</v>
      </c>
      <c r="Q338" s="24">
        <f t="shared" si="22"/>
        <v>6.0318435931999925E-2</v>
      </c>
      <c r="R338" s="24">
        <f t="shared" si="22"/>
        <v>-0.13046760368564359</v>
      </c>
      <c r="S338" s="24">
        <f t="shared" si="22"/>
        <v>0.2505095094669183</v>
      </c>
    </row>
    <row r="339" spans="1:19" x14ac:dyDescent="0.3">
      <c r="A339" s="59">
        <v>45983</v>
      </c>
      <c r="B339" s="24">
        <v>22</v>
      </c>
      <c r="C339" s="24">
        <v>11</v>
      </c>
      <c r="D339" s="24">
        <f>_xlfn.IFNA('[2]Ceny plynu cal +1'!D327,"")</f>
        <v>22.946000000000002</v>
      </c>
      <c r="E339" s="24">
        <f>_xlfn.IFNA('[2]Ceny plynu cal +1'!E327,"")</f>
        <v>17.094000000000001</v>
      </c>
      <c r="F339" s="24" t="str">
        <f>_xlfn.IFNA('[2]Ceny plynu cal +1'!F327,"")</f>
        <v/>
      </c>
      <c r="G339" s="24">
        <f>_xlfn.IFNA('[2]Ceny plynu cal +1'!G327,"")</f>
        <v>51.981999999999999</v>
      </c>
      <c r="H339" s="24">
        <f>_xlfn.IFNA('[2]Ceny plynu cal +1'!H327,"")</f>
        <v>131.44999999999999</v>
      </c>
      <c r="I339" s="24">
        <f>_xlfn.IFNA('[2]Ceny plynu cal +1'!I327,"")</f>
        <v>46.595999999999997</v>
      </c>
      <c r="J339" s="24">
        <f>_xlfn.IFNA('[2]Ceny plynu cal +1'!J327,"")</f>
        <v>46.212000000000003</v>
      </c>
      <c r="M339" s="24">
        <f t="shared" si="22"/>
        <v>9.5598822017428642E-2</v>
      </c>
      <c r="N339" s="24">
        <f t="shared" si="22"/>
        <v>-8.9242900527465752E-2</v>
      </c>
      <c r="O339" s="24">
        <f t="shared" si="22"/>
        <v>-5.6791360967679339E-2</v>
      </c>
      <c r="P339" s="24">
        <f t="shared" si="22"/>
        <v>0.52352189014847861</v>
      </c>
      <c r="Q339" s="24">
        <f t="shared" si="22"/>
        <v>0.10670841990837987</v>
      </c>
      <c r="R339" s="24">
        <f t="shared" si="22"/>
        <v>-0.13043027989303879</v>
      </c>
      <c r="S339" s="24">
        <f t="shared" si="22"/>
        <v>0.22226195963378248</v>
      </c>
    </row>
    <row r="340" spans="1:19" x14ac:dyDescent="0.3">
      <c r="A340" s="59">
        <v>45984</v>
      </c>
      <c r="B340" s="24">
        <v>23</v>
      </c>
      <c r="C340" s="24">
        <v>11</v>
      </c>
      <c r="D340" s="24">
        <f>_xlfn.IFNA('[2]Ceny plynu cal +1'!D328,"")</f>
        <v>22.690999999999999</v>
      </c>
      <c r="E340" s="24" t="str">
        <f>_xlfn.IFNA('[2]Ceny plynu cal +1'!E328,"")</f>
        <v/>
      </c>
      <c r="F340" s="24">
        <f>_xlfn.IFNA('[2]Ceny plynu cal +1'!F328,"")</f>
        <v>13.35</v>
      </c>
      <c r="G340" s="24">
        <f>_xlfn.IFNA('[2]Ceny plynu cal +1'!G328,"")</f>
        <v>54.878</v>
      </c>
      <c r="H340" s="24">
        <f>_xlfn.IFNA('[2]Ceny plynu cal +1'!H328,"")</f>
        <v>137.65100000000001</v>
      </c>
      <c r="I340" s="24">
        <f>_xlfn.IFNA('[2]Ceny plynu cal +1'!I328,"")</f>
        <v>48.323</v>
      </c>
      <c r="J340" s="24" t="str">
        <f>_xlfn.IFNA('[2]Ceny plynu cal +1'!J328,"")</f>
        <v/>
      </c>
      <c r="M340" s="24">
        <f t="shared" si="22"/>
        <v>8.3423379691339283E-2</v>
      </c>
      <c r="N340" s="24">
        <f t="shared" si="22"/>
        <v>-8.9242900527465752E-2</v>
      </c>
      <c r="O340" s="24">
        <f t="shared" si="22"/>
        <v>-3.6658608286934347E-2</v>
      </c>
      <c r="P340" s="24">
        <f t="shared" si="22"/>
        <v>0.60839972081813332</v>
      </c>
      <c r="Q340" s="24">
        <f t="shared" si="22"/>
        <v>0.15891609516020111</v>
      </c>
      <c r="R340" s="24">
        <f t="shared" si="22"/>
        <v>-9.8201184978781719E-2</v>
      </c>
      <c r="S340" s="24">
        <f t="shared" si="22"/>
        <v>0.22226195963378248</v>
      </c>
    </row>
    <row r="341" spans="1:19" x14ac:dyDescent="0.3">
      <c r="A341" s="59">
        <v>45985</v>
      </c>
      <c r="B341" s="24">
        <v>24</v>
      </c>
      <c r="C341" s="24">
        <v>11</v>
      </c>
      <c r="D341" s="24" t="str">
        <f>_xlfn.IFNA('[2]Ceny plynu cal +1'!D329,"")</f>
        <v/>
      </c>
      <c r="E341" s="24" t="str">
        <f>_xlfn.IFNA('[2]Ceny plynu cal +1'!E329,"")</f>
        <v/>
      </c>
      <c r="F341" s="24">
        <f>_xlfn.IFNA('[2]Ceny plynu cal +1'!F329,"")</f>
        <v>13.686999999999999</v>
      </c>
      <c r="G341" s="24">
        <f>_xlfn.IFNA('[2]Ceny plynu cal +1'!G329,"")</f>
        <v>56.661999999999999</v>
      </c>
      <c r="H341" s="24">
        <f>_xlfn.IFNA('[2]Ceny plynu cal +1'!H329,"")</f>
        <v>132.845</v>
      </c>
      <c r="I341" s="24">
        <f>_xlfn.IFNA('[2]Ceny plynu cal +1'!I329,"")</f>
        <v>48.305</v>
      </c>
      <c r="J341" s="24" t="str">
        <f>_xlfn.IFNA('[2]Ceny plynu cal +1'!J329,"")</f>
        <v/>
      </c>
      <c r="M341" s="24">
        <f t="shared" si="22"/>
        <v>8.3423379691339283E-2</v>
      </c>
      <c r="N341" s="24">
        <f t="shared" si="22"/>
        <v>-8.9242900527465752E-2</v>
      </c>
      <c r="O341" s="24">
        <f t="shared" si="22"/>
        <v>-1.2340552181518416E-2</v>
      </c>
      <c r="P341" s="24">
        <f t="shared" si="22"/>
        <v>0.66068634026380457</v>
      </c>
      <c r="Q341" s="24">
        <f t="shared" si="22"/>
        <v>0.1184532525122004</v>
      </c>
      <c r="R341" s="24">
        <f t="shared" si="22"/>
        <v>-9.8537099112225079E-2</v>
      </c>
      <c r="S341" s="24">
        <f t="shared" si="22"/>
        <v>0.22226195963378248</v>
      </c>
    </row>
    <row r="342" spans="1:19" x14ac:dyDescent="0.3">
      <c r="A342" s="59">
        <v>45986</v>
      </c>
      <c r="B342" s="24">
        <v>25</v>
      </c>
      <c r="C342" s="24">
        <v>11</v>
      </c>
      <c r="D342" s="24" t="str">
        <f>_xlfn.IFNA('[2]Ceny plynu cal +1'!D330,"")</f>
        <v/>
      </c>
      <c r="E342" s="24">
        <f>_xlfn.IFNA('[2]Ceny plynu cal +1'!E330,"")</f>
        <v>17.199000000000002</v>
      </c>
      <c r="F342" s="24">
        <f>_xlfn.IFNA('[2]Ceny plynu cal +1'!F330,"")</f>
        <v>13.781000000000001</v>
      </c>
      <c r="G342" s="24">
        <f>_xlfn.IFNA('[2]Ceny plynu cal +1'!G330,"")</f>
        <v>57</v>
      </c>
      <c r="H342" s="24">
        <f>_xlfn.IFNA('[2]Ceny plynu cal +1'!H330,"")</f>
        <v>133.28</v>
      </c>
      <c r="I342" s="24" t="str">
        <f>_xlfn.IFNA('[2]Ceny plynu cal +1'!I330,"")</f>
        <v/>
      </c>
      <c r="J342" s="24">
        <f>_xlfn.IFNA('[2]Ceny plynu cal +1'!J330,"")</f>
        <v>46.764000000000003</v>
      </c>
      <c r="M342" s="24">
        <f t="shared" si="22"/>
        <v>8.3423379691339283E-2</v>
      </c>
      <c r="N342" s="24">
        <f t="shared" si="22"/>
        <v>-8.364856944962451E-2</v>
      </c>
      <c r="O342" s="24">
        <f t="shared" si="22"/>
        <v>-5.5574742173963854E-3</v>
      </c>
      <c r="P342" s="24">
        <f t="shared" si="22"/>
        <v>0.67059266166102272</v>
      </c>
      <c r="Q342" s="24">
        <f t="shared" si="22"/>
        <v>0.12211561966823048</v>
      </c>
      <c r="R342" s="24">
        <f t="shared" si="22"/>
        <v>-9.8537099112225079E-2</v>
      </c>
      <c r="S342" s="24">
        <f t="shared" si="22"/>
        <v>0.2368618168509089</v>
      </c>
    </row>
    <row r="343" spans="1:19" x14ac:dyDescent="0.3">
      <c r="A343" s="59">
        <v>45987</v>
      </c>
      <c r="B343" s="24">
        <v>26</v>
      </c>
      <c r="C343" s="24">
        <v>11</v>
      </c>
      <c r="D343" s="24">
        <f>_xlfn.IFNA('[2]Ceny plynu cal +1'!D331,"")</f>
        <v>22.759</v>
      </c>
      <c r="E343" s="24">
        <f>_xlfn.IFNA('[2]Ceny plynu cal +1'!E331,"")</f>
        <v>16.797000000000001</v>
      </c>
      <c r="F343" s="24">
        <f>_xlfn.IFNA('[2]Ceny plynu cal +1'!F331,"")</f>
        <v>13.708</v>
      </c>
      <c r="G343" s="24">
        <f>_xlfn.IFNA('[2]Ceny plynu cal +1'!G331,"")</f>
        <v>54.296999999999997</v>
      </c>
      <c r="H343" s="24" t="str">
        <f>_xlfn.IFNA('[2]Ceny plynu cal +1'!H331,"")</f>
        <v/>
      </c>
      <c r="I343" s="24" t="str">
        <f>_xlfn.IFNA('[2]Ceny plynu cal +1'!I331,"")</f>
        <v/>
      </c>
      <c r="J343" s="24">
        <f>_xlfn.IFNA('[2]Ceny plynu cal +1'!J331,"")</f>
        <v>46.606000000000002</v>
      </c>
      <c r="M343" s="24">
        <f t="shared" si="22"/>
        <v>8.6670164311629883E-2</v>
      </c>
      <c r="N343" s="24">
        <f t="shared" si="22"/>
        <v>-0.10506686557621636</v>
      </c>
      <c r="O343" s="24">
        <f t="shared" si="22"/>
        <v>-1.0825183700171936E-2</v>
      </c>
      <c r="P343" s="24">
        <f t="shared" si="22"/>
        <v>0.59137139912646552</v>
      </c>
      <c r="Q343" s="24">
        <f t="shared" si="22"/>
        <v>0.12211561966823048</v>
      </c>
      <c r="R343" s="24">
        <f t="shared" si="22"/>
        <v>-9.8537099112225079E-2</v>
      </c>
      <c r="S343" s="24">
        <f t="shared" si="22"/>
        <v>0.23268287221267325</v>
      </c>
    </row>
    <row r="344" spans="1:19" x14ac:dyDescent="0.3">
      <c r="A344" s="59">
        <v>45988</v>
      </c>
      <c r="B344" s="24">
        <v>27</v>
      </c>
      <c r="C344" s="24">
        <v>11</v>
      </c>
      <c r="D344" s="24">
        <f>_xlfn.IFNA('[2]Ceny plynu cal +1'!D332,"")</f>
        <v>23.332000000000001</v>
      </c>
      <c r="E344" s="24">
        <f>_xlfn.IFNA('[2]Ceny plynu cal +1'!E332,"")</f>
        <v>16.978000000000002</v>
      </c>
      <c r="F344" s="24">
        <f>_xlfn.IFNA('[2]Ceny plynu cal +1'!F332,"")</f>
        <v>14.034000000000001</v>
      </c>
      <c r="G344" s="24" t="str">
        <f>_xlfn.IFNA('[2]Ceny plynu cal +1'!G332,"")</f>
        <v/>
      </c>
      <c r="H344" s="24" t="str">
        <f>_xlfn.IFNA('[2]Ceny plynu cal +1'!H332,"")</f>
        <v/>
      </c>
      <c r="I344" s="24">
        <f>_xlfn.IFNA('[2]Ceny plynu cal +1'!I332,"")</f>
        <v>46.037999999999997</v>
      </c>
      <c r="J344" s="24">
        <f>_xlfn.IFNA('[2]Ceny plynu cal +1'!J332,"")</f>
        <v>46.241</v>
      </c>
      <c r="M344" s="24">
        <f t="shared" si="22"/>
        <v>0.11402909942084216</v>
      </c>
      <c r="N344" s="24">
        <f t="shared" si="22"/>
        <v>-9.5423304384890106E-2</v>
      </c>
      <c r="O344" s="24">
        <f t="shared" si="22"/>
        <v>1.269910796263396E-2</v>
      </c>
      <c r="P344" s="24">
        <f t="shared" si="22"/>
        <v>0.59137139912646552</v>
      </c>
      <c r="Q344" s="24">
        <f t="shared" si="22"/>
        <v>0.12211561966823048</v>
      </c>
      <c r="R344" s="24">
        <f t="shared" si="22"/>
        <v>-0.14084361802978196</v>
      </c>
      <c r="S344" s="24">
        <f t="shared" si="22"/>
        <v>0.2230289811180155</v>
      </c>
    </row>
    <row r="345" spans="1:19" x14ac:dyDescent="0.3">
      <c r="A345" s="59">
        <v>45989</v>
      </c>
      <c r="B345" s="24">
        <v>28</v>
      </c>
      <c r="C345" s="24">
        <v>11</v>
      </c>
      <c r="D345" s="24">
        <f>_xlfn.IFNA('[2]Ceny plynu cal +1'!D333,"")</f>
        <v>22.756</v>
      </c>
      <c r="E345" s="24">
        <f>_xlfn.IFNA('[2]Ceny plynu cal +1'!E333,"")</f>
        <v>16.678000000000001</v>
      </c>
      <c r="F345" s="24" t="str">
        <f>_xlfn.IFNA('[2]Ceny plynu cal +1'!F333,"")</f>
        <v/>
      </c>
      <c r="G345" s="24" t="str">
        <f>_xlfn.IFNA('[2]Ceny plynu cal +1'!G333,"")</f>
        <v/>
      </c>
      <c r="H345" s="24">
        <f>_xlfn.IFNA('[2]Ceny plynu cal +1'!H333,"")</f>
        <v>131.244</v>
      </c>
      <c r="I345" s="24">
        <f>_xlfn.IFNA('[2]Ceny plynu cal +1'!I333,"")</f>
        <v>44.764000000000003</v>
      </c>
      <c r="J345" s="24">
        <f>_xlfn.IFNA('[2]Ceny plynu cal +1'!J333,"")</f>
        <v>45.893999999999998</v>
      </c>
      <c r="M345" s="24">
        <f t="shared" si="22"/>
        <v>8.6526923813675882E-2</v>
      </c>
      <c r="N345" s="24">
        <f t="shared" si="22"/>
        <v>-0.11140710746443627</v>
      </c>
      <c r="O345" s="24">
        <f t="shared" si="22"/>
        <v>1.269910796263396E-2</v>
      </c>
      <c r="P345" s="24">
        <f t="shared" si="22"/>
        <v>0.59137139912646552</v>
      </c>
      <c r="Q345" s="24">
        <f t="shared" si="22"/>
        <v>0.10497405753104161</v>
      </c>
      <c r="R345" s="24">
        <f t="shared" si="22"/>
        <v>-0.1646188739190485</v>
      </c>
      <c r="S345" s="24">
        <f t="shared" si="22"/>
        <v>0.21385117232391604</v>
      </c>
    </row>
    <row r="346" spans="1:19" x14ac:dyDescent="0.3">
      <c r="A346" s="59">
        <v>45990</v>
      </c>
      <c r="B346" s="24">
        <v>29</v>
      </c>
      <c r="C346" s="24">
        <v>11</v>
      </c>
      <c r="D346" s="24">
        <f>_xlfn.IFNA('[2]Ceny plynu cal +1'!D334,"")</f>
        <v>22.975000000000001</v>
      </c>
      <c r="E346" s="24">
        <f>_xlfn.IFNA('[2]Ceny plynu cal +1'!E334,"")</f>
        <v>16.54</v>
      </c>
      <c r="F346" s="24" t="str">
        <f>_xlfn.IFNA('[2]Ceny plynu cal +1'!F334,"")</f>
        <v/>
      </c>
      <c r="G346" s="24">
        <f>_xlfn.IFNA('[2]Ceny plynu cal +1'!G334,"")</f>
        <v>56.463000000000001</v>
      </c>
      <c r="H346" s="24">
        <f>_xlfn.IFNA('[2]Ceny plynu cal +1'!H334,"")</f>
        <v>137.97</v>
      </c>
      <c r="I346" s="24">
        <f>_xlfn.IFNA('[2]Ceny plynu cal +1'!I334,"")</f>
        <v>42.637999999999998</v>
      </c>
      <c r="J346" s="24">
        <f>_xlfn.IFNA('[2]Ceny plynu cal +1'!J334,"")</f>
        <v>46.764000000000003</v>
      </c>
      <c r="M346" s="24">
        <f t="shared" si="22"/>
        <v>9.6983480164317237E-2</v>
      </c>
      <c r="N346" s="24">
        <f t="shared" si="22"/>
        <v>-0.11875965688102752</v>
      </c>
      <c r="O346" s="24">
        <f t="shared" si="22"/>
        <v>1.269910796263396E-2</v>
      </c>
      <c r="P346" s="24">
        <f t="shared" si="22"/>
        <v>0.65485392026958467</v>
      </c>
      <c r="Q346" s="24">
        <f t="shared" si="22"/>
        <v>0.161601831074623</v>
      </c>
      <c r="R346" s="24">
        <f t="shared" si="22"/>
        <v>-0.20429406545796613</v>
      </c>
      <c r="S346" s="24">
        <f t="shared" si="22"/>
        <v>0.2368618168509089</v>
      </c>
    </row>
    <row r="347" spans="1:19" x14ac:dyDescent="0.3">
      <c r="A347" s="59">
        <v>45991</v>
      </c>
      <c r="B347" s="24">
        <v>30</v>
      </c>
      <c r="C347" s="24">
        <v>11</v>
      </c>
      <c r="D347" s="24">
        <f>_xlfn.IFNA('[2]Ceny plynu cal +1'!D335,"")</f>
        <v>22.872</v>
      </c>
      <c r="E347" s="24" t="str">
        <f>_xlfn.IFNA('[2]Ceny plynu cal +1'!E335,"")</f>
        <v/>
      </c>
      <c r="F347" s="24">
        <f>_xlfn.IFNA('[2]Ceny plynu cal +1'!F335,"")</f>
        <v>14.413</v>
      </c>
      <c r="G347" s="24">
        <f>_xlfn.IFNA('[2]Ceny plynu cal +1'!G335,"")</f>
        <v>55.457000000000001</v>
      </c>
      <c r="H347" s="24">
        <f>_xlfn.IFNA('[2]Ceny plynu cal +1'!H335,"")</f>
        <v>146.47999999999999</v>
      </c>
      <c r="I347" s="24">
        <f>_xlfn.IFNA('[2]Ceny plynu cal +1'!I335,"")</f>
        <v>43.408000000000001</v>
      </c>
      <c r="J347" s="24" t="str">
        <f>_xlfn.IFNA('[2]Ceny plynu cal +1'!J335,"")</f>
        <v/>
      </c>
      <c r="M347" s="24">
        <f t="shared" si="22"/>
        <v>9.2065556401230042E-2</v>
      </c>
      <c r="N347" s="24">
        <f t="shared" si="22"/>
        <v>-0.11875965688102752</v>
      </c>
      <c r="O347" s="24">
        <f t="shared" si="22"/>
        <v>4.0047901030742628E-2</v>
      </c>
      <c r="P347" s="24">
        <f t="shared" si="22"/>
        <v>0.62536942522342698</v>
      </c>
      <c r="Q347" s="24">
        <f t="shared" si="22"/>
        <v>0.2332495195753479</v>
      </c>
      <c r="R347" s="24">
        <f t="shared" si="22"/>
        <v>-0.18992440530511256</v>
      </c>
      <c r="S347" s="24">
        <f t="shared" si="22"/>
        <v>0.2368618168509089</v>
      </c>
    </row>
    <row r="348" spans="1:19" x14ac:dyDescent="0.3">
      <c r="A348" s="59">
        <v>45992</v>
      </c>
      <c r="B348" s="24">
        <v>1</v>
      </c>
      <c r="C348" s="24">
        <v>12</v>
      </c>
      <c r="D348" s="24" t="str">
        <f>_xlfn.IFNA('[2]Ceny plynu cal +1'!D336,"")</f>
        <v/>
      </c>
      <c r="E348" s="24" t="str">
        <f>_xlfn.IFNA('[2]Ceny plynu cal +1'!E336,"")</f>
        <v/>
      </c>
      <c r="F348" s="24">
        <f>_xlfn.IFNA('[2]Ceny plynu cal +1'!F336,"")</f>
        <v>14.319000000000001</v>
      </c>
      <c r="G348" s="24">
        <f>_xlfn.IFNA('[2]Ceny plynu cal +1'!G336,"")</f>
        <v>57.145000000000003</v>
      </c>
      <c r="H348" s="24">
        <f>_xlfn.IFNA('[2]Ceny plynu cal +1'!H336,"")</f>
        <v>142.47800000000001</v>
      </c>
      <c r="I348" s="24">
        <f>_xlfn.IFNA('[2]Ceny plynu cal +1'!I336,"")</f>
        <v>44.698</v>
      </c>
      <c r="J348" s="24" t="str">
        <f>_xlfn.IFNA('[2]Ceny plynu cal +1'!J336,"")</f>
        <v/>
      </c>
      <c r="M348" s="24">
        <f t="shared" si="22"/>
        <v>9.2065556401230042E-2</v>
      </c>
      <c r="N348" s="24">
        <f t="shared" si="22"/>
        <v>-0.11875965688102752</v>
      </c>
      <c r="O348" s="24">
        <f t="shared" si="22"/>
        <v>3.3264823066620819E-2</v>
      </c>
      <c r="P348" s="24">
        <f t="shared" si="22"/>
        <v>0.6748424149231429</v>
      </c>
      <c r="Q348" s="24">
        <f t="shared" si="22"/>
        <v>0.19955574173987212</v>
      </c>
      <c r="R348" s="24">
        <f t="shared" si="22"/>
        <v>-0.16585055907500745</v>
      </c>
      <c r="S348" s="24">
        <f t="shared" si="22"/>
        <v>0.2368618168509089</v>
      </c>
    </row>
    <row r="349" spans="1:19" x14ac:dyDescent="0.3">
      <c r="A349" s="59">
        <v>45993</v>
      </c>
      <c r="B349" s="24">
        <v>2</v>
      </c>
      <c r="C349" s="24">
        <v>12</v>
      </c>
      <c r="D349" s="24" t="str">
        <f>_xlfn.IFNA('[2]Ceny plynu cal +1'!D337,"")</f>
        <v/>
      </c>
      <c r="E349" s="24">
        <f>_xlfn.IFNA('[2]Ceny plynu cal +1'!E337,"")</f>
        <v>16.123000000000001</v>
      </c>
      <c r="F349" s="24">
        <f>_xlfn.IFNA('[2]Ceny plynu cal +1'!F337,"")</f>
        <v>14.201000000000001</v>
      </c>
      <c r="G349" s="24">
        <f>_xlfn.IFNA('[2]Ceny plynu cal +1'!G337,"")</f>
        <v>57.444000000000003</v>
      </c>
      <c r="H349" s="24">
        <f>_xlfn.IFNA('[2]Ceny plynu cal +1'!H337,"")</f>
        <v>138.72999999999999</v>
      </c>
      <c r="I349" s="24" t="str">
        <f>_xlfn.IFNA('[2]Ceny plynu cal +1'!I337,"")</f>
        <v/>
      </c>
      <c r="J349" s="24">
        <f>_xlfn.IFNA('[2]Ceny plynu cal +1'!J337,"")</f>
        <v>47.85</v>
      </c>
      <c r="M349" s="24">
        <f t="shared" si="22"/>
        <v>9.2065556401230042E-2</v>
      </c>
      <c r="N349" s="24">
        <f t="shared" si="22"/>
        <v>-0.14097714316159649</v>
      </c>
      <c r="O349" s="24">
        <f t="shared" si="22"/>
        <v>2.4749895409531542E-2</v>
      </c>
      <c r="P349" s="24">
        <f t="shared" si="22"/>
        <v>0.6836056992360664</v>
      </c>
      <c r="Q349" s="24">
        <f t="shared" si="22"/>
        <v>0.16800044955412363</v>
      </c>
      <c r="R349" s="24">
        <f t="shared" si="22"/>
        <v>-0.16585055907500745</v>
      </c>
      <c r="S349" s="24">
        <f t="shared" si="22"/>
        <v>0.26558544898460323</v>
      </c>
    </row>
    <row r="350" spans="1:19" x14ac:dyDescent="0.3">
      <c r="A350" s="59">
        <v>45994</v>
      </c>
      <c r="B350" s="24">
        <v>3</v>
      </c>
      <c r="C350" s="24">
        <v>12</v>
      </c>
      <c r="D350" s="24">
        <f>_xlfn.IFNA('[2]Ceny plynu cal +1'!D338,"")</f>
        <v>23.088000000000001</v>
      </c>
      <c r="E350" s="24">
        <f>_xlfn.IFNA('[2]Ceny plynu cal +1'!E338,"")</f>
        <v>16.042000000000002</v>
      </c>
      <c r="F350" s="24">
        <f>_xlfn.IFNA('[2]Ceny plynu cal +1'!F338,"")</f>
        <v>13.69</v>
      </c>
      <c r="G350" s="24">
        <f>_xlfn.IFNA('[2]Ceny plynu cal +1'!G338,"")</f>
        <v>57.573999999999998</v>
      </c>
      <c r="H350" s="24" t="str">
        <f>_xlfn.IFNA('[2]Ceny plynu cal +1'!H338,"")</f>
        <v/>
      </c>
      <c r="I350" s="24" t="str">
        <f>_xlfn.IFNA('[2]Ceny plynu cal +1'!I338,"")</f>
        <v/>
      </c>
      <c r="J350" s="24">
        <f>_xlfn.IFNA('[2]Ceny plynu cal +1'!J338,"")</f>
        <v>47.209000000000003</v>
      </c>
      <c r="M350" s="24">
        <f t="shared" si="22"/>
        <v>0.10237887225391762</v>
      </c>
      <c r="N350" s="24">
        <f t="shared" si="22"/>
        <v>-0.14529276999307383</v>
      </c>
      <c r="O350" s="24">
        <f t="shared" si="22"/>
        <v>-1.2124070969897538E-2</v>
      </c>
      <c r="P350" s="24">
        <f t="shared" si="22"/>
        <v>0.68741582285038083</v>
      </c>
      <c r="Q350" s="24">
        <f t="shared" si="22"/>
        <v>0.16800044955412363</v>
      </c>
      <c r="R350" s="24">
        <f t="shared" si="22"/>
        <v>-0.16585055907500745</v>
      </c>
      <c r="S350" s="24">
        <f t="shared" si="22"/>
        <v>0.24863162928138216</v>
      </c>
    </row>
    <row r="351" spans="1:19" x14ac:dyDescent="0.3">
      <c r="A351" s="59">
        <v>45995</v>
      </c>
      <c r="B351" s="24">
        <v>4</v>
      </c>
      <c r="C351" s="24">
        <v>12</v>
      </c>
      <c r="D351" s="24">
        <f>_xlfn.IFNA('[2]Ceny plynu cal +1'!D339,"")</f>
        <v>22.789000000000001</v>
      </c>
      <c r="E351" s="24">
        <f>_xlfn.IFNA('[2]Ceny plynu cal +1'!E339,"")</f>
        <v>16.202999999999999</v>
      </c>
      <c r="F351" s="24">
        <f>_xlfn.IFNA('[2]Ceny plynu cal +1'!F339,"")</f>
        <v>14.054</v>
      </c>
      <c r="G351" s="24" t="str">
        <f>_xlfn.IFNA('[2]Ceny plynu cal +1'!G339,"")</f>
        <v/>
      </c>
      <c r="H351" s="24" t="str">
        <f>_xlfn.IFNA('[2]Ceny plynu cal +1'!H339,"")</f>
        <v/>
      </c>
      <c r="I351" s="24">
        <f>_xlfn.IFNA('[2]Ceny plynu cal +1'!I339,"")</f>
        <v>41.829000000000001</v>
      </c>
      <c r="J351" s="24">
        <f>_xlfn.IFNA('[2]Ceny plynu cal +1'!J339,"")</f>
        <v>46.070999999999998</v>
      </c>
      <c r="M351" s="24">
        <f t="shared" si="22"/>
        <v>8.8102569291169663E-2</v>
      </c>
      <c r="N351" s="24">
        <f t="shared" si="22"/>
        <v>-0.13671479567371758</v>
      </c>
      <c r="O351" s="24">
        <f t="shared" si="22"/>
        <v>1.4142316040106628E-2</v>
      </c>
      <c r="P351" s="24">
        <f t="shared" si="22"/>
        <v>0.68741582285038083</v>
      </c>
      <c r="Q351" s="24">
        <f t="shared" si="22"/>
        <v>0.16800044955412363</v>
      </c>
      <c r="R351" s="24">
        <f t="shared" si="22"/>
        <v>-0.21939153956661339</v>
      </c>
      <c r="S351" s="24">
        <f t="shared" si="22"/>
        <v>0.21853264827940766</v>
      </c>
    </row>
    <row r="352" spans="1:19" x14ac:dyDescent="0.3">
      <c r="A352" s="59">
        <v>45996</v>
      </c>
      <c r="B352" s="24">
        <v>5</v>
      </c>
      <c r="C352" s="24">
        <v>12</v>
      </c>
      <c r="D352" s="24">
        <f>_xlfn.IFNA('[2]Ceny plynu cal +1'!D340,"")</f>
        <v>22.488</v>
      </c>
      <c r="E352" s="24">
        <f>_xlfn.IFNA('[2]Ceny plynu cal +1'!E340,"")</f>
        <v>15.788</v>
      </c>
      <c r="F352" s="24" t="str">
        <f>_xlfn.IFNA('[2]Ceny plynu cal +1'!F340,"")</f>
        <v/>
      </c>
      <c r="G352" s="24" t="str">
        <f>_xlfn.IFNA('[2]Ceny plynu cal +1'!G340,"")</f>
        <v/>
      </c>
      <c r="H352" s="24">
        <f>_xlfn.IFNA('[2]Ceny plynu cal +1'!H340,"")</f>
        <v>137.22</v>
      </c>
      <c r="I352" s="24">
        <f>_xlfn.IFNA('[2]Ceny plynu cal +1'!I340,"")</f>
        <v>39.814</v>
      </c>
      <c r="J352" s="24">
        <f>_xlfn.IFNA('[2]Ceny plynu cal +1'!J340,"")</f>
        <v>45.637</v>
      </c>
      <c r="M352" s="24">
        <f t="shared" ref="M352:S367" si="23">IFERROR(D352/D$379-1,M351)</f>
        <v>7.3730772663119115E-2</v>
      </c>
      <c r="N352" s="24">
        <f t="shared" si="23"/>
        <v>-0.15882572326708955</v>
      </c>
      <c r="O352" s="24">
        <f t="shared" si="23"/>
        <v>1.4142316040106628E-2</v>
      </c>
      <c r="P352" s="24">
        <f t="shared" si="23"/>
        <v>0.68741582285038083</v>
      </c>
      <c r="Q352" s="24">
        <f t="shared" si="23"/>
        <v>0.15528740494353666</v>
      </c>
      <c r="R352" s="24">
        <f t="shared" si="23"/>
        <v>-0.25699526061596367</v>
      </c>
      <c r="S352" s="24">
        <f t="shared" si="23"/>
        <v>0.20705377503260891</v>
      </c>
    </row>
    <row r="353" spans="1:19" x14ac:dyDescent="0.3">
      <c r="A353" s="59">
        <v>45997</v>
      </c>
      <c r="B353" s="24">
        <v>6</v>
      </c>
      <c r="C353" s="24">
        <v>12</v>
      </c>
      <c r="D353" s="24">
        <f>_xlfn.IFNA('[2]Ceny plynu cal +1'!D341,"")</f>
        <v>22.215</v>
      </c>
      <c r="E353" s="24">
        <f>_xlfn.IFNA('[2]Ceny plynu cal +1'!E341,"")</f>
        <v>15.522</v>
      </c>
      <c r="F353" s="24" t="str">
        <f>_xlfn.IFNA('[2]Ceny plynu cal +1'!F341,"")</f>
        <v/>
      </c>
      <c r="G353" s="24">
        <f>_xlfn.IFNA('[2]Ceny plynu cal +1'!G341,"")</f>
        <v>60.076000000000001</v>
      </c>
      <c r="H353" s="24">
        <f>_xlfn.IFNA('[2]Ceny plynu cal +1'!H341,"")</f>
        <v>141.02199999999999</v>
      </c>
      <c r="I353" s="24">
        <f>_xlfn.IFNA('[2]Ceny plynu cal +1'!I341,"")</f>
        <v>40.9</v>
      </c>
      <c r="J353" s="24">
        <f>_xlfn.IFNA('[2]Ceny plynu cal +1'!J341,"")</f>
        <v>45.529000000000003</v>
      </c>
      <c r="M353" s="24">
        <f t="shared" si="23"/>
        <v>6.0695887349305977E-2</v>
      </c>
      <c r="N353" s="24">
        <f t="shared" si="23"/>
        <v>-0.17299802866428704</v>
      </c>
      <c r="O353" s="24">
        <f t="shared" si="23"/>
        <v>1.4142316040106628E-2</v>
      </c>
      <c r="P353" s="24">
        <f t="shared" si="23"/>
        <v>0.76074604810434376</v>
      </c>
      <c r="Q353" s="24">
        <f t="shared" si="23"/>
        <v>0.18729733581072305</v>
      </c>
      <c r="R353" s="24">
        <f t="shared" si="23"/>
        <v>-0.23672844123154968</v>
      </c>
      <c r="S353" s="24">
        <f t="shared" si="23"/>
        <v>0.20419728122925829</v>
      </c>
    </row>
    <row r="354" spans="1:19" x14ac:dyDescent="0.3">
      <c r="A354" s="59">
        <v>45998</v>
      </c>
      <c r="B354" s="24">
        <v>7</v>
      </c>
      <c r="C354" s="24">
        <v>12</v>
      </c>
      <c r="D354" s="24">
        <f>_xlfn.IFNA('[2]Ceny plynu cal +1'!D342,"")</f>
        <v>22.312000000000001</v>
      </c>
      <c r="E354" s="24" t="str">
        <f>_xlfn.IFNA('[2]Ceny plynu cal +1'!E342,"")</f>
        <v/>
      </c>
      <c r="F354" s="24">
        <f>_xlfn.IFNA('[2]Ceny plynu cal +1'!F342,"")</f>
        <v>13.815</v>
      </c>
      <c r="G354" s="24">
        <f>_xlfn.IFNA('[2]Ceny plynu cal +1'!G342,"")</f>
        <v>66.051000000000002</v>
      </c>
      <c r="H354" s="24">
        <f>_xlfn.IFNA('[2]Ceny plynu cal +1'!H342,"")</f>
        <v>150.77099999999999</v>
      </c>
      <c r="I354" s="24">
        <f>_xlfn.IFNA('[2]Ceny plynu cal +1'!I342,"")</f>
        <v>41.438000000000002</v>
      </c>
      <c r="J354" s="24" t="str">
        <f>_xlfn.IFNA('[2]Ceny plynu cal +1'!J342,"")</f>
        <v/>
      </c>
      <c r="M354" s="24">
        <f t="shared" si="23"/>
        <v>6.5327330116485172E-2</v>
      </c>
      <c r="N354" s="24">
        <f t="shared" si="23"/>
        <v>-0.17299802866428704</v>
      </c>
      <c r="O354" s="24">
        <f t="shared" si="23"/>
        <v>-3.1040204856928044E-3</v>
      </c>
      <c r="P354" s="24">
        <f t="shared" si="23"/>
        <v>0.93586519114688094</v>
      </c>
      <c r="Q354" s="24">
        <f t="shared" si="23"/>
        <v>0.26937645628000273</v>
      </c>
      <c r="R354" s="24">
        <f t="shared" si="23"/>
        <v>-0.22668834102085456</v>
      </c>
      <c r="S354" s="24">
        <f t="shared" si="23"/>
        <v>0.20419728122925829</v>
      </c>
    </row>
    <row r="355" spans="1:19" x14ac:dyDescent="0.3">
      <c r="A355" s="59">
        <v>45999</v>
      </c>
      <c r="B355" s="24">
        <v>8</v>
      </c>
      <c r="C355" s="24">
        <v>12</v>
      </c>
      <c r="D355" s="24" t="str">
        <f>_xlfn.IFNA('[2]Ceny plynu cal +1'!D343,"")</f>
        <v/>
      </c>
      <c r="E355" s="24" t="str">
        <f>_xlfn.IFNA('[2]Ceny plynu cal +1'!E343,"")</f>
        <v/>
      </c>
      <c r="F355" s="24">
        <f>_xlfn.IFNA('[2]Ceny plynu cal +1'!F343,"")</f>
        <v>13.851000000000001</v>
      </c>
      <c r="G355" s="24">
        <f>_xlfn.IFNA('[2]Ceny plynu cal +1'!G343,"")</f>
        <v>74.332999999999998</v>
      </c>
      <c r="H355" s="24">
        <f>_xlfn.IFNA('[2]Ceny plynu cal +1'!H343,"")</f>
        <v>141.83600000000001</v>
      </c>
      <c r="I355" s="24">
        <f>_xlfn.IFNA('[2]Ceny plynu cal +1'!I343,"")</f>
        <v>40.228000000000002</v>
      </c>
      <c r="J355" s="24" t="str">
        <f>_xlfn.IFNA('[2]Ceny plynu cal +1'!J343,"")</f>
        <v/>
      </c>
      <c r="M355" s="24">
        <f t="shared" si="23"/>
        <v>6.5327330116485172E-2</v>
      </c>
      <c r="N355" s="24">
        <f t="shared" si="23"/>
        <v>-0.17299802866428704</v>
      </c>
      <c r="O355" s="24">
        <f t="shared" si="23"/>
        <v>-5.0624594624171237E-4</v>
      </c>
      <c r="P355" s="24">
        <f t="shared" si="23"/>
        <v>1.1785993740219087</v>
      </c>
      <c r="Q355" s="24">
        <f t="shared" si="23"/>
        <v>0.19415059297166226</v>
      </c>
      <c r="R355" s="24">
        <f t="shared" si="23"/>
        <v>-0.24926923554676716</v>
      </c>
      <c r="S355" s="24">
        <f t="shared" si="23"/>
        <v>0.20419728122925829</v>
      </c>
    </row>
    <row r="356" spans="1:19" x14ac:dyDescent="0.3">
      <c r="A356" s="59">
        <v>46000</v>
      </c>
      <c r="B356" s="24">
        <v>9</v>
      </c>
      <c r="C356" s="24">
        <v>12</v>
      </c>
      <c r="D356" s="24" t="str">
        <f>_xlfn.IFNA('[2]Ceny plynu cal +1'!D344,"")</f>
        <v/>
      </c>
      <c r="E356" s="24">
        <f>_xlfn.IFNA('[2]Ceny plynu cal +1'!E344,"")</f>
        <v>15.281000000000001</v>
      </c>
      <c r="F356" s="24">
        <f>_xlfn.IFNA('[2]Ceny plynu cal +1'!F344,"")</f>
        <v>14.085000000000001</v>
      </c>
      <c r="G356" s="24">
        <f>_xlfn.IFNA('[2]Ceny plynu cal +1'!G344,"")</f>
        <v>72.093000000000004</v>
      </c>
      <c r="H356" s="24">
        <f>_xlfn.IFNA('[2]Ceny plynu cal +1'!H344,"")</f>
        <v>141.80000000000001</v>
      </c>
      <c r="I356" s="24" t="str">
        <f>_xlfn.IFNA('[2]Ceny plynu cal +1'!I344,"")</f>
        <v/>
      </c>
      <c r="J356" s="24">
        <f>_xlfn.IFNA('[2]Ceny plynu cal +1'!J344,"")</f>
        <v>44.286000000000001</v>
      </c>
      <c r="M356" s="24">
        <f t="shared" si="23"/>
        <v>6.5327330116485172E-2</v>
      </c>
      <c r="N356" s="24">
        <f t="shared" si="23"/>
        <v>-0.18583835047152242</v>
      </c>
      <c r="O356" s="24">
        <f t="shared" si="23"/>
        <v>1.6379288560189442E-2</v>
      </c>
      <c r="P356" s="24">
        <f t="shared" si="23"/>
        <v>1.1129480132829492</v>
      </c>
      <c r="Q356" s="24">
        <f t="shared" si="23"/>
        <v>0.1938475005173701</v>
      </c>
      <c r="R356" s="24">
        <f t="shared" si="23"/>
        <v>-0.24926923554676716</v>
      </c>
      <c r="S356" s="24">
        <f t="shared" si="23"/>
        <v>0.17132115347402599</v>
      </c>
    </row>
    <row r="357" spans="1:19" x14ac:dyDescent="0.3">
      <c r="A357" s="59">
        <v>46001</v>
      </c>
      <c r="B357" s="24">
        <v>10</v>
      </c>
      <c r="C357" s="24">
        <v>12</v>
      </c>
      <c r="D357" s="24">
        <f>_xlfn.IFNA('[2]Ceny plynu cal +1'!D345,"")</f>
        <v>22.382999999999999</v>
      </c>
      <c r="E357" s="24">
        <f>_xlfn.IFNA('[2]Ceny plynu cal +1'!E345,"")</f>
        <v>15.068</v>
      </c>
      <c r="F357" s="24">
        <f>_xlfn.IFNA('[2]Ceny plynu cal +1'!F345,"")</f>
        <v>14.662000000000001</v>
      </c>
      <c r="G357" s="24">
        <f>_xlfn.IFNA('[2]Ceny plynu cal +1'!G345,"")</f>
        <v>78.302000000000007</v>
      </c>
      <c r="H357" s="24" t="str">
        <f>_xlfn.IFNA('[2]Ceny plynu cal +1'!H345,"")</f>
        <v/>
      </c>
      <c r="I357" s="24" t="str">
        <f>_xlfn.IFNA('[2]Ceny plynu cal +1'!I345,"")</f>
        <v/>
      </c>
      <c r="J357" s="24">
        <f>_xlfn.IFNA('[2]Ceny plynu cal +1'!J345,"")</f>
        <v>44.868000000000002</v>
      </c>
      <c r="M357" s="24">
        <f t="shared" si="23"/>
        <v>6.8717355234729549E-2</v>
      </c>
      <c r="N357" s="24">
        <f t="shared" si="23"/>
        <v>-0.19718685065800012</v>
      </c>
      <c r="O357" s="24">
        <f t="shared" si="23"/>
        <v>5.8015841595278506E-2</v>
      </c>
      <c r="P357" s="24">
        <f t="shared" si="23"/>
        <v>1.2949253788312527</v>
      </c>
      <c r="Q357" s="24">
        <f t="shared" si="23"/>
        <v>0.1938475005173701</v>
      </c>
      <c r="R357" s="24">
        <f t="shared" si="23"/>
        <v>-0.24926923554676716</v>
      </c>
      <c r="S357" s="24">
        <f t="shared" si="23"/>
        <v>0.18671448119208311</v>
      </c>
    </row>
    <row r="358" spans="1:19" x14ac:dyDescent="0.3">
      <c r="A358" s="59">
        <v>46002</v>
      </c>
      <c r="B358" s="24">
        <v>11</v>
      </c>
      <c r="C358" s="24">
        <v>12</v>
      </c>
      <c r="D358" s="24">
        <f>_xlfn.IFNA('[2]Ceny plynu cal +1'!D346,"")</f>
        <v>22.530999999999999</v>
      </c>
      <c r="E358" s="24">
        <f>_xlfn.IFNA('[2]Ceny plynu cal +1'!E346,"")</f>
        <v>14.766</v>
      </c>
      <c r="F358" s="24">
        <f>_xlfn.IFNA('[2]Ceny plynu cal +1'!F346,"")</f>
        <v>15.003</v>
      </c>
      <c r="G358" s="24" t="str">
        <f>_xlfn.IFNA('[2]Ceny plynu cal +1'!G346,"")</f>
        <v/>
      </c>
      <c r="H358" s="24" t="str">
        <f>_xlfn.IFNA('[2]Ceny plynu cal +1'!H346,"")</f>
        <v/>
      </c>
      <c r="I358" s="24">
        <f>_xlfn.IFNA('[2]Ceny plynu cal +1'!I346,"")</f>
        <v>38.078000000000003</v>
      </c>
      <c r="J358" s="24">
        <f>_xlfn.IFNA('[2]Ceny plynu cal +1'!J346,"")</f>
        <v>44.362000000000002</v>
      </c>
      <c r="M358" s="24">
        <f t="shared" si="23"/>
        <v>7.5783886467126305E-2</v>
      </c>
      <c r="N358" s="24">
        <f t="shared" si="23"/>
        <v>-0.21327721242474318</v>
      </c>
      <c r="O358" s="24">
        <f t="shared" si="23"/>
        <v>8.2622539316189014E-2</v>
      </c>
      <c r="P358" s="24">
        <f t="shared" si="23"/>
        <v>1.2949253788312527</v>
      </c>
      <c r="Q358" s="24">
        <f t="shared" si="23"/>
        <v>0.1938475005173701</v>
      </c>
      <c r="R358" s="24">
        <f t="shared" si="23"/>
        <v>-0.28939231259694242</v>
      </c>
      <c r="S358" s="24">
        <f t="shared" si="23"/>
        <v>0.17333127874305054</v>
      </c>
    </row>
    <row r="359" spans="1:19" x14ac:dyDescent="0.3">
      <c r="A359" s="59">
        <v>46003</v>
      </c>
      <c r="B359" s="24">
        <v>12</v>
      </c>
      <c r="C359" s="24">
        <v>12</v>
      </c>
      <c r="D359" s="24">
        <f>_xlfn.IFNA('[2]Ceny plynu cal +1'!D347,"")</f>
        <v>22.952000000000002</v>
      </c>
      <c r="E359" s="24">
        <f>_xlfn.IFNA('[2]Ceny plynu cal +1'!E347,"")</f>
        <v>15.33</v>
      </c>
      <c r="F359" s="24" t="str">
        <f>_xlfn.IFNA('[2]Ceny plynu cal +1'!F347,"")</f>
        <v/>
      </c>
      <c r="G359" s="24" t="str">
        <f>_xlfn.IFNA('[2]Ceny plynu cal +1'!G347,"")</f>
        <v/>
      </c>
      <c r="H359" s="24">
        <f>_xlfn.IFNA('[2]Ceny plynu cal +1'!H347,"")</f>
        <v>140.20500000000001</v>
      </c>
      <c r="I359" s="24">
        <f>_xlfn.IFNA('[2]Ceny plynu cal +1'!I347,"")</f>
        <v>36.749000000000002</v>
      </c>
      <c r="J359" s="24">
        <f>_xlfn.IFNA('[2]Ceny plynu cal +1'!J347,"")</f>
        <v>42.908999999999999</v>
      </c>
      <c r="M359" s="24">
        <f t="shared" si="23"/>
        <v>9.5885303013336642E-2</v>
      </c>
      <c r="N359" s="24">
        <f t="shared" si="23"/>
        <v>-0.18322766263519652</v>
      </c>
      <c r="O359" s="24">
        <f t="shared" si="23"/>
        <v>8.2622539316189014E-2</v>
      </c>
      <c r="P359" s="24">
        <f t="shared" si="23"/>
        <v>1.2949253788312527</v>
      </c>
      <c r="Q359" s="24">
        <f t="shared" si="23"/>
        <v>0.18041882094525996</v>
      </c>
      <c r="R359" s="24">
        <f t="shared" si="23"/>
        <v>-0.31419397278284145</v>
      </c>
      <c r="S359" s="24">
        <f t="shared" si="23"/>
        <v>0.13490085748130287</v>
      </c>
    </row>
    <row r="360" spans="1:19" x14ac:dyDescent="0.3">
      <c r="A360" s="59">
        <v>46004</v>
      </c>
      <c r="B360" s="24">
        <v>13</v>
      </c>
      <c r="C360" s="24">
        <v>12</v>
      </c>
      <c r="D360" s="24">
        <f>_xlfn.IFNA('[2]Ceny plynu cal +1'!D348,"")</f>
        <v>23.186</v>
      </c>
      <c r="E360" s="24">
        <f>_xlfn.IFNA('[2]Ceny plynu cal +1'!E348,"")</f>
        <v>14.6</v>
      </c>
      <c r="F360" s="24" t="str">
        <f>_xlfn.IFNA('[2]Ceny plynu cal +1'!F348,"")</f>
        <v/>
      </c>
      <c r="G360" s="24">
        <f>_xlfn.IFNA('[2]Ceny plynu cal +1'!G348,"")</f>
        <v>83.81</v>
      </c>
      <c r="H360" s="24">
        <f>_xlfn.IFNA('[2]Ceny plynu cal +1'!H348,"")</f>
        <v>140.14699999999999</v>
      </c>
      <c r="I360" s="24">
        <f>_xlfn.IFNA('[2]Ceny plynu cal +1'!I348,"")</f>
        <v>37.853000000000002</v>
      </c>
      <c r="J360" s="24">
        <f>_xlfn.IFNA('[2]Ceny plynu cal +1'!J348,"")</f>
        <v>41.472000000000001</v>
      </c>
      <c r="M360" s="24">
        <f t="shared" si="23"/>
        <v>0.10705806185374778</v>
      </c>
      <c r="N360" s="24">
        <f t="shared" si="23"/>
        <v>-0.22212158346209199</v>
      </c>
      <c r="O360" s="24">
        <f t="shared" si="23"/>
        <v>8.2622539316189014E-2</v>
      </c>
      <c r="P360" s="24">
        <f t="shared" si="23"/>
        <v>1.4563573855054441</v>
      </c>
      <c r="Q360" s="24">
        <f t="shared" si="23"/>
        <v>0.17993050532445598</v>
      </c>
      <c r="R360" s="24">
        <f t="shared" si="23"/>
        <v>-0.29359123926498398</v>
      </c>
      <c r="S360" s="24">
        <f t="shared" si="23"/>
        <v>9.6893620486718124E-2</v>
      </c>
    </row>
    <row r="361" spans="1:19" x14ac:dyDescent="0.3">
      <c r="A361" s="59">
        <v>46005</v>
      </c>
      <c r="B361" s="24">
        <v>14</v>
      </c>
      <c r="C361" s="24">
        <v>12</v>
      </c>
      <c r="D361" s="24">
        <f>_xlfn.IFNA('[2]Ceny plynu cal +1'!D349,"")</f>
        <v>23.603999999999999</v>
      </c>
      <c r="E361" s="24" t="str">
        <f>_xlfn.IFNA('[2]Ceny plynu cal +1'!E349,"")</f>
        <v/>
      </c>
      <c r="F361" s="24">
        <f>_xlfn.IFNA('[2]Ceny plynu cal +1'!F349,"")</f>
        <v>15.519</v>
      </c>
      <c r="G361" s="24">
        <f>_xlfn.IFNA('[2]Ceny plynu cal +1'!G349,"")</f>
        <v>84.912000000000006</v>
      </c>
      <c r="H361" s="24">
        <f>_xlfn.IFNA('[2]Ceny plynu cal +1'!H349,"")</f>
        <v>133.739</v>
      </c>
      <c r="I361" s="24">
        <f>_xlfn.IFNA('[2]Ceny plynu cal +1'!I349,"")</f>
        <v>36.905000000000001</v>
      </c>
      <c r="J361" s="24" t="str">
        <f>_xlfn.IFNA('[2]Ceny plynu cal +1'!J349,"")</f>
        <v/>
      </c>
      <c r="M361" s="24">
        <f t="shared" si="23"/>
        <v>0.12701623790200389</v>
      </c>
      <c r="N361" s="24">
        <f t="shared" si="23"/>
        <v>-0.22212158346209199</v>
      </c>
      <c r="O361" s="24">
        <f t="shared" si="23"/>
        <v>0.11985730771498626</v>
      </c>
      <c r="P361" s="24">
        <f t="shared" si="23"/>
        <v>1.4886555102975572</v>
      </c>
      <c r="Q361" s="24">
        <f t="shared" si="23"/>
        <v>0.12598004846045519</v>
      </c>
      <c r="R361" s="24">
        <f t="shared" si="23"/>
        <v>-0.31128271695966592</v>
      </c>
      <c r="S361" s="24">
        <f t="shared" si="23"/>
        <v>9.6893620486718124E-2</v>
      </c>
    </row>
    <row r="362" spans="1:19" x14ac:dyDescent="0.3">
      <c r="A362" s="59">
        <v>46006</v>
      </c>
      <c r="B362" s="24">
        <v>15</v>
      </c>
      <c r="C362" s="24">
        <v>12</v>
      </c>
      <c r="D362" s="24" t="str">
        <f>_xlfn.IFNA('[2]Ceny plynu cal +1'!D350,"")</f>
        <v/>
      </c>
      <c r="E362" s="24" t="str">
        <f>_xlfn.IFNA('[2]Ceny plynu cal +1'!E350,"")</f>
        <v/>
      </c>
      <c r="F362" s="24">
        <f>_xlfn.IFNA('[2]Ceny plynu cal +1'!F350,"")</f>
        <v>15.916</v>
      </c>
      <c r="G362" s="24">
        <f>_xlfn.IFNA('[2]Ceny plynu cal +1'!G350,"")</f>
        <v>85.06</v>
      </c>
      <c r="H362" s="24">
        <f>_xlfn.IFNA('[2]Ceny plynu cal +1'!H350,"")</f>
        <v>135.75399999999999</v>
      </c>
      <c r="I362" s="24">
        <f>_xlfn.IFNA('[2]Ceny plynu cal +1'!I350,"")</f>
        <v>35.491999999999997</v>
      </c>
      <c r="J362" s="24" t="str">
        <f>_xlfn.IFNA('[2]Ceny plynu cal +1'!J350,"")</f>
        <v/>
      </c>
      <c r="M362" s="24">
        <f t="shared" si="23"/>
        <v>0.12701623790200389</v>
      </c>
      <c r="N362" s="24">
        <f t="shared" si="23"/>
        <v>-0.22212158346209199</v>
      </c>
      <c r="O362" s="24">
        <f t="shared" si="23"/>
        <v>0.14850498805282042</v>
      </c>
      <c r="P362" s="24">
        <f t="shared" si="23"/>
        <v>1.4929931894892383</v>
      </c>
      <c r="Q362" s="24">
        <f t="shared" si="23"/>
        <v>0.14294480666597353</v>
      </c>
      <c r="R362" s="24">
        <f t="shared" si="23"/>
        <v>-0.33765197643496725</v>
      </c>
      <c r="S362" s="24">
        <f t="shared" si="23"/>
        <v>9.6893620486718124E-2</v>
      </c>
    </row>
    <row r="363" spans="1:19" x14ac:dyDescent="0.3">
      <c r="A363" s="59">
        <v>46007</v>
      </c>
      <c r="B363" s="24">
        <v>16</v>
      </c>
      <c r="C363" s="24">
        <v>12</v>
      </c>
      <c r="D363" s="24" t="str">
        <f>_xlfn.IFNA('[2]Ceny plynu cal +1'!D351,"")</f>
        <v/>
      </c>
      <c r="E363" s="24">
        <f>_xlfn.IFNA('[2]Ceny plynu cal +1'!E351,"")</f>
        <v>14.722</v>
      </c>
      <c r="F363" s="24">
        <f>_xlfn.IFNA('[2]Ceny plynu cal +1'!F351,"")</f>
        <v>15.401</v>
      </c>
      <c r="G363" s="24">
        <f>_xlfn.IFNA('[2]Ceny plynu cal +1'!G351,"")</f>
        <v>92.311000000000007</v>
      </c>
      <c r="H363" s="24">
        <f>_xlfn.IFNA('[2]Ceny plynu cal +1'!H351,"")</f>
        <v>118.795</v>
      </c>
      <c r="I363" s="24" t="str">
        <f>_xlfn.IFNA('[2]Ceny plynu cal +1'!I351,"")</f>
        <v/>
      </c>
      <c r="J363" s="24">
        <f>_xlfn.IFNA('[2]Ceny plynu cal +1'!J351,"")</f>
        <v>40.841000000000001</v>
      </c>
      <c r="M363" s="24">
        <f t="shared" si="23"/>
        <v>0.12701623790200389</v>
      </c>
      <c r="N363" s="24">
        <f t="shared" si="23"/>
        <v>-0.21562150354307663</v>
      </c>
      <c r="O363" s="24">
        <f t="shared" si="23"/>
        <v>0.11134238005789698</v>
      </c>
      <c r="P363" s="24">
        <f t="shared" si="23"/>
        <v>1.7055101612384327</v>
      </c>
      <c r="Q363" s="24">
        <f t="shared" si="23"/>
        <v>1.6300298985161277E-4</v>
      </c>
      <c r="R363" s="24">
        <f t="shared" si="23"/>
        <v>-0.33765197643496725</v>
      </c>
      <c r="S363" s="24">
        <f t="shared" si="23"/>
        <v>8.02042909504741E-2</v>
      </c>
    </row>
    <row r="364" spans="1:19" x14ac:dyDescent="0.3">
      <c r="A364" s="59">
        <v>46008</v>
      </c>
      <c r="B364" s="24">
        <v>17</v>
      </c>
      <c r="C364" s="24">
        <v>12</v>
      </c>
      <c r="D364" s="24">
        <f>_xlfn.IFNA('[2]Ceny plynu cal +1'!D352,"")</f>
        <v>23.658999999999999</v>
      </c>
      <c r="E364" s="24">
        <f>_xlfn.IFNA('[2]Ceny plynu cal +1'!E352,"")</f>
        <v>15.127000000000001</v>
      </c>
      <c r="F364" s="24">
        <f>_xlfn.IFNA('[2]Ceny plynu cal +1'!F352,"")</f>
        <v>15.087</v>
      </c>
      <c r="G364" s="24">
        <f>_xlfn.IFNA('[2]Ceny plynu cal +1'!G352,"")</f>
        <v>93.963999999999999</v>
      </c>
      <c r="H364" s="24" t="str">
        <f>_xlfn.IFNA('[2]Ceny plynu cal +1'!H352,"")</f>
        <v/>
      </c>
      <c r="I364" s="24" t="str">
        <f>_xlfn.IFNA('[2]Ceny plynu cal +1'!I352,"")</f>
        <v/>
      </c>
      <c r="J364" s="24">
        <f>_xlfn.IFNA('[2]Ceny plynu cal +1'!J352,"")</f>
        <v>42.648000000000003</v>
      </c>
      <c r="M364" s="24">
        <f t="shared" si="23"/>
        <v>0.12964231369782708</v>
      </c>
      <c r="N364" s="24">
        <f t="shared" si="23"/>
        <v>-0.19404336938568933</v>
      </c>
      <c r="O364" s="24">
        <f t="shared" si="23"/>
        <v>8.8684013241574711E-2</v>
      </c>
      <c r="P364" s="24">
        <f t="shared" si="23"/>
        <v>1.7539573484266024</v>
      </c>
      <c r="Q364" s="24">
        <f t="shared" si="23"/>
        <v>1.6300298985161277E-4</v>
      </c>
      <c r="R364" s="24">
        <f t="shared" si="23"/>
        <v>-0.33765197643496725</v>
      </c>
      <c r="S364" s="24">
        <f t="shared" si="23"/>
        <v>0.12799766412320501</v>
      </c>
    </row>
    <row r="365" spans="1:19" x14ac:dyDescent="0.3">
      <c r="A365" s="59">
        <v>46009</v>
      </c>
      <c r="B365" s="24">
        <v>18</v>
      </c>
      <c r="C365" s="24">
        <v>12</v>
      </c>
      <c r="D365" s="24">
        <f>_xlfn.IFNA('[2]Ceny plynu cal +1'!D353,"")</f>
        <v>23.055</v>
      </c>
      <c r="E365" s="24">
        <f>_xlfn.IFNA('[2]Ceny plynu cal +1'!E353,"")</f>
        <v>15.362</v>
      </c>
      <c r="F365" s="24">
        <f>_xlfn.IFNA('[2]Ceny plynu cal +1'!F353,"")</f>
        <v>15.15</v>
      </c>
      <c r="G365" s="24" t="str">
        <f>_xlfn.IFNA('[2]Ceny plynu cal +1'!G353,"")</f>
        <v/>
      </c>
      <c r="H365" s="24" t="str">
        <f>_xlfn.IFNA('[2]Ceny plynu cal +1'!H353,"")</f>
        <v/>
      </c>
      <c r="I365" s="24">
        <f>_xlfn.IFNA('[2]Ceny plynu cal +1'!I353,"")</f>
        <v>37.366999999999997</v>
      </c>
      <c r="J365" s="24">
        <f>_xlfn.IFNA('[2]Ceny plynu cal +1'!J353,"")</f>
        <v>41.936999999999998</v>
      </c>
      <c r="M365" s="24">
        <f t="shared" si="23"/>
        <v>0.10080322677642362</v>
      </c>
      <c r="N365" s="24">
        <f t="shared" si="23"/>
        <v>-0.18152272364004496</v>
      </c>
      <c r="O365" s="24">
        <f t="shared" si="23"/>
        <v>9.3230118685613927E-2</v>
      </c>
      <c r="P365" s="24">
        <f t="shared" si="23"/>
        <v>1.7539573484266024</v>
      </c>
      <c r="Q365" s="24">
        <f t="shared" si="23"/>
        <v>1.6300298985161277E-4</v>
      </c>
      <c r="R365" s="24">
        <f t="shared" si="23"/>
        <v>-0.30266092086795393</v>
      </c>
      <c r="S365" s="24">
        <f t="shared" si="23"/>
        <v>0.10919241325114526</v>
      </c>
    </row>
    <row r="366" spans="1:19" x14ac:dyDescent="0.3">
      <c r="A366" s="59">
        <v>46010</v>
      </c>
      <c r="B366" s="24">
        <v>19</v>
      </c>
      <c r="C366" s="24">
        <v>12</v>
      </c>
      <c r="D366" s="24">
        <f>_xlfn.IFNA('[2]Ceny plynu cal +1'!D354,"")</f>
        <v>23.35</v>
      </c>
      <c r="E366" s="24">
        <f>_xlfn.IFNA('[2]Ceny plynu cal +1'!E354,"")</f>
        <v>15.648999999999999</v>
      </c>
      <c r="F366" s="24" t="str">
        <f>_xlfn.IFNA('[2]Ceny plynu cal +1'!F354,"")</f>
        <v/>
      </c>
      <c r="G366" s="24" t="str">
        <f>_xlfn.IFNA('[2]Ceny plynu cal +1'!G354,"")</f>
        <v/>
      </c>
      <c r="H366" s="24">
        <f>_xlfn.IFNA('[2]Ceny plynu cal +1'!H354,"")</f>
        <v>112.43</v>
      </c>
      <c r="I366" s="24">
        <f>_xlfn.IFNA('[2]Ceny plynu cal +1'!I354,"")</f>
        <v>34.904000000000003</v>
      </c>
      <c r="J366" s="24">
        <f>_xlfn.IFNA('[2]Ceny plynu cal +1'!J354,"")</f>
        <v>43.722000000000001</v>
      </c>
      <c r="M366" s="24">
        <f t="shared" si="23"/>
        <v>0.11488854240856616</v>
      </c>
      <c r="N366" s="24">
        <f t="shared" si="23"/>
        <v>-0.16623155202727935</v>
      </c>
      <c r="O366" s="24">
        <f t="shared" si="23"/>
        <v>9.3230118685613927E-2</v>
      </c>
      <c r="P366" s="24">
        <f t="shared" si="23"/>
        <v>1.7539573484266024</v>
      </c>
      <c r="Q366" s="24">
        <f t="shared" si="23"/>
        <v>-5.3425426775966733E-2</v>
      </c>
      <c r="R366" s="24">
        <f t="shared" si="23"/>
        <v>-0.34862517146078253</v>
      </c>
      <c r="S366" s="24">
        <f t="shared" si="23"/>
        <v>0.15640390805652715</v>
      </c>
    </row>
    <row r="367" spans="1:19" x14ac:dyDescent="0.3">
      <c r="A367" s="59">
        <v>46011</v>
      </c>
      <c r="B367" s="24">
        <v>20</v>
      </c>
      <c r="C367" s="24">
        <v>12</v>
      </c>
      <c r="D367" s="24">
        <f>_xlfn.IFNA('[2]Ceny plynu cal +1'!D355,"")</f>
        <v>23.47</v>
      </c>
      <c r="E367" s="24">
        <f>_xlfn.IFNA('[2]Ceny plynu cal +1'!E355,"")</f>
        <v>15.231999999999999</v>
      </c>
      <c r="F367" s="24" t="str">
        <f>_xlfn.IFNA('[2]Ceny plynu cal +1'!F355,"")</f>
        <v/>
      </c>
      <c r="G367" s="24">
        <f>_xlfn.IFNA('[2]Ceny plynu cal +1'!G355,"")</f>
        <v>105.5</v>
      </c>
      <c r="H367" s="24">
        <f>_xlfn.IFNA('[2]Ceny plynu cal +1'!H355,"")</f>
        <v>109.98</v>
      </c>
      <c r="I367" s="24">
        <f>_xlfn.IFNA('[2]Ceny plynu cal +1'!I355,"")</f>
        <v>35.595999999999997</v>
      </c>
      <c r="J367" s="24">
        <f>_xlfn.IFNA('[2]Ceny plynu cal +1'!J355,"")</f>
        <v>44.616</v>
      </c>
      <c r="M367" s="24">
        <f t="shared" si="23"/>
        <v>0.12061816232672573</v>
      </c>
      <c r="N367" s="24">
        <f t="shared" si="23"/>
        <v>-0.18844903830784832</v>
      </c>
      <c r="O367" s="24">
        <f t="shared" si="23"/>
        <v>9.3230118685613927E-2</v>
      </c>
      <c r="P367" s="24">
        <f t="shared" si="23"/>
        <v>2.0920618562322435</v>
      </c>
      <c r="Q367" s="24">
        <f t="shared" si="23"/>
        <v>-7.405255213751516E-2</v>
      </c>
      <c r="R367" s="24">
        <f t="shared" si="23"/>
        <v>-0.3357111392195169</v>
      </c>
      <c r="S367" s="24">
        <f t="shared" si="23"/>
        <v>0.18004932898426462</v>
      </c>
    </row>
    <row r="368" spans="1:19" x14ac:dyDescent="0.3">
      <c r="A368" s="59">
        <v>46012</v>
      </c>
      <c r="B368" s="24">
        <v>21</v>
      </c>
      <c r="C368" s="24">
        <v>12</v>
      </c>
      <c r="D368" s="24">
        <f>_xlfn.IFNA('[2]Ceny plynu cal +1'!D356,"")</f>
        <v>23.366</v>
      </c>
      <c r="E368" s="24" t="str">
        <f>_xlfn.IFNA('[2]Ceny plynu cal +1'!E356,"")</f>
        <v/>
      </c>
      <c r="F368" s="24">
        <f>_xlfn.IFNA('[2]Ceny plynu cal +1'!F356,"")</f>
        <v>15.773999999999999</v>
      </c>
      <c r="G368" s="24">
        <f>_xlfn.IFNA('[2]Ceny plynu cal +1'!G356,"")</f>
        <v>139.21299999999999</v>
      </c>
      <c r="H368" s="24">
        <f>_xlfn.IFNA('[2]Ceny plynu cal +1'!H356,"")</f>
        <v>102.72</v>
      </c>
      <c r="I368" s="24">
        <f>_xlfn.IFNA('[2]Ceny plynu cal +1'!I356,"")</f>
        <v>35.948999999999998</v>
      </c>
      <c r="J368" s="24" t="str">
        <f>_xlfn.IFNA('[2]Ceny plynu cal +1'!J356,"")</f>
        <v/>
      </c>
      <c r="M368" s="24">
        <f t="shared" ref="M368:S378" si="24">IFERROR(D368/D$379-1,M367)</f>
        <v>0.11565249173098735</v>
      </c>
      <c r="N368" s="24">
        <f t="shared" si="24"/>
        <v>-0.18844903830784832</v>
      </c>
      <c r="O368" s="24">
        <f t="shared" si="24"/>
        <v>0.1382582107027639</v>
      </c>
      <c r="P368" s="24">
        <f t="shared" si="24"/>
        <v>3.0801441439967707</v>
      </c>
      <c r="Q368" s="24">
        <f t="shared" si="24"/>
        <v>-0.13517619708642981</v>
      </c>
      <c r="R368" s="24">
        <f t="shared" si="24"/>
        <v>-0.32912348982476725</v>
      </c>
      <c r="S368" s="24">
        <f t="shared" si="24"/>
        <v>0.18004932898426462</v>
      </c>
    </row>
    <row r="369" spans="1:19" x14ac:dyDescent="0.3">
      <c r="A369" s="59">
        <v>46013</v>
      </c>
      <c r="B369" s="24">
        <v>22</v>
      </c>
      <c r="C369" s="24">
        <v>12</v>
      </c>
      <c r="D369" s="24" t="str">
        <f>_xlfn.IFNA('[2]Ceny plynu cal +1'!D357,"")</f>
        <v/>
      </c>
      <c r="E369" s="24" t="str">
        <f>_xlfn.IFNA('[2]Ceny plynu cal +1'!E357,"")</f>
        <v/>
      </c>
      <c r="F369" s="24">
        <f>_xlfn.IFNA('[2]Ceny plynu cal +1'!F357,"")</f>
        <v>16.303999999999998</v>
      </c>
      <c r="G369" s="24">
        <f>_xlfn.IFNA('[2]Ceny plynu cal +1'!G357,"")</f>
        <v>140.667</v>
      </c>
      <c r="H369" s="24">
        <f>_xlfn.IFNA('[2]Ceny plynu cal +1'!H357,"")</f>
        <v>96.63</v>
      </c>
      <c r="I369" s="24">
        <f>_xlfn.IFNA('[2]Ceny plynu cal +1'!I357,"")</f>
        <v>36.088999999999999</v>
      </c>
      <c r="J369" s="24" t="str">
        <f>_xlfn.IFNA('[2]Ceny plynu cal +1'!J357,"")</f>
        <v/>
      </c>
      <c r="M369" s="24">
        <f t="shared" si="24"/>
        <v>0.11565249173098735</v>
      </c>
      <c r="N369" s="24">
        <f t="shared" si="24"/>
        <v>-0.18844903830784832</v>
      </c>
      <c r="O369" s="24">
        <f t="shared" si="24"/>
        <v>0.17650322475579183</v>
      </c>
      <c r="P369" s="24">
        <f t="shared" si="24"/>
        <v>3.1227589111907204</v>
      </c>
      <c r="Q369" s="24">
        <f t="shared" si="24"/>
        <v>-0.18644933727085011</v>
      </c>
      <c r="R369" s="24">
        <f t="shared" si="24"/>
        <v>-0.32651082434243017</v>
      </c>
      <c r="S369" s="24">
        <f t="shared" si="24"/>
        <v>0.18004932898426462</v>
      </c>
    </row>
    <row r="370" spans="1:19" x14ac:dyDescent="0.3">
      <c r="A370" s="59">
        <v>46014</v>
      </c>
      <c r="B370" s="24">
        <v>23</v>
      </c>
      <c r="C370" s="24">
        <v>12</v>
      </c>
      <c r="D370" s="24" t="str">
        <f>_xlfn.IFNA('[2]Ceny plynu cal +1'!D358,"")</f>
        <v/>
      </c>
      <c r="E370" s="24">
        <f>_xlfn.IFNA('[2]Ceny plynu cal +1'!E358,"")</f>
        <v>14.461</v>
      </c>
      <c r="F370" s="24">
        <f>_xlfn.IFNA('[2]Ceny plynu cal +1'!F358,"")</f>
        <v>16.236999999999998</v>
      </c>
      <c r="G370" s="24">
        <f>_xlfn.IFNA('[2]Ceny plynu cal +1'!G358,"")</f>
        <v>113.36799999999999</v>
      </c>
      <c r="H370" s="24">
        <f>_xlfn.IFNA('[2]Ceny plynu cal +1'!H358,"")</f>
        <v>90.415000000000006</v>
      </c>
      <c r="I370" s="24" t="str">
        <f>_xlfn.IFNA('[2]Ceny plynu cal +1'!I358,"")</f>
        <v/>
      </c>
      <c r="J370" s="24">
        <f>_xlfn.IFNA('[2]Ceny plynu cal +1'!J358,"")</f>
        <v>45.87</v>
      </c>
      <c r="M370" s="24">
        <f t="shared" si="24"/>
        <v>0.11565249173098735</v>
      </c>
      <c r="N370" s="24">
        <f t="shared" si="24"/>
        <v>-0.22952741222228168</v>
      </c>
      <c r="O370" s="24">
        <f t="shared" si="24"/>
        <v>0.17166847769625804</v>
      </c>
      <c r="P370" s="24">
        <f t="shared" si="24"/>
        <v>2.3226622608278387</v>
      </c>
      <c r="Q370" s="24">
        <f t="shared" si="24"/>
        <v>-0.23877488181045126</v>
      </c>
      <c r="R370" s="24">
        <f t="shared" si="24"/>
        <v>-0.32651082434243017</v>
      </c>
      <c r="S370" s="24">
        <f t="shared" si="24"/>
        <v>0.21321639592317121</v>
      </c>
    </row>
    <row r="371" spans="1:19" x14ac:dyDescent="0.3">
      <c r="A371" s="59">
        <v>46015</v>
      </c>
      <c r="B371" s="24">
        <v>24</v>
      </c>
      <c r="C371" s="24">
        <v>12</v>
      </c>
      <c r="D371" s="24">
        <f>_xlfn.IFNA('[2]Ceny plynu cal +1'!D359,"")</f>
        <v>23.074999999999999</v>
      </c>
      <c r="E371" s="24">
        <f>_xlfn.IFNA('[2]Ceny plynu cal +1'!E359,"")</f>
        <v>14.038</v>
      </c>
      <c r="F371" s="24">
        <f>_xlfn.IFNA('[2]Ceny plynu cal +1'!F359,"")</f>
        <v>16.335999999999999</v>
      </c>
      <c r="G371" s="24">
        <f>_xlfn.IFNA('[2]Ceny plynu cal +1'!G359,"")</f>
        <v>97.366</v>
      </c>
      <c r="H371" s="24" t="str">
        <f>_xlfn.IFNA('[2]Ceny plynu cal +1'!H359,"")</f>
        <v/>
      </c>
      <c r="I371" s="24" t="str">
        <f>_xlfn.IFNA('[2]Ceny plynu cal +1'!I359,"")</f>
        <v/>
      </c>
      <c r="J371" s="24">
        <f>_xlfn.IFNA('[2]Ceny plynu cal +1'!J359,"")</f>
        <v>46.411999999999999</v>
      </c>
      <c r="M371" s="24">
        <f t="shared" si="24"/>
        <v>0.10175816342945021</v>
      </c>
      <c r="N371" s="24">
        <f t="shared" si="24"/>
        <v>-0.25206457456444153</v>
      </c>
      <c r="O371" s="24">
        <f t="shared" si="24"/>
        <v>0.17881235767974824</v>
      </c>
      <c r="P371" s="24">
        <f t="shared" si="24"/>
        <v>1.8536653525488971</v>
      </c>
      <c r="Q371" s="24">
        <f t="shared" si="24"/>
        <v>-0.23877488181045126</v>
      </c>
      <c r="R371" s="24">
        <f t="shared" si="24"/>
        <v>-0.32651082434243017</v>
      </c>
      <c r="S371" s="24">
        <f t="shared" si="24"/>
        <v>0.2275517629733208</v>
      </c>
    </row>
    <row r="372" spans="1:19" x14ac:dyDescent="0.3">
      <c r="A372" s="59">
        <v>46016</v>
      </c>
      <c r="B372" s="24">
        <v>25</v>
      </c>
      <c r="C372" s="24">
        <v>12</v>
      </c>
      <c r="D372" s="24" t="str">
        <f>_xlfn.IFNA('[2]Ceny plynu cal +1'!D360,"")</f>
        <v/>
      </c>
      <c r="E372" s="24" t="str">
        <f>_xlfn.IFNA('[2]Ceny plynu cal +1'!E360,"")</f>
        <v/>
      </c>
      <c r="F372" s="24" t="str">
        <f>_xlfn.IFNA('[2]Ceny plynu cal +1'!F360,"")</f>
        <v/>
      </c>
      <c r="G372" s="24" t="str">
        <f>_xlfn.IFNA('[2]Ceny plynu cal +1'!G360,"")</f>
        <v/>
      </c>
      <c r="H372" s="24" t="str">
        <f>_xlfn.IFNA('[2]Ceny plynu cal +1'!H360,"")</f>
        <v/>
      </c>
      <c r="I372" s="24" t="str">
        <f>_xlfn.IFNA('[2]Ceny plynu cal +1'!I360,"")</f>
        <v/>
      </c>
      <c r="M372" s="24">
        <f t="shared" si="24"/>
        <v>0.10175816342945021</v>
      </c>
      <c r="N372" s="24">
        <f t="shared" si="24"/>
        <v>-0.25206457456444153</v>
      </c>
      <c r="O372" s="24">
        <f t="shared" si="24"/>
        <v>0.17881235767974824</v>
      </c>
      <c r="P372" s="24">
        <f t="shared" si="24"/>
        <v>1.8536653525488971</v>
      </c>
      <c r="Q372" s="24">
        <f t="shared" si="24"/>
        <v>-0.23877488181045126</v>
      </c>
      <c r="R372" s="24">
        <f t="shared" si="24"/>
        <v>-0.32651082434243017</v>
      </c>
      <c r="S372" s="24">
        <f>S371</f>
        <v>0.2275517629733208</v>
      </c>
    </row>
    <row r="373" spans="1:19" x14ac:dyDescent="0.3">
      <c r="A373" s="59">
        <v>46017</v>
      </c>
      <c r="B373" s="24">
        <v>26</v>
      </c>
      <c r="C373" s="24">
        <v>12</v>
      </c>
      <c r="D373" s="24" t="str">
        <f>_xlfn.IFNA('[2]Ceny plynu cal +1'!D361,"")</f>
        <v/>
      </c>
      <c r="E373" s="24" t="str">
        <f>_xlfn.IFNA('[2]Ceny plynu cal +1'!E361,"")</f>
        <v/>
      </c>
      <c r="F373" s="24" t="str">
        <f>_xlfn.IFNA('[2]Ceny plynu cal +1'!F361,"")</f>
        <v/>
      </c>
      <c r="G373" s="24" t="str">
        <f>_xlfn.IFNA('[2]Ceny plynu cal +1'!G361,"")</f>
        <v/>
      </c>
      <c r="H373" s="24" t="str">
        <f>_xlfn.IFNA('[2]Ceny plynu cal +1'!H361,"")</f>
        <v/>
      </c>
      <c r="I373" s="24" t="str">
        <f>_xlfn.IFNA('[2]Ceny plynu cal +1'!I361,"")</f>
        <v/>
      </c>
      <c r="M373" s="24">
        <f t="shared" si="24"/>
        <v>0.10175816342945021</v>
      </c>
      <c r="N373" s="24">
        <f t="shared" si="24"/>
        <v>-0.25206457456444153</v>
      </c>
      <c r="O373" s="24">
        <f t="shared" si="24"/>
        <v>0.17881235767974824</v>
      </c>
      <c r="P373" s="24">
        <f t="shared" si="24"/>
        <v>1.8536653525488971</v>
      </c>
      <c r="Q373" s="24">
        <f t="shared" si="24"/>
        <v>-0.23877488181045126</v>
      </c>
      <c r="R373" s="24">
        <f t="shared" si="24"/>
        <v>-0.32651082434243017</v>
      </c>
      <c r="S373" s="24">
        <f>S372</f>
        <v>0.2275517629733208</v>
      </c>
    </row>
    <row r="374" spans="1:19" x14ac:dyDescent="0.3">
      <c r="A374" s="59">
        <v>46018</v>
      </c>
      <c r="B374" s="24">
        <v>27</v>
      </c>
      <c r="C374" s="24">
        <v>12</v>
      </c>
      <c r="D374" s="24">
        <f>_xlfn.IFNA('[2]Ceny plynu cal +1'!D362,"")</f>
        <v>22.265999999999998</v>
      </c>
      <c r="E374" s="24">
        <f>_xlfn.IFNA('[2]Ceny plynu cal +1'!E362,"")</f>
        <v>14.057</v>
      </c>
      <c r="F374" s="24" t="str">
        <f>_xlfn.IFNA('[2]Ceny plynu cal +1'!F362,"")</f>
        <v/>
      </c>
      <c r="G374" s="24">
        <f>_xlfn.IFNA('[2]Ceny plynu cal +1'!G362,"")</f>
        <v>92.917000000000002</v>
      </c>
      <c r="H374" s="24">
        <f>_xlfn.IFNA('[2]Ceny plynu cal +1'!H362,"")</f>
        <v>87.54</v>
      </c>
      <c r="I374" s="24">
        <f>_xlfn.IFNA('[2]Ceny plynu cal +1'!I362,"")</f>
        <v>37.213999999999999</v>
      </c>
      <c r="J374" s="24">
        <f>_xlfn.IFNA('[2]Ceny plynu cal +1'!J362,"")</f>
        <v>47.88</v>
      </c>
      <c r="M374" s="24">
        <f t="shared" si="24"/>
        <v>6.313097581452376E-2</v>
      </c>
      <c r="N374" s="24">
        <f t="shared" si="24"/>
        <v>-0.25105226703607031</v>
      </c>
      <c r="O374" s="24">
        <f t="shared" si="24"/>
        <v>0.17881235767974824</v>
      </c>
      <c r="P374" s="24">
        <f t="shared" si="24"/>
        <v>1.7232711990097762</v>
      </c>
      <c r="Q374" s="24">
        <f t="shared" si="24"/>
        <v>-0.26298018197961515</v>
      </c>
      <c r="R374" s="24">
        <f t="shared" si="24"/>
        <v>-0.30551619100222216</v>
      </c>
      <c r="S374" s="24">
        <f t="shared" si="24"/>
        <v>0.26637891948553416</v>
      </c>
    </row>
    <row r="375" spans="1:19" x14ac:dyDescent="0.3">
      <c r="A375" s="59">
        <v>46019</v>
      </c>
      <c r="B375" s="24">
        <v>28</v>
      </c>
      <c r="C375" s="24">
        <v>12</v>
      </c>
      <c r="D375" s="24">
        <f>_xlfn.IFNA('[2]Ceny plynu cal +1'!D363,"")</f>
        <v>20.303000000000001</v>
      </c>
      <c r="E375" s="24" t="str">
        <f>_xlfn.IFNA('[2]Ceny plynu cal +1'!E363,"")</f>
        <v/>
      </c>
      <c r="F375" s="24">
        <f>_xlfn.IFNA('[2]Ceny plynu cal +1'!F363,"")</f>
        <v>17.350000000000001</v>
      </c>
      <c r="G375" s="24">
        <f>_xlfn.IFNA('[2]Ceny plynu cal +1'!G363,"")</f>
        <v>96.147000000000006</v>
      </c>
      <c r="H375" s="24">
        <f>_xlfn.IFNA('[2]Ceny plynu cal +1'!H363,"")</f>
        <v>88.72</v>
      </c>
      <c r="J375" s="24" t="str">
        <f>_xlfn.IFNA('[2]Ceny plynu cal +1'!J363,"")</f>
        <v/>
      </c>
      <c r="M375" s="24">
        <f t="shared" si="24"/>
        <v>-3.0596056680037731E-2</v>
      </c>
      <c r="N375" s="24">
        <f t="shared" si="24"/>
        <v>-0.25105226703607031</v>
      </c>
      <c r="O375" s="24">
        <f t="shared" si="24"/>
        <v>0.25198300720761724</v>
      </c>
      <c r="P375" s="24">
        <f t="shared" si="24"/>
        <v>1.817938116503901</v>
      </c>
      <c r="Q375" s="24">
        <f t="shared" si="24"/>
        <v>-0.25304548486670619</v>
      </c>
      <c r="S375" s="24">
        <f t="shared" si="24"/>
        <v>0.26637891948553416</v>
      </c>
    </row>
    <row r="376" spans="1:19" x14ac:dyDescent="0.3">
      <c r="A376" s="59">
        <v>46020</v>
      </c>
      <c r="B376" s="24">
        <v>29</v>
      </c>
      <c r="C376" s="24">
        <v>12</v>
      </c>
      <c r="D376" s="24" t="str">
        <f>_xlfn.IFNA('[2]Ceny plynu cal +1'!D364,"")</f>
        <v/>
      </c>
      <c r="E376" s="24" t="str">
        <f>_xlfn.IFNA('[2]Ceny plynu cal +1'!E364,"")</f>
        <v/>
      </c>
      <c r="F376" s="24">
        <f>_xlfn.IFNA('[2]Ceny plynu cal +1'!F364,"")</f>
        <v>17.026</v>
      </c>
      <c r="G376" s="24">
        <f>_xlfn.IFNA('[2]Ceny plynu cal +1'!G364,"")</f>
        <v>90.59</v>
      </c>
      <c r="J376" s="24" t="str">
        <f>_xlfn.IFNA('[2]Ceny plynu cal +1'!J364,"")</f>
        <v/>
      </c>
      <c r="M376" s="24">
        <f t="shared" si="24"/>
        <v>-3.0596056680037731E-2</v>
      </c>
      <c r="N376" s="24">
        <f t="shared" si="24"/>
        <v>-0.25105226703607031</v>
      </c>
      <c r="O376" s="24">
        <f t="shared" si="24"/>
        <v>0.22860303635255841</v>
      </c>
      <c r="P376" s="24">
        <f t="shared" si="24"/>
        <v>1.6550699863135447</v>
      </c>
      <c r="S376" s="24">
        <f t="shared" si="24"/>
        <v>0.26637891948553416</v>
      </c>
    </row>
    <row r="377" spans="1:19" x14ac:dyDescent="0.3">
      <c r="A377" s="59">
        <v>46021</v>
      </c>
      <c r="B377" s="24">
        <v>30</v>
      </c>
      <c r="C377" s="24">
        <v>12</v>
      </c>
      <c r="D377" s="24" t="str">
        <f>_xlfn.IFNA('[2]Ceny plynu cal +1'!D365,"")</f>
        <v/>
      </c>
      <c r="E377" s="24">
        <f>_xlfn.IFNA('[2]Ceny plynu cal +1'!E365,"")</f>
        <v>17.103000000000002</v>
      </c>
      <c r="F377" s="24">
        <f>_xlfn.IFNA('[2]Ceny plynu cal +1'!F365,"")</f>
        <v>16.036999999999999</v>
      </c>
      <c r="G377" s="24">
        <f>_xlfn.IFNA('[2]Ceny plynu cal +1'!G365,"")</f>
        <v>46.523000000000003</v>
      </c>
      <c r="I377" s="24" t="str">
        <f>_xlfn.IFNA('[2]Ceny plynu cal +1'!I365,"")</f>
        <v/>
      </c>
      <c r="M377" s="24">
        <f t="shared" si="24"/>
        <v>-3.0596056680037731E-2</v>
      </c>
      <c r="N377" s="24">
        <f t="shared" si="24"/>
        <v>-8.8763386435079306E-2</v>
      </c>
      <c r="O377" s="24">
        <f t="shared" si="24"/>
        <v>0.15723639692153046</v>
      </c>
      <c r="P377" s="24">
        <f t="shared" si="24"/>
        <v>0.36352600699045201</v>
      </c>
    </row>
    <row r="378" spans="1:19" x14ac:dyDescent="0.3">
      <c r="A378" s="59">
        <v>46022</v>
      </c>
      <c r="B378" s="24">
        <v>31</v>
      </c>
      <c r="C378" s="24">
        <v>12</v>
      </c>
      <c r="D378" s="24">
        <f>_xlfn.IFNA('[2]Ceny plynu cal +1'!D366,"")</f>
        <v>19.937999999999999</v>
      </c>
      <c r="E378" s="24">
        <f>_xlfn.IFNA('[2]Ceny plynu cal +1'!E366,"")</f>
        <v>17.013000000000002</v>
      </c>
      <c r="F378" s="24">
        <f>_xlfn.IFNA('[2]Ceny plynu cal +1'!F366,"")</f>
        <v>16.228000000000002</v>
      </c>
      <c r="G378" s="24">
        <f>_xlfn.IFNA('[2]Ceny plynu cal +1'!G366,"")</f>
        <v>41.997999999999998</v>
      </c>
      <c r="H378" s="24" t="str">
        <f>_xlfn.IFNA('[2]Ceny plynu cal +1'!H366,"")</f>
        <v/>
      </c>
      <c r="I378" s="24" t="str">
        <f>_xlfn.IFNA('[2]Ceny plynu cal +1'!I366,"")</f>
        <v/>
      </c>
      <c r="M378" s="24">
        <f t="shared" si="24"/>
        <v>-4.8023650597773471E-2</v>
      </c>
      <c r="N378" s="24">
        <f t="shared" si="24"/>
        <v>-9.35585273589431E-2</v>
      </c>
      <c r="O378" s="24">
        <f t="shared" si="24"/>
        <v>0.17101903406139551</v>
      </c>
      <c r="P378" s="24">
        <f t="shared" si="24"/>
        <v>0.23090439656911621</v>
      </c>
    </row>
    <row r="379" spans="1:19" s="60" customFormat="1" x14ac:dyDescent="0.3">
      <c r="A379" s="60" t="s">
        <v>3147</v>
      </c>
      <c r="D379" s="60">
        <f t="shared" ref="D379:J379" si="25">AVERAGE(D14:D378)</f>
        <v>20.943797619047622</v>
      </c>
      <c r="E379" s="60">
        <f t="shared" si="25"/>
        <v>18.769000000000005</v>
      </c>
      <c r="F379" s="60">
        <f t="shared" si="25"/>
        <v>13.858015564202333</v>
      </c>
      <c r="G379" s="60">
        <f t="shared" si="25"/>
        <v>34.119627906976753</v>
      </c>
      <c r="H379" s="60">
        <f t="shared" si="25"/>
        <v>118.7756392156863</v>
      </c>
      <c r="I379" s="60">
        <f t="shared" si="25"/>
        <v>53.585122529644281</v>
      </c>
      <c r="J379" s="60">
        <f t="shared" si="25"/>
        <v>37.80858893280633</v>
      </c>
    </row>
  </sheetData>
  <autoFilter ref="A13:J13" xr:uid="{47C6230B-1450-475D-A27D-93E49DBC1FFA}"/>
  <mergeCells count="2">
    <mergeCell ref="A1:A3"/>
    <mergeCell ref="B1:O3"/>
  </mergeCells>
  <hyperlinks>
    <hyperlink ref="A8" location="Zoznam!A1" display="Spať na zoznam" xr:uid="{791F167B-A215-496D-9B50-FBD114649C26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7522C-5E10-4B9C-8788-C876BC8EB174}">
  <dimension ref="A1:Q380"/>
  <sheetViews>
    <sheetView topLeftCell="P24" zoomScale="115" zoomScaleNormal="115" workbookViewId="0">
      <selection activeCell="AB41" sqref="AB41"/>
    </sheetView>
  </sheetViews>
  <sheetFormatPr defaultColWidth="9" defaultRowHeight="16.5" x14ac:dyDescent="0.3"/>
  <cols>
    <col min="1" max="1" width="9" style="60" customWidth="1"/>
    <col min="2" max="2" width="12" style="60" bestFit="1" customWidth="1"/>
    <col min="3" max="7" width="13.140625" style="60" bestFit="1" customWidth="1"/>
    <col min="8" max="8" width="12" style="60" bestFit="1" customWidth="1"/>
    <col min="9" max="13" width="9" style="60"/>
    <col min="14" max="14" width="12.42578125" style="60" bestFit="1" customWidth="1"/>
    <col min="15" max="16384" width="9" style="60"/>
  </cols>
  <sheetData>
    <row r="1" spans="1:17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7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7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7" x14ac:dyDescent="0.3">
      <c r="A5" s="31" t="s">
        <v>3151</v>
      </c>
    </row>
    <row r="6" spans="1:17" x14ac:dyDescent="0.3">
      <c r="A6" s="35" t="s">
        <v>3145</v>
      </c>
    </row>
    <row r="7" spans="1:17" x14ac:dyDescent="0.3">
      <c r="A7" s="30" t="s">
        <v>3152</v>
      </c>
    </row>
    <row r="8" spans="1:17" x14ac:dyDescent="0.3">
      <c r="A8" s="62" t="s">
        <v>22</v>
      </c>
    </row>
    <row r="13" spans="1:17" x14ac:dyDescent="0.3">
      <c r="K13" s="24" t="s">
        <v>3153</v>
      </c>
    </row>
    <row r="14" spans="1:17" s="24" customFormat="1" x14ac:dyDescent="0.3">
      <c r="B14" s="24">
        <v>2018</v>
      </c>
      <c r="C14" s="24">
        <v>2019</v>
      </c>
      <c r="D14" s="24">
        <v>2020</v>
      </c>
      <c r="E14" s="24">
        <v>2021</v>
      </c>
      <c r="F14" s="24">
        <v>2022</v>
      </c>
      <c r="G14" s="24">
        <v>2023</v>
      </c>
      <c r="H14" s="24">
        <v>2024</v>
      </c>
      <c r="K14" s="24">
        <v>2018</v>
      </c>
      <c r="L14" s="24">
        <v>2019</v>
      </c>
      <c r="M14" s="24">
        <v>2020</v>
      </c>
      <c r="N14" s="24">
        <v>2021</v>
      </c>
      <c r="O14" s="24">
        <v>2022</v>
      </c>
      <c r="P14" s="24">
        <v>2023</v>
      </c>
      <c r="Q14" s="24">
        <v>2024</v>
      </c>
    </row>
    <row r="15" spans="1:17" x14ac:dyDescent="0.3">
      <c r="A15" s="61">
        <v>45658</v>
      </c>
      <c r="B15" s="60" t="str">
        <f>_xlfn.IFNA('[2]Ceny elektriny cal + 1'!D2,"")</f>
        <v/>
      </c>
      <c r="C15" s="60" t="str">
        <f>_xlfn.IFNA('[2]Ceny elektriny cal + 1'!E2,"")</f>
        <v/>
      </c>
      <c r="D15" s="60" t="str">
        <f>_xlfn.IFNA('[2]Ceny elektriny cal + 1'!F2,"")</f>
        <v/>
      </c>
      <c r="E15" s="60" t="str">
        <f>_xlfn.IFNA('[2]Ceny elektriny cal + 1'!G2,"")</f>
        <v/>
      </c>
      <c r="F15" s="60" t="str">
        <f>_xlfn.IFNA('[2]Ceny elektriny cal + 1'!H2,"")</f>
        <v/>
      </c>
      <c r="G15" s="60" t="str">
        <f>_xlfn.IFNA('[2]Ceny elektriny cal + 1'!I2,"")</f>
        <v/>
      </c>
      <c r="H15" s="60" t="str">
        <f>_xlfn.IFNA('[2]Ceny elektriny cal + 1'!J2,"")</f>
        <v/>
      </c>
    </row>
    <row r="16" spans="1:17" x14ac:dyDescent="0.3">
      <c r="A16" s="61">
        <v>45659</v>
      </c>
      <c r="B16" s="60">
        <f>_xlfn.IFNA('[2]Ceny elektriny cal + 1'!D3,"")</f>
        <v>41.58</v>
      </c>
      <c r="C16" s="60">
        <f>_xlfn.IFNA('[2]Ceny elektriny cal + 1'!E3,"")</f>
        <v>53.74</v>
      </c>
      <c r="D16" s="60">
        <f>_xlfn.IFNA('[2]Ceny elektriny cal + 1'!F3,"")</f>
        <v>48.5</v>
      </c>
      <c r="E16" s="60" t="str">
        <f>_xlfn.IFNA('[2]Ceny elektriny cal + 1'!G3,"")</f>
        <v/>
      </c>
      <c r="F16" s="60" t="str">
        <f>_xlfn.IFNA('[2]Ceny elektriny cal + 1'!H3,"")</f>
        <v/>
      </c>
      <c r="G16" s="60">
        <f>_xlfn.IFNA('[2]Ceny elektriny cal + 1'!I3,"")</f>
        <v>220.27</v>
      </c>
      <c r="H16" s="60">
        <f>_xlfn.IFNA('[2]Ceny elektriny cal + 1'!J3,"")</f>
        <v>96.75</v>
      </c>
      <c r="K16" s="60">
        <f>IFERROR(B16/B$380-1,K15)</f>
        <v>-0.12140745318789981</v>
      </c>
      <c r="L16" s="60">
        <f t="shared" ref="L16:Q31" si="0">IFERROR(C16/C$380-1,L15)</f>
        <v>3.5054717088861098E-2</v>
      </c>
      <c r="M16" s="60">
        <f t="shared" si="0"/>
        <v>5.3258217898418447E-2</v>
      </c>
      <c r="P16" s="60">
        <f t="shared" si="0"/>
        <v>0.51003295998196374</v>
      </c>
      <c r="Q16" s="60">
        <f t="shared" si="0"/>
        <v>9.0180789547271711E-3</v>
      </c>
    </row>
    <row r="17" spans="1:17" x14ac:dyDescent="0.3">
      <c r="A17" s="61">
        <v>45660</v>
      </c>
      <c r="B17" s="60">
        <f>_xlfn.IFNA('[2]Ceny elektriny cal + 1'!D4,"")</f>
        <v>41.5</v>
      </c>
      <c r="C17" s="60">
        <f>_xlfn.IFNA('[2]Ceny elektriny cal + 1'!E4,"")</f>
        <v>51.82</v>
      </c>
      <c r="D17" s="60">
        <f>_xlfn.IFNA('[2]Ceny elektriny cal + 1'!F4,"")</f>
        <v>49.5</v>
      </c>
      <c r="E17" s="60" t="str">
        <f>_xlfn.IFNA('[2]Ceny elektriny cal + 1'!G4,"")</f>
        <v/>
      </c>
      <c r="F17" s="60">
        <f>_xlfn.IFNA('[2]Ceny elektriny cal + 1'!H4,"")</f>
        <v>125.38</v>
      </c>
      <c r="G17" s="60">
        <f>_xlfn.IFNA('[2]Ceny elektriny cal + 1'!I4,"")</f>
        <v>220.03</v>
      </c>
      <c r="H17" s="60">
        <f>_xlfn.IFNA('[2]Ceny elektriny cal + 1'!J4,"")</f>
        <v>99.3</v>
      </c>
      <c r="K17" s="60">
        <f t="shared" ref="K17:N32" si="1">IFERROR(B17/B$380-1,K16)</f>
        <v>-0.12309786693837999</v>
      </c>
      <c r="L17" s="60">
        <f t="shared" si="0"/>
        <v>-1.9252802466546148E-3</v>
      </c>
      <c r="M17" s="60">
        <f t="shared" si="0"/>
        <v>7.4974882184983604E-2</v>
      </c>
      <c r="O17" s="60">
        <f t="shared" ref="O17:Q32" si="2">IFERROR(F17/F$380-1,O16)</f>
        <v>-0.59756271172488074</v>
      </c>
      <c r="P17" s="60">
        <f t="shared" si="0"/>
        <v>0.50838767051723543</v>
      </c>
      <c r="Q17" s="60">
        <f t="shared" si="0"/>
        <v>3.5612353903921479E-2</v>
      </c>
    </row>
    <row r="18" spans="1:17" x14ac:dyDescent="0.3">
      <c r="A18" s="61">
        <v>45661</v>
      </c>
      <c r="B18" s="60">
        <f>_xlfn.IFNA('[2]Ceny elektriny cal + 1'!D5,"")</f>
        <v>40.97</v>
      </c>
      <c r="C18" s="60">
        <f>_xlfn.IFNA('[2]Ceny elektriny cal + 1'!E5,"")</f>
        <v>52.14</v>
      </c>
      <c r="D18" s="60" t="str">
        <f>_xlfn.IFNA('[2]Ceny elektriny cal + 1'!F5,"")</f>
        <v/>
      </c>
      <c r="E18" s="60">
        <f>_xlfn.IFNA('[2]Ceny elektriny cal + 1'!G5,"")</f>
        <v>55.54</v>
      </c>
      <c r="F18" s="60">
        <f>_xlfn.IFNA('[2]Ceny elektriny cal + 1'!H5,"")</f>
        <v>143.88</v>
      </c>
      <c r="G18" s="60">
        <f>_xlfn.IFNA('[2]Ceny elektriny cal + 1'!I5,"")</f>
        <v>198.17</v>
      </c>
      <c r="H18" s="60">
        <f>_xlfn.IFNA('[2]Ceny elektriny cal + 1'!J5,"")</f>
        <v>98.55</v>
      </c>
      <c r="K18" s="60">
        <f t="shared" si="1"/>
        <v>-0.13429685803531155</v>
      </c>
      <c r="L18" s="60">
        <f t="shared" si="0"/>
        <v>4.2380526425980225E-3</v>
      </c>
      <c r="M18" s="60">
        <f t="shared" si="0"/>
        <v>7.4974882184983604E-2</v>
      </c>
      <c r="N18" s="60">
        <f t="shared" si="0"/>
        <v>-0.4014309665765462</v>
      </c>
      <c r="O18" s="60">
        <f t="shared" si="2"/>
        <v>-0.53818250887682129</v>
      </c>
      <c r="P18" s="60">
        <f t="shared" si="0"/>
        <v>0.35852922177157898</v>
      </c>
      <c r="Q18" s="60">
        <f t="shared" si="0"/>
        <v>2.7790508330628905E-2</v>
      </c>
    </row>
    <row r="19" spans="1:17" x14ac:dyDescent="0.3">
      <c r="A19" s="61">
        <v>45662</v>
      </c>
      <c r="B19" s="60">
        <f>_xlfn.IFNA('[2]Ceny elektriny cal + 1'!D6,"")</f>
        <v>40.880000000000003</v>
      </c>
      <c r="C19" s="60" t="str">
        <f>_xlfn.IFNA('[2]Ceny elektriny cal + 1'!E6,"")</f>
        <v/>
      </c>
      <c r="D19" s="60" t="str">
        <f>_xlfn.IFNA('[2]Ceny elektriny cal + 1'!F6,"")</f>
        <v/>
      </c>
      <c r="E19" s="60">
        <f>_xlfn.IFNA('[2]Ceny elektriny cal + 1'!G6,"")</f>
        <v>54.15</v>
      </c>
      <c r="F19" s="60">
        <f>_xlfn.IFNA('[2]Ceny elektriny cal + 1'!H6,"")</f>
        <v>138.69999999999999</v>
      </c>
      <c r="G19" s="60">
        <f>_xlfn.IFNA('[2]Ceny elektriny cal + 1'!I6,"")</f>
        <v>203</v>
      </c>
      <c r="H19" s="60">
        <f>_xlfn.IFNA('[2]Ceny elektriny cal + 1'!J6,"")</f>
        <v>100.13</v>
      </c>
      <c r="K19" s="60">
        <f t="shared" si="1"/>
        <v>-0.13619857350460174</v>
      </c>
      <c r="L19" s="60">
        <f t="shared" si="0"/>
        <v>4.2380526425980225E-3</v>
      </c>
      <c r="M19" s="60">
        <f t="shared" si="0"/>
        <v>7.4974882184983604E-2</v>
      </c>
      <c r="N19" s="60">
        <f t="shared" si="0"/>
        <v>-0.41641135830248421</v>
      </c>
      <c r="O19" s="60">
        <f t="shared" si="2"/>
        <v>-0.55480896567427795</v>
      </c>
      <c r="P19" s="60">
        <f t="shared" si="0"/>
        <v>0.39164067224923338</v>
      </c>
      <c r="Q19" s="60">
        <f t="shared" si="0"/>
        <v>4.4268529671698476E-2</v>
      </c>
    </row>
    <row r="20" spans="1:17" x14ac:dyDescent="0.3">
      <c r="A20" s="61">
        <v>45663</v>
      </c>
      <c r="B20" s="60" t="str">
        <f>_xlfn.IFNA('[2]Ceny elektriny cal + 1'!D7,"")</f>
        <v/>
      </c>
      <c r="C20" s="60" t="str">
        <f>_xlfn.IFNA('[2]Ceny elektriny cal + 1'!E7,"")</f>
        <v/>
      </c>
      <c r="D20" s="60">
        <f>_xlfn.IFNA('[2]Ceny elektriny cal + 1'!F7,"")</f>
        <v>49.2</v>
      </c>
      <c r="E20" s="60">
        <f>_xlfn.IFNA('[2]Ceny elektriny cal + 1'!G7,"")</f>
        <v>54.17</v>
      </c>
      <c r="F20" s="60">
        <f>_xlfn.IFNA('[2]Ceny elektriny cal + 1'!H7,"")</f>
        <v>137</v>
      </c>
      <c r="G20" s="60">
        <f>_xlfn.IFNA('[2]Ceny elektriny cal + 1'!I7,"")</f>
        <v>200</v>
      </c>
      <c r="H20" s="60" t="str">
        <f>_xlfn.IFNA('[2]Ceny elektriny cal + 1'!J7,"")</f>
        <v/>
      </c>
      <c r="K20" s="60">
        <f t="shared" si="1"/>
        <v>-0.13619857350460174</v>
      </c>
      <c r="L20" s="60">
        <f t="shared" si="0"/>
        <v>4.2380526425980225E-3</v>
      </c>
      <c r="M20" s="60">
        <f t="shared" si="0"/>
        <v>6.8459882899014168E-2</v>
      </c>
      <c r="N20" s="60">
        <f t="shared" si="0"/>
        <v>-0.41619581309779441</v>
      </c>
      <c r="O20" s="60">
        <f t="shared" si="2"/>
        <v>-0.56026552485491043</v>
      </c>
      <c r="P20" s="60">
        <f t="shared" si="0"/>
        <v>0.37107455394013145</v>
      </c>
      <c r="Q20" s="60">
        <f t="shared" si="0"/>
        <v>4.4268529671698476E-2</v>
      </c>
    </row>
    <row r="21" spans="1:17" x14ac:dyDescent="0.3">
      <c r="A21" s="61">
        <v>45664</v>
      </c>
      <c r="B21" s="60" t="str">
        <f>_xlfn.IFNA('[2]Ceny elektriny cal + 1'!D8,"")</f>
        <v/>
      </c>
      <c r="C21" s="60">
        <f>_xlfn.IFNA('[2]Ceny elektriny cal + 1'!E8,"")</f>
        <v>50.5</v>
      </c>
      <c r="D21" s="60">
        <f>_xlfn.IFNA('[2]Ceny elektriny cal + 1'!F8,"")</f>
        <v>49.11</v>
      </c>
      <c r="E21" s="60">
        <f>_xlfn.IFNA('[2]Ceny elektriny cal + 1'!G8,"")</f>
        <v>55.1</v>
      </c>
      <c r="F21" s="60">
        <f>_xlfn.IFNA('[2]Ceny elektriny cal + 1'!H8,"")</f>
        <v>130.97999999999999</v>
      </c>
      <c r="G21" s="60" t="str">
        <f>_xlfn.IFNA('[2]Ceny elektriny cal + 1'!I8,"")</f>
        <v/>
      </c>
      <c r="H21" s="60" t="str">
        <f>_xlfn.IFNA('[2]Ceny elektriny cal + 1'!J8,"")</f>
        <v/>
      </c>
      <c r="K21" s="60">
        <f t="shared" si="1"/>
        <v>-0.13619857350460174</v>
      </c>
      <c r="L21" s="60">
        <f t="shared" si="0"/>
        <v>-2.7349028414821674E-2</v>
      </c>
      <c r="M21" s="60">
        <f t="shared" si="0"/>
        <v>6.6505383113223182E-2</v>
      </c>
      <c r="N21" s="60">
        <f t="shared" si="0"/>
        <v>-0.40617296107972078</v>
      </c>
      <c r="O21" s="60">
        <f t="shared" si="2"/>
        <v>-0.57958816383573852</v>
      </c>
      <c r="P21" s="60">
        <f t="shared" si="0"/>
        <v>0.37107455394013145</v>
      </c>
      <c r="Q21" s="60">
        <f t="shared" si="0"/>
        <v>4.4268529671698476E-2</v>
      </c>
    </row>
    <row r="22" spans="1:17" x14ac:dyDescent="0.3">
      <c r="A22" s="61">
        <v>45665</v>
      </c>
      <c r="B22" s="60">
        <f>_xlfn.IFNA('[2]Ceny elektriny cal + 1'!D9,"")</f>
        <v>40.26</v>
      </c>
      <c r="C22" s="60">
        <f>_xlfn.IFNA('[2]Ceny elektriny cal + 1'!E9,"")</f>
        <v>51.43</v>
      </c>
      <c r="D22" s="60">
        <f>_xlfn.IFNA('[2]Ceny elektriny cal + 1'!F9,"")</f>
        <v>49.28</v>
      </c>
      <c r="E22" s="60">
        <f>_xlfn.IFNA('[2]Ceny elektriny cal + 1'!G9,"")</f>
        <v>55.43</v>
      </c>
      <c r="F22" s="60" t="str">
        <f>_xlfn.IFNA('[2]Ceny elektriny cal + 1'!H9,"")</f>
        <v/>
      </c>
      <c r="G22" s="60" t="str">
        <f>_xlfn.IFNA('[2]Ceny elektriny cal + 1'!I9,"")</f>
        <v/>
      </c>
      <c r="H22" s="60">
        <f>_xlfn.IFNA('[2]Ceny elektriny cal + 1'!J9,"")</f>
        <v>94.59</v>
      </c>
      <c r="K22" s="60">
        <f t="shared" si="1"/>
        <v>-0.1492992800708236</v>
      </c>
      <c r="L22" s="60">
        <f t="shared" si="0"/>
        <v>-9.4368422054312839E-3</v>
      </c>
      <c r="M22" s="60">
        <f t="shared" si="0"/>
        <v>7.0197216041939292E-2</v>
      </c>
      <c r="N22" s="60">
        <f t="shared" si="0"/>
        <v>-0.40261646520233985</v>
      </c>
      <c r="O22" s="60">
        <f t="shared" si="2"/>
        <v>-0.57958816383573852</v>
      </c>
      <c r="P22" s="60">
        <f t="shared" si="0"/>
        <v>0.37107455394013145</v>
      </c>
      <c r="Q22" s="60">
        <f t="shared" si="0"/>
        <v>-1.3508836296355131E-2</v>
      </c>
    </row>
    <row r="23" spans="1:17" x14ac:dyDescent="0.3">
      <c r="A23" s="61">
        <v>45666</v>
      </c>
      <c r="B23" s="60">
        <f>_xlfn.IFNA('[2]Ceny elektriny cal + 1'!D10,"")</f>
        <v>40.35</v>
      </c>
      <c r="C23" s="60">
        <f>_xlfn.IFNA('[2]Ceny elektriny cal + 1'!E10,"")</f>
        <v>50.82</v>
      </c>
      <c r="D23" s="60">
        <f>_xlfn.IFNA('[2]Ceny elektriny cal + 1'!F10,"")</f>
        <v>49.98</v>
      </c>
      <c r="E23" s="60" t="str">
        <f>_xlfn.IFNA('[2]Ceny elektriny cal + 1'!G10,"")</f>
        <v/>
      </c>
      <c r="F23" s="60" t="str">
        <f>_xlfn.IFNA('[2]Ceny elektriny cal + 1'!H10,"")</f>
        <v/>
      </c>
      <c r="G23" s="60">
        <f>_xlfn.IFNA('[2]Ceny elektriny cal + 1'!I10,"")</f>
        <v>202.9</v>
      </c>
      <c r="H23" s="60">
        <f>_xlfn.IFNA('[2]Ceny elektriny cal + 1'!J10,"")</f>
        <v>93.55</v>
      </c>
      <c r="K23" s="60">
        <f t="shared" si="1"/>
        <v>-0.1473975646015333</v>
      </c>
      <c r="L23" s="60">
        <f t="shared" si="0"/>
        <v>-2.1185695525569037E-2</v>
      </c>
      <c r="M23" s="60">
        <f t="shared" si="0"/>
        <v>8.5398881042535013E-2</v>
      </c>
      <c r="N23" s="60">
        <f t="shared" si="0"/>
        <v>-0.40261646520233985</v>
      </c>
      <c r="O23" s="60">
        <f t="shared" si="2"/>
        <v>-0.57958816383573852</v>
      </c>
      <c r="P23" s="60">
        <f t="shared" si="0"/>
        <v>0.39095513497226331</v>
      </c>
      <c r="Q23" s="60">
        <f t="shared" si="0"/>
        <v>-2.4355128824654071E-2</v>
      </c>
    </row>
    <row r="24" spans="1:17" x14ac:dyDescent="0.3">
      <c r="A24" s="61">
        <v>45667</v>
      </c>
      <c r="B24" s="60">
        <f>_xlfn.IFNA('[2]Ceny elektriny cal + 1'!D11,"")</f>
        <v>39.97</v>
      </c>
      <c r="C24" s="60">
        <f>_xlfn.IFNA('[2]Ceny elektriny cal + 1'!E11,"")</f>
        <v>50.83</v>
      </c>
      <c r="D24" s="60">
        <f>_xlfn.IFNA('[2]Ceny elektriny cal + 1'!F11,"")</f>
        <v>50</v>
      </c>
      <c r="E24" s="60" t="str">
        <f>_xlfn.IFNA('[2]Ceny elektriny cal + 1'!G11,"")</f>
        <v/>
      </c>
      <c r="F24" s="60">
        <f>_xlfn.IFNA('[2]Ceny elektriny cal + 1'!H11,"")</f>
        <v>127.25</v>
      </c>
      <c r="G24" s="60">
        <f>_xlfn.IFNA('[2]Ceny elektriny cal + 1'!I11,"")</f>
        <v>201.46</v>
      </c>
      <c r="H24" s="60">
        <f>_xlfn.IFNA('[2]Ceny elektriny cal + 1'!J11,"")</f>
        <v>93.25</v>
      </c>
      <c r="K24" s="60">
        <f t="shared" si="1"/>
        <v>-0.15542702991631441</v>
      </c>
      <c r="L24" s="60">
        <f t="shared" si="0"/>
        <v>-2.0993091372779937E-2</v>
      </c>
      <c r="M24" s="60">
        <f t="shared" si="0"/>
        <v>8.5833214328266294E-2</v>
      </c>
      <c r="N24" s="60">
        <f t="shared" si="0"/>
        <v>-0.40261646520233985</v>
      </c>
      <c r="O24" s="60">
        <f t="shared" si="2"/>
        <v>-0.59156049662618504</v>
      </c>
      <c r="P24" s="60">
        <f t="shared" si="0"/>
        <v>0.38108339818389436</v>
      </c>
      <c r="Q24" s="60">
        <f t="shared" si="0"/>
        <v>-2.7483867053971101E-2</v>
      </c>
    </row>
    <row r="25" spans="1:17" x14ac:dyDescent="0.3">
      <c r="A25" s="61">
        <v>45668</v>
      </c>
      <c r="B25" s="60">
        <f>_xlfn.IFNA('[2]Ceny elektriny cal + 1'!D12,"")</f>
        <v>39.450000000000003</v>
      </c>
      <c r="C25" s="60">
        <f>_xlfn.IFNA('[2]Ceny elektriny cal + 1'!E12,"")</f>
        <v>51.54</v>
      </c>
      <c r="D25" s="60" t="str">
        <f>_xlfn.IFNA('[2]Ceny elektriny cal + 1'!F12,"")</f>
        <v/>
      </c>
      <c r="E25" s="60">
        <f>_xlfn.IFNA('[2]Ceny elektriny cal + 1'!G12,"")</f>
        <v>54.9</v>
      </c>
      <c r="F25" s="60">
        <f>_xlfn.IFNA('[2]Ceny elektriny cal + 1'!H12,"")</f>
        <v>125.29</v>
      </c>
      <c r="G25" s="60">
        <f>_xlfn.IFNA('[2]Ceny elektriny cal + 1'!I12,"")</f>
        <v>188</v>
      </c>
      <c r="H25" s="60">
        <f>_xlfn.IFNA('[2]Ceny elektriny cal + 1'!J12,"")</f>
        <v>92.47</v>
      </c>
      <c r="K25" s="60">
        <f t="shared" si="1"/>
        <v>-0.16641471929443585</v>
      </c>
      <c r="L25" s="60">
        <f t="shared" si="0"/>
        <v>-7.3181965247507419E-3</v>
      </c>
      <c r="M25" s="60">
        <f t="shared" si="0"/>
        <v>8.5833214328266294E-2</v>
      </c>
      <c r="N25" s="60">
        <f t="shared" si="0"/>
        <v>-0.40832841312661838</v>
      </c>
      <c r="O25" s="60">
        <f t="shared" si="2"/>
        <v>-0.59785158838738484</v>
      </c>
      <c r="P25" s="60">
        <f t="shared" si="0"/>
        <v>0.28881008070372349</v>
      </c>
      <c r="Q25" s="60">
        <f t="shared" si="0"/>
        <v>-3.5618586450195222E-2</v>
      </c>
    </row>
    <row r="26" spans="1:17" x14ac:dyDescent="0.3">
      <c r="A26" s="61">
        <v>45669</v>
      </c>
      <c r="B26" s="60">
        <f>_xlfn.IFNA('[2]Ceny elektriny cal + 1'!D13,"")</f>
        <v>39.21</v>
      </c>
      <c r="C26" s="60" t="str">
        <f>_xlfn.IFNA('[2]Ceny elektriny cal + 1'!E13,"")</f>
        <v/>
      </c>
      <c r="D26" s="60" t="str">
        <f>_xlfn.IFNA('[2]Ceny elektriny cal + 1'!F13,"")</f>
        <v/>
      </c>
      <c r="E26" s="60">
        <f>_xlfn.IFNA('[2]Ceny elektriny cal + 1'!G13,"")</f>
        <v>56.06</v>
      </c>
      <c r="F26" s="60">
        <f>_xlfn.IFNA('[2]Ceny elektriny cal + 1'!H13,"")</f>
        <v>120.35</v>
      </c>
      <c r="G26" s="60">
        <f>_xlfn.IFNA('[2]Ceny elektriny cal + 1'!I13,"")</f>
        <v>185.95</v>
      </c>
      <c r="H26" s="60">
        <f>_xlfn.IFNA('[2]Ceny elektriny cal + 1'!J13,"")</f>
        <v>93.56</v>
      </c>
      <c r="K26" s="60">
        <f t="shared" si="1"/>
        <v>-0.17148596054587661</v>
      </c>
      <c r="L26" s="60">
        <f t="shared" si="0"/>
        <v>-7.3181965247507419E-3</v>
      </c>
      <c r="M26" s="60">
        <f t="shared" si="0"/>
        <v>8.5833214328266294E-2</v>
      </c>
      <c r="N26" s="60">
        <f t="shared" si="0"/>
        <v>-0.3958267912546124</v>
      </c>
      <c r="O26" s="60">
        <f t="shared" si="2"/>
        <v>-0.61370770741816405</v>
      </c>
      <c r="P26" s="60">
        <f t="shared" si="0"/>
        <v>0.27475656652583713</v>
      </c>
      <c r="Q26" s="60">
        <f t="shared" si="0"/>
        <v>-2.4250837550343518E-2</v>
      </c>
    </row>
    <row r="27" spans="1:17" x14ac:dyDescent="0.3">
      <c r="A27" s="61">
        <v>45670</v>
      </c>
      <c r="B27" s="60" t="str">
        <f>_xlfn.IFNA('[2]Ceny elektriny cal + 1'!D14,"")</f>
        <v/>
      </c>
      <c r="C27" s="60" t="str">
        <f>_xlfn.IFNA('[2]Ceny elektriny cal + 1'!E14,"")</f>
        <v/>
      </c>
      <c r="D27" s="60">
        <f>_xlfn.IFNA('[2]Ceny elektriny cal + 1'!F14,"")</f>
        <v>50.24</v>
      </c>
      <c r="E27" s="60">
        <f>_xlfn.IFNA('[2]Ceny elektriny cal + 1'!G14,"")</f>
        <v>54.88</v>
      </c>
      <c r="F27" s="60">
        <f>_xlfn.IFNA('[2]Ceny elektriny cal + 1'!H14,"")</f>
        <v>117.59</v>
      </c>
      <c r="G27" s="60">
        <f>_xlfn.IFNA('[2]Ceny elektriny cal + 1'!I14,"")</f>
        <v>179.3</v>
      </c>
      <c r="H27" s="60" t="str">
        <f>_xlfn.IFNA('[2]Ceny elektriny cal + 1'!J14,"")</f>
        <v/>
      </c>
      <c r="K27" s="60">
        <f t="shared" si="1"/>
        <v>-0.17148596054587661</v>
      </c>
      <c r="L27" s="60">
        <f t="shared" si="0"/>
        <v>-7.3181965247507419E-3</v>
      </c>
      <c r="M27" s="60">
        <f t="shared" si="0"/>
        <v>9.1045213757042109E-2</v>
      </c>
      <c r="N27" s="60">
        <f t="shared" si="0"/>
        <v>-0.40854395833130808</v>
      </c>
      <c r="O27" s="60">
        <f t="shared" si="2"/>
        <v>-0.62256659173495554</v>
      </c>
      <c r="P27" s="60">
        <f t="shared" si="0"/>
        <v>0.22916833760732791</v>
      </c>
      <c r="Q27" s="60">
        <f t="shared" si="0"/>
        <v>-2.4250837550343518E-2</v>
      </c>
    </row>
    <row r="28" spans="1:17" x14ac:dyDescent="0.3">
      <c r="A28" s="61">
        <v>45671</v>
      </c>
      <c r="B28" s="60" t="str">
        <f>_xlfn.IFNA('[2]Ceny elektriny cal + 1'!D15,"")</f>
        <v/>
      </c>
      <c r="C28" s="60">
        <f>_xlfn.IFNA('[2]Ceny elektriny cal + 1'!E15,"")</f>
        <v>50.85</v>
      </c>
      <c r="D28" s="60">
        <f>_xlfn.IFNA('[2]Ceny elektriny cal + 1'!F15,"")</f>
        <v>49.35</v>
      </c>
      <c r="E28" s="60">
        <f>_xlfn.IFNA('[2]Ceny elektriny cal + 1'!G15,"")</f>
        <v>54.85</v>
      </c>
      <c r="F28" s="60">
        <f>_xlfn.IFNA('[2]Ceny elektriny cal + 1'!H15,"")</f>
        <v>121.33</v>
      </c>
      <c r="G28" s="60" t="str">
        <f>_xlfn.IFNA('[2]Ceny elektriny cal + 1'!I15,"")</f>
        <v/>
      </c>
      <c r="H28" s="60" t="str">
        <f>_xlfn.IFNA('[2]Ceny elektriny cal + 1'!J15,"")</f>
        <v/>
      </c>
      <c r="K28" s="60">
        <f t="shared" si="1"/>
        <v>-0.17148596054587661</v>
      </c>
      <c r="L28" s="60">
        <f t="shared" si="0"/>
        <v>-2.0607883067201627E-2</v>
      </c>
      <c r="M28" s="60">
        <f t="shared" si="0"/>
        <v>7.1717382541998997E-2</v>
      </c>
      <c r="N28" s="60">
        <f t="shared" si="0"/>
        <v>-0.40886727613834273</v>
      </c>
      <c r="O28" s="60">
        <f t="shared" si="2"/>
        <v>-0.61056216153756404</v>
      </c>
      <c r="P28" s="60">
        <f t="shared" si="0"/>
        <v>0.22916833760732791</v>
      </c>
      <c r="Q28" s="60">
        <f t="shared" si="0"/>
        <v>-2.4250837550343518E-2</v>
      </c>
    </row>
    <row r="29" spans="1:17" x14ac:dyDescent="0.3">
      <c r="A29" s="61">
        <v>45672</v>
      </c>
      <c r="B29" s="60">
        <f>_xlfn.IFNA('[2]Ceny elektriny cal + 1'!D16,"")</f>
        <v>38.68</v>
      </c>
      <c r="C29" s="60">
        <f>_xlfn.IFNA('[2]Ceny elektriny cal + 1'!E16,"")</f>
        <v>51.03</v>
      </c>
      <c r="D29" s="60">
        <f>_xlfn.IFNA('[2]Ceny elektriny cal + 1'!F16,"")</f>
        <v>49.45</v>
      </c>
      <c r="E29" s="60">
        <f>_xlfn.IFNA('[2]Ceny elektriny cal + 1'!G16,"")</f>
        <v>53.28</v>
      </c>
      <c r="F29" s="60" t="str">
        <f>_xlfn.IFNA('[2]Ceny elektriny cal + 1'!H16,"")</f>
        <v/>
      </c>
      <c r="G29" s="60" t="str">
        <f>_xlfn.IFNA('[2]Ceny elektriny cal + 1'!I16,"")</f>
        <v/>
      </c>
      <c r="H29" s="60">
        <f>_xlfn.IFNA('[2]Ceny elektriny cal + 1'!J16,"")</f>
        <v>90.46</v>
      </c>
      <c r="K29" s="60">
        <f t="shared" si="1"/>
        <v>-0.18268495164280818</v>
      </c>
      <c r="L29" s="60">
        <f t="shared" si="0"/>
        <v>-1.7141008316997053E-2</v>
      </c>
      <c r="M29" s="60">
        <f t="shared" si="0"/>
        <v>7.3889048970655402E-2</v>
      </c>
      <c r="N29" s="60">
        <f t="shared" si="0"/>
        <v>-0.42578757470648865</v>
      </c>
      <c r="O29" s="60">
        <f t="shared" si="2"/>
        <v>-0.61056216153756404</v>
      </c>
      <c r="P29" s="60">
        <f t="shared" si="0"/>
        <v>0.22916833760732791</v>
      </c>
      <c r="Q29" s="60">
        <f t="shared" si="0"/>
        <v>-5.6581132586619121E-2</v>
      </c>
    </row>
    <row r="30" spans="1:17" x14ac:dyDescent="0.3">
      <c r="A30" s="61">
        <v>45673</v>
      </c>
      <c r="B30" s="60">
        <f>_xlfn.IFNA('[2]Ceny elektriny cal + 1'!D17,"")</f>
        <v>38.729999999999997</v>
      </c>
      <c r="C30" s="60">
        <f>_xlfn.IFNA('[2]Ceny elektriny cal + 1'!E17,"")</f>
        <v>51.94</v>
      </c>
      <c r="D30" s="60">
        <f>_xlfn.IFNA('[2]Ceny elektriny cal + 1'!F17,"")</f>
        <v>49.4</v>
      </c>
      <c r="E30" s="60" t="str">
        <f>_xlfn.IFNA('[2]Ceny elektriny cal + 1'!G17,"")</f>
        <v/>
      </c>
      <c r="F30" s="60" t="str">
        <f>_xlfn.IFNA('[2]Ceny elektriny cal + 1'!H17,"")</f>
        <v/>
      </c>
      <c r="G30" s="60">
        <f>_xlfn.IFNA('[2]Ceny elektriny cal + 1'!I17,"")</f>
        <v>160.54</v>
      </c>
      <c r="H30" s="60">
        <f>_xlfn.IFNA('[2]Ceny elektriny cal + 1'!J17,"")</f>
        <v>89</v>
      </c>
      <c r="K30" s="60">
        <f t="shared" si="1"/>
        <v>-0.18162844304875814</v>
      </c>
      <c r="L30" s="60">
        <f t="shared" si="0"/>
        <v>3.8596958681513804E-4</v>
      </c>
      <c r="M30" s="60">
        <f t="shared" si="0"/>
        <v>7.28032157563272E-2</v>
      </c>
      <c r="N30" s="60">
        <f t="shared" si="0"/>
        <v>-0.42578757470648865</v>
      </c>
      <c r="O30" s="60">
        <f t="shared" si="2"/>
        <v>-0.61056216153756404</v>
      </c>
      <c r="P30" s="60">
        <f t="shared" si="0"/>
        <v>0.10056154444774346</v>
      </c>
      <c r="Q30" s="60">
        <f t="shared" si="0"/>
        <v>-7.1807658635961613E-2</v>
      </c>
    </row>
    <row r="31" spans="1:17" x14ac:dyDescent="0.3">
      <c r="A31" s="61">
        <v>45674</v>
      </c>
      <c r="B31" s="60">
        <f>_xlfn.IFNA('[2]Ceny elektriny cal + 1'!D18,"")</f>
        <v>38.57</v>
      </c>
      <c r="C31" s="60">
        <f>_xlfn.IFNA('[2]Ceny elektriny cal + 1'!E18,"")</f>
        <v>54.13</v>
      </c>
      <c r="D31" s="60">
        <f>_xlfn.IFNA('[2]Ceny elektriny cal + 1'!F18,"")</f>
        <v>49.31</v>
      </c>
      <c r="E31" s="60" t="str">
        <f>_xlfn.IFNA('[2]Ceny elektriny cal + 1'!G18,"")</f>
        <v/>
      </c>
      <c r="F31" s="60">
        <f>_xlfn.IFNA('[2]Ceny elektriny cal + 1'!H18,"")</f>
        <v>117.77</v>
      </c>
      <c r="G31" s="60">
        <f>_xlfn.IFNA('[2]Ceny elektriny cal + 1'!I18,"")</f>
        <v>173.71</v>
      </c>
      <c r="H31" s="60">
        <f>_xlfn.IFNA('[2]Ceny elektriny cal + 1'!J18,"")</f>
        <v>86.2</v>
      </c>
      <c r="K31" s="60">
        <f t="shared" si="1"/>
        <v>-0.1850092705497185</v>
      </c>
      <c r="L31" s="60">
        <f t="shared" si="0"/>
        <v>4.2566279047637767E-2</v>
      </c>
      <c r="M31" s="60">
        <f t="shared" si="0"/>
        <v>7.0848715970536436E-2</v>
      </c>
      <c r="N31" s="60">
        <f t="shared" si="0"/>
        <v>-0.42578757470648865</v>
      </c>
      <c r="O31" s="60">
        <f t="shared" si="2"/>
        <v>-0.62198883840994745</v>
      </c>
      <c r="P31" s="60">
        <f t="shared" si="0"/>
        <v>0.19084680382470109</v>
      </c>
      <c r="Q31" s="60">
        <f t="shared" si="0"/>
        <v>-0.10100921544292019</v>
      </c>
    </row>
    <row r="32" spans="1:17" x14ac:dyDescent="0.3">
      <c r="A32" s="61">
        <v>45675</v>
      </c>
      <c r="B32" s="60">
        <f>_xlfn.IFNA('[2]Ceny elektriny cal + 1'!D19,"")</f>
        <v>38.630000000000003</v>
      </c>
      <c r="C32" s="60">
        <f>_xlfn.IFNA('[2]Ceny elektriny cal + 1'!E19,"")</f>
        <v>54.57</v>
      </c>
      <c r="D32" s="60" t="str">
        <f>_xlfn.IFNA('[2]Ceny elektriny cal + 1'!F19,"")</f>
        <v/>
      </c>
      <c r="E32" s="60">
        <f>_xlfn.IFNA('[2]Ceny elektriny cal + 1'!G19,"")</f>
        <v>53.02</v>
      </c>
      <c r="F32" s="60">
        <f>_xlfn.IFNA('[2]Ceny elektriny cal + 1'!H19,"")</f>
        <v>120.13</v>
      </c>
      <c r="G32" s="60">
        <f>_xlfn.IFNA('[2]Ceny elektriny cal + 1'!I19,"")</f>
        <v>182.43</v>
      </c>
      <c r="H32" s="60">
        <f>_xlfn.IFNA('[2]Ceny elektriny cal + 1'!J19,"")</f>
        <v>86.21</v>
      </c>
      <c r="K32" s="60">
        <f t="shared" si="1"/>
        <v>-0.18374146023685822</v>
      </c>
      <c r="L32" s="60">
        <f t="shared" si="1"/>
        <v>5.1040861770359935E-2</v>
      </c>
      <c r="M32" s="60">
        <f t="shared" si="1"/>
        <v>7.0848715970536436E-2</v>
      </c>
      <c r="N32" s="60">
        <f t="shared" si="1"/>
        <v>-0.42858966236745544</v>
      </c>
      <c r="O32" s="60">
        <f t="shared" si="2"/>
        <v>-0.61441385037095175</v>
      </c>
      <c r="P32" s="60">
        <f t="shared" si="2"/>
        <v>0.25062565437649087</v>
      </c>
      <c r="Q32" s="60">
        <f t="shared" si="2"/>
        <v>-0.10090492416860963</v>
      </c>
    </row>
    <row r="33" spans="1:17" x14ac:dyDescent="0.3">
      <c r="A33" s="61">
        <v>45676</v>
      </c>
      <c r="B33" s="60">
        <f>_xlfn.IFNA('[2]Ceny elektriny cal + 1'!D20,"")</f>
        <v>38.78</v>
      </c>
      <c r="C33" s="60" t="str">
        <f>_xlfn.IFNA('[2]Ceny elektriny cal + 1'!E20,"")</f>
        <v/>
      </c>
      <c r="D33" s="60" t="str">
        <f>_xlfn.IFNA('[2]Ceny elektriny cal + 1'!F20,"")</f>
        <v/>
      </c>
      <c r="E33" s="60">
        <f>_xlfn.IFNA('[2]Ceny elektriny cal + 1'!G20,"")</f>
        <v>53.93</v>
      </c>
      <c r="F33" s="60">
        <f>_xlfn.IFNA('[2]Ceny elektriny cal + 1'!H20,"")</f>
        <v>120.33</v>
      </c>
      <c r="G33" s="60">
        <f>_xlfn.IFNA('[2]Ceny elektriny cal + 1'!I20,"")</f>
        <v>186.02</v>
      </c>
      <c r="H33" s="60">
        <f>_xlfn.IFNA('[2]Ceny elektriny cal + 1'!J20,"")</f>
        <v>87.27</v>
      </c>
      <c r="K33" s="60">
        <f t="shared" ref="K33:Q48" si="3">IFERROR(B33/B$380-1,K32)</f>
        <v>-0.18057193445470787</v>
      </c>
      <c r="L33" s="60">
        <f t="shared" si="3"/>
        <v>5.1040861770359935E-2</v>
      </c>
      <c r="M33" s="60">
        <f t="shared" si="3"/>
        <v>7.0848715970536436E-2</v>
      </c>
      <c r="N33" s="60">
        <f t="shared" si="3"/>
        <v>-0.41878235555407151</v>
      </c>
      <c r="O33" s="60">
        <f t="shared" si="3"/>
        <v>-0.6137719022320538</v>
      </c>
      <c r="P33" s="60">
        <f t="shared" si="3"/>
        <v>0.27523644261971625</v>
      </c>
      <c r="Q33" s="60">
        <f t="shared" si="3"/>
        <v>-8.9850049091689588E-2</v>
      </c>
    </row>
    <row r="34" spans="1:17" x14ac:dyDescent="0.3">
      <c r="A34" s="61">
        <v>45677</v>
      </c>
      <c r="B34" s="60" t="str">
        <f>_xlfn.IFNA('[2]Ceny elektriny cal + 1'!D21,"")</f>
        <v/>
      </c>
      <c r="C34" s="60" t="str">
        <f>_xlfn.IFNA('[2]Ceny elektriny cal + 1'!E21,"")</f>
        <v/>
      </c>
      <c r="D34" s="60">
        <f>_xlfn.IFNA('[2]Ceny elektriny cal + 1'!F21,"")</f>
        <v>48.86</v>
      </c>
      <c r="E34" s="60">
        <f>_xlfn.IFNA('[2]Ceny elektriny cal + 1'!G21,"")</f>
        <v>54.19</v>
      </c>
      <c r="F34" s="60">
        <f>_xlfn.IFNA('[2]Ceny elektriny cal + 1'!H21,"")</f>
        <v>122.06</v>
      </c>
      <c r="G34" s="60">
        <f>_xlfn.IFNA('[2]Ceny elektriny cal + 1'!I21,"")</f>
        <v>196.09</v>
      </c>
      <c r="H34" s="60" t="str">
        <f>_xlfn.IFNA('[2]Ceny elektriny cal + 1'!J21,"")</f>
        <v/>
      </c>
      <c r="K34" s="60">
        <f t="shared" si="3"/>
        <v>-0.18057193445470787</v>
      </c>
      <c r="L34" s="60">
        <f t="shared" si="3"/>
        <v>5.1040861770359935E-2</v>
      </c>
      <c r="M34" s="60">
        <f t="shared" si="3"/>
        <v>6.1076217041581948E-2</v>
      </c>
      <c r="N34" s="60">
        <f t="shared" si="3"/>
        <v>-0.41598026789310472</v>
      </c>
      <c r="O34" s="60">
        <f t="shared" si="3"/>
        <v>-0.60821905083058658</v>
      </c>
      <c r="P34" s="60">
        <f t="shared" si="3"/>
        <v>0.34427004641060188</v>
      </c>
      <c r="Q34" s="60">
        <f t="shared" si="3"/>
        <v>-8.9850049091689588E-2</v>
      </c>
    </row>
    <row r="35" spans="1:17" x14ac:dyDescent="0.3">
      <c r="A35" s="61">
        <v>45678</v>
      </c>
      <c r="B35" s="60" t="str">
        <f>_xlfn.IFNA('[2]Ceny elektriny cal + 1'!D22,"")</f>
        <v/>
      </c>
      <c r="C35" s="60">
        <f>_xlfn.IFNA('[2]Ceny elektriny cal + 1'!E22,"")</f>
        <v>53.47</v>
      </c>
      <c r="D35" s="60">
        <f>_xlfn.IFNA('[2]Ceny elektriny cal + 1'!F22,"")</f>
        <v>49.28</v>
      </c>
      <c r="E35" s="60">
        <f>_xlfn.IFNA('[2]Ceny elektriny cal + 1'!G22,"")</f>
        <v>54.55</v>
      </c>
      <c r="F35" s="60">
        <f>_xlfn.IFNA('[2]Ceny elektriny cal + 1'!H22,"")</f>
        <v>126.38</v>
      </c>
      <c r="G35" s="60" t="str">
        <f>_xlfn.IFNA('[2]Ceny elektriny cal + 1'!I22,"")</f>
        <v/>
      </c>
      <c r="H35" s="60" t="str">
        <f>_xlfn.IFNA('[2]Ceny elektriny cal + 1'!J22,"")</f>
        <v/>
      </c>
      <c r="K35" s="60">
        <f t="shared" si="3"/>
        <v>-0.18057193445470787</v>
      </c>
      <c r="L35" s="60">
        <f t="shared" si="3"/>
        <v>2.9854404963554071E-2</v>
      </c>
      <c r="M35" s="60">
        <f t="shared" si="3"/>
        <v>7.0197216041939292E-2</v>
      </c>
      <c r="N35" s="60">
        <f t="shared" si="3"/>
        <v>-0.41210045420868913</v>
      </c>
      <c r="O35" s="60">
        <f t="shared" si="3"/>
        <v>-0.59435297103039109</v>
      </c>
      <c r="P35" s="60">
        <f t="shared" si="3"/>
        <v>0.34427004641060188</v>
      </c>
      <c r="Q35" s="60">
        <f t="shared" si="3"/>
        <v>-8.9850049091689588E-2</v>
      </c>
    </row>
    <row r="36" spans="1:17" x14ac:dyDescent="0.3">
      <c r="A36" s="61">
        <v>45679</v>
      </c>
      <c r="B36" s="60">
        <f>_xlfn.IFNA('[2]Ceny elektriny cal + 1'!D23,"")</f>
        <v>38.83</v>
      </c>
      <c r="C36" s="60">
        <f>_xlfn.IFNA('[2]Ceny elektriny cal + 1'!E23,"")</f>
        <v>54.69</v>
      </c>
      <c r="D36" s="60">
        <f>_xlfn.IFNA('[2]Ceny elektriny cal + 1'!F23,"")</f>
        <v>49.54</v>
      </c>
      <c r="E36" s="60">
        <f>_xlfn.IFNA('[2]Ceny elektriny cal + 1'!G23,"")</f>
        <v>54.78</v>
      </c>
      <c r="F36" s="60" t="str">
        <f>_xlfn.IFNA('[2]Ceny elektriny cal + 1'!H23,"")</f>
        <v/>
      </c>
      <c r="G36" s="60" t="str">
        <f>_xlfn.IFNA('[2]Ceny elektriny cal + 1'!I23,"")</f>
        <v/>
      </c>
      <c r="H36" s="60">
        <f>_xlfn.IFNA('[2]Ceny elektriny cal + 1'!J23,"")</f>
        <v>84.66</v>
      </c>
      <c r="K36" s="60">
        <f t="shared" si="3"/>
        <v>-0.17951542586065772</v>
      </c>
      <c r="L36" s="60">
        <f t="shared" si="3"/>
        <v>5.3352111603829799E-2</v>
      </c>
      <c r="M36" s="60">
        <f t="shared" si="3"/>
        <v>7.5843548756446388E-2</v>
      </c>
      <c r="N36" s="60">
        <f t="shared" si="3"/>
        <v>-0.40962168435475688</v>
      </c>
      <c r="O36" s="60">
        <f t="shared" si="3"/>
        <v>-0.59435297103039109</v>
      </c>
      <c r="P36" s="60">
        <f t="shared" si="3"/>
        <v>0.34427004641060188</v>
      </c>
      <c r="Q36" s="60">
        <f t="shared" si="3"/>
        <v>-0.11707007168674732</v>
      </c>
    </row>
    <row r="37" spans="1:17" x14ac:dyDescent="0.3">
      <c r="A37" s="61">
        <v>45680</v>
      </c>
      <c r="B37" s="60">
        <f>_xlfn.IFNA('[2]Ceny elektriny cal + 1'!D24,"")</f>
        <v>38.78</v>
      </c>
      <c r="C37" s="60">
        <f>_xlfn.IFNA('[2]Ceny elektriny cal + 1'!E24,"")</f>
        <v>54.79</v>
      </c>
      <c r="D37" s="60">
        <f>_xlfn.IFNA('[2]Ceny elektriny cal + 1'!F24,"")</f>
        <v>48.59</v>
      </c>
      <c r="E37" s="60" t="str">
        <f>_xlfn.IFNA('[2]Ceny elektriny cal + 1'!G24,"")</f>
        <v/>
      </c>
      <c r="F37" s="60" t="str">
        <f>_xlfn.IFNA('[2]Ceny elektriny cal + 1'!H24,"")</f>
        <v/>
      </c>
      <c r="G37" s="60">
        <f>_xlfn.IFNA('[2]Ceny elektriny cal + 1'!I24,"")</f>
        <v>192.68</v>
      </c>
      <c r="H37" s="60">
        <f>_xlfn.IFNA('[2]Ceny elektriny cal + 1'!J24,"")</f>
        <v>85.73</v>
      </c>
      <c r="K37" s="60">
        <f t="shared" si="3"/>
        <v>-0.18057193445470787</v>
      </c>
      <c r="L37" s="60">
        <f t="shared" si="3"/>
        <v>5.5278153131721242E-2</v>
      </c>
      <c r="M37" s="60">
        <f t="shared" si="3"/>
        <v>5.5212717684209212E-2</v>
      </c>
      <c r="N37" s="60">
        <f t="shared" si="3"/>
        <v>-0.40962168435475688</v>
      </c>
      <c r="O37" s="60">
        <f t="shared" si="3"/>
        <v>-0.59435297103039109</v>
      </c>
      <c r="P37" s="60">
        <f t="shared" si="3"/>
        <v>0.32089322526592268</v>
      </c>
      <c r="Q37" s="60">
        <f t="shared" si="3"/>
        <v>-0.10591090533551673</v>
      </c>
    </row>
    <row r="38" spans="1:17" x14ac:dyDescent="0.3">
      <c r="A38" s="61">
        <v>45681</v>
      </c>
      <c r="B38" s="60">
        <f>_xlfn.IFNA('[2]Ceny elektriny cal + 1'!D25,"")</f>
        <v>38.64</v>
      </c>
      <c r="C38" s="60">
        <f>_xlfn.IFNA('[2]Ceny elektriny cal + 1'!E25,"")</f>
        <v>54</v>
      </c>
      <c r="D38" s="60">
        <f>_xlfn.IFNA('[2]Ceny elektriny cal + 1'!F25,"")</f>
        <v>48.56</v>
      </c>
      <c r="E38" s="60" t="str">
        <f>_xlfn.IFNA('[2]Ceny elektriny cal + 1'!G25,"")</f>
        <v/>
      </c>
      <c r="F38" s="60">
        <f>_xlfn.IFNA('[2]Ceny elektriny cal + 1'!H25,"")</f>
        <v>131.53</v>
      </c>
      <c r="G38" s="60">
        <f>_xlfn.IFNA('[2]Ceny elektriny cal + 1'!I25,"")</f>
        <v>172.07</v>
      </c>
      <c r="H38" s="60">
        <f>_xlfn.IFNA('[2]Ceny elektriny cal + 1'!J25,"")</f>
        <v>88.74</v>
      </c>
      <c r="K38" s="60">
        <f t="shared" si="3"/>
        <v>-0.18353015851804821</v>
      </c>
      <c r="L38" s="60">
        <f t="shared" si="3"/>
        <v>4.0062425061378804E-2</v>
      </c>
      <c r="M38" s="60">
        <f t="shared" si="3"/>
        <v>5.456121775561229E-2</v>
      </c>
      <c r="N38" s="60">
        <f t="shared" si="3"/>
        <v>-0.40962168435475688</v>
      </c>
      <c r="O38" s="60">
        <f t="shared" si="3"/>
        <v>-0.57782280645376916</v>
      </c>
      <c r="P38" s="60">
        <f t="shared" si="3"/>
        <v>0.17960399248239201</v>
      </c>
      <c r="Q38" s="60">
        <f t="shared" si="3"/>
        <v>-7.4519231768036431E-2</v>
      </c>
    </row>
    <row r="39" spans="1:17" x14ac:dyDescent="0.3">
      <c r="A39" s="61">
        <v>45682</v>
      </c>
      <c r="B39" s="60">
        <f>_xlfn.IFNA('[2]Ceny elektriny cal + 1'!D26,"")</f>
        <v>38.67</v>
      </c>
      <c r="C39" s="60">
        <f>_xlfn.IFNA('[2]Ceny elektriny cal + 1'!E26,"")</f>
        <v>53.42</v>
      </c>
      <c r="D39" s="60" t="str">
        <f>_xlfn.IFNA('[2]Ceny elektriny cal + 1'!F26,"")</f>
        <v/>
      </c>
      <c r="E39" s="60">
        <f>_xlfn.IFNA('[2]Ceny elektriny cal + 1'!G26,"")</f>
        <v>54.15</v>
      </c>
      <c r="F39" s="60">
        <f>_xlfn.IFNA('[2]Ceny elektriny cal + 1'!H26,"")</f>
        <v>136.66999999999999</v>
      </c>
      <c r="G39" s="60">
        <f>_xlfn.IFNA('[2]Ceny elektriny cal + 1'!I26,"")</f>
        <v>171.79</v>
      </c>
      <c r="H39" s="60">
        <f>_xlfn.IFNA('[2]Ceny elektriny cal + 1'!J26,"")</f>
        <v>85.7</v>
      </c>
      <c r="K39" s="60">
        <f t="shared" si="3"/>
        <v>-0.18289625336161819</v>
      </c>
      <c r="L39" s="60">
        <f t="shared" si="3"/>
        <v>2.889138419960835E-2</v>
      </c>
      <c r="M39" s="60">
        <f t="shared" si="3"/>
        <v>5.456121775561229E-2</v>
      </c>
      <c r="N39" s="60">
        <f t="shared" si="3"/>
        <v>-0.41641135830248421</v>
      </c>
      <c r="O39" s="60">
        <f t="shared" si="3"/>
        <v>-0.5613247392840921</v>
      </c>
      <c r="P39" s="60">
        <f t="shared" si="3"/>
        <v>0.17768448810687576</v>
      </c>
      <c r="Q39" s="60">
        <f t="shared" si="3"/>
        <v>-0.10622377915844838</v>
      </c>
    </row>
    <row r="40" spans="1:17" x14ac:dyDescent="0.3">
      <c r="A40" s="61">
        <v>45683</v>
      </c>
      <c r="B40" s="60">
        <f>_xlfn.IFNA('[2]Ceny elektriny cal + 1'!D27,"")</f>
        <v>38.36</v>
      </c>
      <c r="C40" s="60" t="str">
        <f>_xlfn.IFNA('[2]Ceny elektriny cal + 1'!E27,"")</f>
        <v/>
      </c>
      <c r="D40" s="60" t="str">
        <f>_xlfn.IFNA('[2]Ceny elektriny cal + 1'!F27,"")</f>
        <v/>
      </c>
      <c r="E40" s="60">
        <f>_xlfn.IFNA('[2]Ceny elektriny cal + 1'!G27,"")</f>
        <v>53.09</v>
      </c>
      <c r="F40" s="60">
        <f>_xlfn.IFNA('[2]Ceny elektriny cal + 1'!H27,"")</f>
        <v>138.4</v>
      </c>
      <c r="G40" s="60">
        <f>_xlfn.IFNA('[2]Ceny elektriny cal + 1'!I27,"")</f>
        <v>171.03</v>
      </c>
      <c r="H40" s="60">
        <f>_xlfn.IFNA('[2]Ceny elektriny cal + 1'!J27,"")</f>
        <v>85.97</v>
      </c>
      <c r="K40" s="60">
        <f t="shared" si="3"/>
        <v>-0.18944660664472912</v>
      </c>
      <c r="L40" s="60">
        <f t="shared" si="3"/>
        <v>2.889138419960835E-2</v>
      </c>
      <c r="M40" s="60">
        <f t="shared" si="3"/>
        <v>5.456121775561229E-2</v>
      </c>
      <c r="N40" s="60">
        <f t="shared" si="3"/>
        <v>-0.42783525415104129</v>
      </c>
      <c r="O40" s="60">
        <f t="shared" si="3"/>
        <v>-0.55577188788262477</v>
      </c>
      <c r="P40" s="60">
        <f t="shared" si="3"/>
        <v>0.17247440480190335</v>
      </c>
      <c r="Q40" s="60">
        <f t="shared" si="3"/>
        <v>-0.10340791475206323</v>
      </c>
    </row>
    <row r="41" spans="1:17" x14ac:dyDescent="0.3">
      <c r="A41" s="61">
        <v>45684</v>
      </c>
      <c r="B41" s="60" t="str">
        <f>_xlfn.IFNA('[2]Ceny elektriny cal + 1'!D28,"")</f>
        <v/>
      </c>
      <c r="C41" s="60" t="str">
        <f>_xlfn.IFNA('[2]Ceny elektriny cal + 1'!E28,"")</f>
        <v/>
      </c>
      <c r="D41" s="60">
        <f>_xlfn.IFNA('[2]Ceny elektriny cal + 1'!F28,"")</f>
        <v>48.62</v>
      </c>
      <c r="E41" s="60">
        <f>_xlfn.IFNA('[2]Ceny elektriny cal + 1'!G28,"")</f>
        <v>52.81</v>
      </c>
      <c r="F41" s="60">
        <f>_xlfn.IFNA('[2]Ceny elektriny cal + 1'!H28,"")</f>
        <v>145.21</v>
      </c>
      <c r="G41" s="60">
        <f>_xlfn.IFNA('[2]Ceny elektriny cal + 1'!I28,"")</f>
        <v>172.29</v>
      </c>
      <c r="H41" s="60" t="str">
        <f>_xlfn.IFNA('[2]Ceny elektriny cal + 1'!J28,"")</f>
        <v/>
      </c>
      <c r="K41" s="60">
        <f t="shared" si="3"/>
        <v>-0.18944660664472912</v>
      </c>
      <c r="L41" s="60">
        <f t="shared" si="3"/>
        <v>2.889138419960835E-2</v>
      </c>
      <c r="M41" s="60">
        <f t="shared" si="3"/>
        <v>5.5864217612806133E-2</v>
      </c>
      <c r="N41" s="60">
        <f t="shared" si="3"/>
        <v>-0.43085288701669788</v>
      </c>
      <c r="O41" s="60">
        <f t="shared" si="3"/>
        <v>-0.53391355375314986</v>
      </c>
      <c r="P41" s="60">
        <f t="shared" si="3"/>
        <v>0.18111217449172612</v>
      </c>
      <c r="Q41" s="60">
        <f t="shared" si="3"/>
        <v>-0.10340791475206323</v>
      </c>
    </row>
    <row r="42" spans="1:17" x14ac:dyDescent="0.3">
      <c r="A42" s="61">
        <v>45685</v>
      </c>
      <c r="B42" s="60" t="str">
        <f>_xlfn.IFNA('[2]Ceny elektriny cal + 1'!D29,"")</f>
        <v/>
      </c>
      <c r="C42" s="60">
        <f>_xlfn.IFNA('[2]Ceny elektriny cal + 1'!E29,"")</f>
        <v>52.6</v>
      </c>
      <c r="D42" s="60">
        <f>_xlfn.IFNA('[2]Ceny elektriny cal + 1'!F29,"")</f>
        <v>48.96</v>
      </c>
      <c r="E42" s="60">
        <f>_xlfn.IFNA('[2]Ceny elektriny cal + 1'!G29,"")</f>
        <v>53.87</v>
      </c>
      <c r="F42" s="60">
        <f>_xlfn.IFNA('[2]Ceny elektriny cal + 1'!H29,"")</f>
        <v>148.4</v>
      </c>
      <c r="G42" s="60" t="str">
        <f>_xlfn.IFNA('[2]Ceny elektriny cal + 1'!I29,"")</f>
        <v/>
      </c>
      <c r="H42" s="60" t="str">
        <f>_xlfn.IFNA('[2]Ceny elektriny cal + 1'!J29,"")</f>
        <v/>
      </c>
      <c r="K42" s="60">
        <f t="shared" si="3"/>
        <v>-0.18944660664472912</v>
      </c>
      <c r="L42" s="60">
        <f t="shared" si="3"/>
        <v>1.3097843670898612E-2</v>
      </c>
      <c r="M42" s="60">
        <f t="shared" si="3"/>
        <v>6.3247883470238353E-2</v>
      </c>
      <c r="N42" s="60">
        <f t="shared" si="3"/>
        <v>-0.41942899116814081</v>
      </c>
      <c r="O42" s="60">
        <f t="shared" si="3"/>
        <v>-0.52367448093772773</v>
      </c>
      <c r="P42" s="60">
        <f t="shared" si="3"/>
        <v>0.18111217449172612</v>
      </c>
      <c r="Q42" s="60">
        <f t="shared" si="3"/>
        <v>-0.10340791475206323</v>
      </c>
    </row>
    <row r="43" spans="1:17" x14ac:dyDescent="0.3">
      <c r="A43" s="61">
        <v>45686</v>
      </c>
      <c r="B43" s="60">
        <f>_xlfn.IFNA('[2]Ceny elektriny cal + 1'!D30,"")</f>
        <v>38.270000000000003</v>
      </c>
      <c r="C43" s="60">
        <f>_xlfn.IFNA('[2]Ceny elektriny cal + 1'!E30,"")</f>
        <v>52.45</v>
      </c>
      <c r="D43" s="60">
        <f>_xlfn.IFNA('[2]Ceny elektriny cal + 1'!F30,"")</f>
        <v>48.66</v>
      </c>
      <c r="E43" s="60">
        <f>_xlfn.IFNA('[2]Ceny elektriny cal + 1'!G30,"")</f>
        <v>53.69</v>
      </c>
      <c r="F43" s="60" t="str">
        <f>_xlfn.IFNA('[2]Ceny elektriny cal + 1'!H30,"")</f>
        <v/>
      </c>
      <c r="G43" s="60" t="str">
        <f>_xlfn.IFNA('[2]Ceny elektriny cal + 1'!I30,"")</f>
        <v/>
      </c>
      <c r="H43" s="60">
        <f>_xlfn.IFNA('[2]Ceny elektriny cal + 1'!J30,"")</f>
        <v>85.14</v>
      </c>
      <c r="K43" s="60">
        <f t="shared" si="3"/>
        <v>-0.19134832211401931</v>
      </c>
      <c r="L43" s="60">
        <f t="shared" si="3"/>
        <v>1.0208781379061449E-2</v>
      </c>
      <c r="M43" s="60">
        <f t="shared" si="3"/>
        <v>5.6732884184268695E-2</v>
      </c>
      <c r="N43" s="60">
        <f t="shared" si="3"/>
        <v>-0.4213688980103486</v>
      </c>
      <c r="O43" s="60">
        <f t="shared" si="3"/>
        <v>-0.52367448093772773</v>
      </c>
      <c r="P43" s="60">
        <f t="shared" si="3"/>
        <v>0.18111217449172612</v>
      </c>
      <c r="Q43" s="60">
        <f t="shared" si="3"/>
        <v>-0.11206409051984012</v>
      </c>
    </row>
    <row r="44" spans="1:17" x14ac:dyDescent="0.3">
      <c r="A44" s="61">
        <v>45687</v>
      </c>
      <c r="B44" s="60">
        <f>_xlfn.IFNA('[2]Ceny elektriny cal + 1'!D31,"")</f>
        <v>37.53</v>
      </c>
      <c r="C44" s="60">
        <f>_xlfn.IFNA('[2]Ceny elektriny cal + 1'!E31,"")</f>
        <v>52.2</v>
      </c>
      <c r="D44" s="60">
        <f>_xlfn.IFNA('[2]Ceny elektriny cal + 1'!F31,"")</f>
        <v>48.13</v>
      </c>
      <c r="E44" s="60" t="str">
        <f>_xlfn.IFNA('[2]Ceny elektriny cal + 1'!G31,"")</f>
        <v/>
      </c>
      <c r="F44" s="60" t="str">
        <f>_xlfn.IFNA('[2]Ceny elektriny cal + 1'!H31,"")</f>
        <v/>
      </c>
      <c r="G44" s="60">
        <f>_xlfn.IFNA('[2]Ceny elektriny cal + 1'!I31,"")</f>
        <v>177.28</v>
      </c>
      <c r="H44" s="60">
        <f>_xlfn.IFNA('[2]Ceny elektriny cal + 1'!J31,"")</f>
        <v>86.98</v>
      </c>
      <c r="K44" s="60">
        <f t="shared" si="3"/>
        <v>-0.2069846493059615</v>
      </c>
      <c r="L44" s="60">
        <f t="shared" si="3"/>
        <v>5.3936775593328434E-3</v>
      </c>
      <c r="M44" s="60">
        <f t="shared" si="3"/>
        <v>4.5223052112389306E-2</v>
      </c>
      <c r="N44" s="60">
        <f t="shared" si="3"/>
        <v>-0.4213688980103486</v>
      </c>
      <c r="O44" s="60">
        <f t="shared" si="3"/>
        <v>-0.52367448093772773</v>
      </c>
      <c r="P44" s="60">
        <f t="shared" si="3"/>
        <v>0.2153204846125325</v>
      </c>
      <c r="Q44" s="60">
        <f t="shared" si="3"/>
        <v>-9.2874496046695953E-2</v>
      </c>
    </row>
    <row r="45" spans="1:17" x14ac:dyDescent="0.3">
      <c r="A45" s="61">
        <v>45688</v>
      </c>
      <c r="B45" s="60">
        <f>_xlfn.IFNA('[2]Ceny elektriny cal + 1'!D32,"")</f>
        <v>37</v>
      </c>
      <c r="C45" s="60">
        <f>_xlfn.IFNA('[2]Ceny elektriny cal + 1'!E32,"")</f>
        <v>51.33</v>
      </c>
      <c r="D45" s="60">
        <f>_xlfn.IFNA('[2]Ceny elektriny cal + 1'!F32,"")</f>
        <v>47.9</v>
      </c>
      <c r="E45" s="60" t="str">
        <f>_xlfn.IFNA('[2]Ceny elektriny cal + 1'!G32,"")</f>
        <v/>
      </c>
      <c r="F45" s="60">
        <f>_xlfn.IFNA('[2]Ceny elektriny cal + 1'!H32,"")</f>
        <v>145.9</v>
      </c>
      <c r="G45" s="60">
        <f>_xlfn.IFNA('[2]Ceny elektriny cal + 1'!I32,"")</f>
        <v>183.5</v>
      </c>
      <c r="H45" s="60">
        <f>_xlfn.IFNA('[2]Ceny elektriny cal + 1'!J32,"")</f>
        <v>88.34</v>
      </c>
      <c r="K45" s="60">
        <f t="shared" si="3"/>
        <v>-0.21818364040289306</v>
      </c>
      <c r="L45" s="60">
        <f t="shared" si="3"/>
        <v>-1.1362883733322726E-2</v>
      </c>
      <c r="M45" s="60">
        <f t="shared" si="3"/>
        <v>4.0228219326479131E-2</v>
      </c>
      <c r="N45" s="60">
        <f t="shared" si="3"/>
        <v>-0.4213688980103486</v>
      </c>
      <c r="O45" s="60">
        <f t="shared" si="3"/>
        <v>-0.53169883267395202</v>
      </c>
      <c r="P45" s="60">
        <f t="shared" si="3"/>
        <v>0.25796090324007048</v>
      </c>
      <c r="Q45" s="60">
        <f t="shared" si="3"/>
        <v>-7.8690882740458989E-2</v>
      </c>
    </row>
    <row r="46" spans="1:17" x14ac:dyDescent="0.3">
      <c r="A46" s="61">
        <v>45689</v>
      </c>
      <c r="B46" s="60">
        <f>_xlfn.IFNA('[2]Ceny elektriny cal + 1'!D33,"")</f>
        <v>36.85</v>
      </c>
      <c r="C46" s="60">
        <f>_xlfn.IFNA('[2]Ceny elektriny cal + 1'!E33,"")</f>
        <v>51.58</v>
      </c>
      <c r="D46" s="60" t="str">
        <f>_xlfn.IFNA('[2]Ceny elektriny cal + 1'!F33,"")</f>
        <v/>
      </c>
      <c r="E46" s="60">
        <f>_xlfn.IFNA('[2]Ceny elektriny cal + 1'!G33,"")</f>
        <v>53.03</v>
      </c>
      <c r="F46" s="60">
        <f>_xlfn.IFNA('[2]Ceny elektriny cal + 1'!H33,"")</f>
        <v>134.5</v>
      </c>
      <c r="G46" s="60">
        <f>_xlfn.IFNA('[2]Ceny elektriny cal + 1'!I33,"")</f>
        <v>192.52</v>
      </c>
      <c r="H46" s="60">
        <f>_xlfn.IFNA('[2]Ceny elektriny cal + 1'!J33,"")</f>
        <v>87.01</v>
      </c>
      <c r="K46" s="60">
        <f t="shared" si="3"/>
        <v>-0.22135316618504342</v>
      </c>
      <c r="L46" s="60">
        <f t="shared" si="3"/>
        <v>-6.5477799135941206E-3</v>
      </c>
      <c r="M46" s="60">
        <f t="shared" si="3"/>
        <v>4.0228219326479131E-2</v>
      </c>
      <c r="N46" s="60">
        <f t="shared" si="3"/>
        <v>-0.42848188976511059</v>
      </c>
      <c r="O46" s="60">
        <f t="shared" si="3"/>
        <v>-0.56828987659113461</v>
      </c>
      <c r="P46" s="60">
        <f t="shared" si="3"/>
        <v>0.31979636562277047</v>
      </c>
      <c r="Q46" s="60">
        <f t="shared" si="3"/>
        <v>-9.2561622223764295E-2</v>
      </c>
    </row>
    <row r="47" spans="1:17" x14ac:dyDescent="0.3">
      <c r="A47" s="61">
        <v>45690</v>
      </c>
      <c r="B47" s="60">
        <f>_xlfn.IFNA('[2]Ceny elektriny cal + 1'!D34,"")</f>
        <v>36.520000000000003</v>
      </c>
      <c r="C47" s="60" t="str">
        <f>_xlfn.IFNA('[2]Ceny elektriny cal + 1'!E34,"")</f>
        <v/>
      </c>
      <c r="D47" s="60" t="str">
        <f>_xlfn.IFNA('[2]Ceny elektriny cal + 1'!F34,"")</f>
        <v/>
      </c>
      <c r="E47" s="60">
        <f>_xlfn.IFNA('[2]Ceny elektriny cal + 1'!G34,"")</f>
        <v>54.05</v>
      </c>
      <c r="F47" s="60">
        <f>_xlfn.IFNA('[2]Ceny elektriny cal + 1'!H34,"")</f>
        <v>141.38</v>
      </c>
      <c r="G47" s="60">
        <f>_xlfn.IFNA('[2]Ceny elektriny cal + 1'!I34,"")</f>
        <v>185.99</v>
      </c>
      <c r="H47" s="60">
        <f>_xlfn.IFNA('[2]Ceny elektriny cal + 1'!J34,"")</f>
        <v>88.02</v>
      </c>
      <c r="K47" s="60">
        <f t="shared" si="3"/>
        <v>-0.22832612290577436</v>
      </c>
      <c r="L47" s="60">
        <f t="shared" si="3"/>
        <v>-6.5477799135941206E-3</v>
      </c>
      <c r="M47" s="60">
        <f t="shared" si="3"/>
        <v>4.0228219326479131E-2</v>
      </c>
      <c r="N47" s="60">
        <f t="shared" si="3"/>
        <v>-0.41748908432593301</v>
      </c>
      <c r="O47" s="60">
        <f t="shared" si="3"/>
        <v>-0.54620686061304546</v>
      </c>
      <c r="P47" s="60">
        <f t="shared" si="3"/>
        <v>0.27503078143662529</v>
      </c>
      <c r="Q47" s="60">
        <f t="shared" si="3"/>
        <v>-8.2028203518397125E-2</v>
      </c>
    </row>
    <row r="48" spans="1:17" x14ac:dyDescent="0.3">
      <c r="A48" s="61">
        <v>45691</v>
      </c>
      <c r="B48" s="60" t="str">
        <f>_xlfn.IFNA('[2]Ceny elektriny cal + 1'!D35,"")</f>
        <v/>
      </c>
      <c r="C48" s="60" t="str">
        <f>_xlfn.IFNA('[2]Ceny elektriny cal + 1'!E35,"")</f>
        <v/>
      </c>
      <c r="D48" s="60">
        <f>_xlfn.IFNA('[2]Ceny elektriny cal + 1'!F35,"")</f>
        <v>47.14</v>
      </c>
      <c r="E48" s="60">
        <f>_xlfn.IFNA('[2]Ceny elektriny cal + 1'!G35,"")</f>
        <v>55.22</v>
      </c>
      <c r="F48" s="60">
        <f>_xlfn.IFNA('[2]Ceny elektriny cal + 1'!H35,"")</f>
        <v>139.61000000000001</v>
      </c>
      <c r="G48" s="60">
        <f>_xlfn.IFNA('[2]Ceny elektriny cal + 1'!I35,"")</f>
        <v>185.83</v>
      </c>
      <c r="H48" s="60" t="str">
        <f>_xlfn.IFNA('[2]Ceny elektriny cal + 1'!J35,"")</f>
        <v/>
      </c>
      <c r="K48" s="60">
        <f t="shared" si="3"/>
        <v>-0.22832612290577436</v>
      </c>
      <c r="L48" s="60">
        <f t="shared" si="3"/>
        <v>-6.5477799135941206E-3</v>
      </c>
      <c r="M48" s="60">
        <f t="shared" si="3"/>
        <v>2.3723554468689567E-2</v>
      </c>
      <c r="N48" s="60">
        <f t="shared" si="3"/>
        <v>-0.40487968985158229</v>
      </c>
      <c r="O48" s="60">
        <f t="shared" si="3"/>
        <v>-0.55188810164229229</v>
      </c>
      <c r="P48" s="60">
        <f t="shared" si="3"/>
        <v>0.27393392179347309</v>
      </c>
      <c r="Q48" s="60">
        <f t="shared" si="3"/>
        <v>-8.2028203518397125E-2</v>
      </c>
    </row>
    <row r="49" spans="1:17" x14ac:dyDescent="0.3">
      <c r="A49" s="61">
        <v>45692</v>
      </c>
      <c r="B49" s="60" t="str">
        <f>_xlfn.IFNA('[2]Ceny elektriny cal + 1'!D36,"")</f>
        <v/>
      </c>
      <c r="C49" s="60">
        <f>_xlfn.IFNA('[2]Ceny elektriny cal + 1'!E36,"")</f>
        <v>50.71</v>
      </c>
      <c r="D49" s="60">
        <f>_xlfn.IFNA('[2]Ceny elektriny cal + 1'!F36,"")</f>
        <v>47.34</v>
      </c>
      <c r="E49" s="60">
        <f>_xlfn.IFNA('[2]Ceny elektriny cal + 1'!G36,"")</f>
        <v>55.31</v>
      </c>
      <c r="F49" s="60">
        <f>_xlfn.IFNA('[2]Ceny elektriny cal + 1'!H36,"")</f>
        <v>145.87</v>
      </c>
      <c r="G49" s="60" t="str">
        <f>_xlfn.IFNA('[2]Ceny elektriny cal + 1'!I36,"")</f>
        <v/>
      </c>
      <c r="H49" s="60" t="str">
        <f>_xlfn.IFNA('[2]Ceny elektriny cal + 1'!J36,"")</f>
        <v/>
      </c>
      <c r="K49" s="60">
        <f t="shared" ref="K49:Q64" si="4">IFERROR(B49/B$380-1,K48)</f>
        <v>-0.22832612290577436</v>
      </c>
      <c r="L49" s="60">
        <f t="shared" si="4"/>
        <v>-2.330434120624969E-2</v>
      </c>
      <c r="M49" s="60">
        <f t="shared" si="4"/>
        <v>2.8066887326002599E-2</v>
      </c>
      <c r="N49" s="60">
        <f t="shared" si="4"/>
        <v>-0.40390973643047834</v>
      </c>
      <c r="O49" s="60">
        <f t="shared" si="4"/>
        <v>-0.53179512489478675</v>
      </c>
      <c r="P49" s="60">
        <f t="shared" si="4"/>
        <v>0.27393392179347309</v>
      </c>
      <c r="Q49" s="60">
        <f t="shared" si="4"/>
        <v>-8.2028203518397125E-2</v>
      </c>
    </row>
    <row r="50" spans="1:17" x14ac:dyDescent="0.3">
      <c r="A50" s="61">
        <v>45693</v>
      </c>
      <c r="B50" s="60">
        <f>_xlfn.IFNA('[2]Ceny elektriny cal + 1'!D37,"")</f>
        <v>36.25</v>
      </c>
      <c r="C50" s="60">
        <f>_xlfn.IFNA('[2]Ceny elektriny cal + 1'!E37,"")</f>
        <v>51.13</v>
      </c>
      <c r="D50" s="60">
        <f>_xlfn.IFNA('[2]Ceny elektriny cal + 1'!F37,"")</f>
        <v>48.25</v>
      </c>
      <c r="E50" s="60">
        <f>_xlfn.IFNA('[2]Ceny elektriny cal + 1'!G37,"")</f>
        <v>56.12</v>
      </c>
      <c r="F50" s="60" t="str">
        <f>_xlfn.IFNA('[2]Ceny elektriny cal + 1'!H37,"")</f>
        <v/>
      </c>
      <c r="G50" s="60" t="str">
        <f>_xlfn.IFNA('[2]Ceny elektriny cal + 1'!I37,"")</f>
        <v/>
      </c>
      <c r="H50" s="60">
        <f>_xlfn.IFNA('[2]Ceny elektriny cal + 1'!J37,"")</f>
        <v>85.9</v>
      </c>
      <c r="K50" s="60">
        <f t="shared" si="4"/>
        <v>-0.23403126931364515</v>
      </c>
      <c r="L50" s="60">
        <f t="shared" si="4"/>
        <v>-1.52149667891055E-2</v>
      </c>
      <c r="M50" s="60">
        <f t="shared" si="4"/>
        <v>4.7829051826776992E-2</v>
      </c>
      <c r="N50" s="60">
        <f t="shared" si="4"/>
        <v>-0.39518015564054321</v>
      </c>
      <c r="O50" s="60">
        <f t="shared" si="4"/>
        <v>-0.53179512489478675</v>
      </c>
      <c r="P50" s="60">
        <f t="shared" si="4"/>
        <v>0.27393392179347309</v>
      </c>
      <c r="Q50" s="60">
        <f t="shared" si="4"/>
        <v>-0.1041379536722371</v>
      </c>
    </row>
    <row r="51" spans="1:17" x14ac:dyDescent="0.3">
      <c r="A51" s="61">
        <v>45694</v>
      </c>
      <c r="B51" s="60">
        <f>_xlfn.IFNA('[2]Ceny elektriny cal + 1'!D38,"")</f>
        <v>35.880000000000003</v>
      </c>
      <c r="C51" s="60">
        <f>_xlfn.IFNA('[2]Ceny elektriny cal + 1'!E38,"")</f>
        <v>51.8</v>
      </c>
      <c r="D51" s="60">
        <f>_xlfn.IFNA('[2]Ceny elektriny cal + 1'!F38,"")</f>
        <v>47.53</v>
      </c>
      <c r="E51" s="60" t="str">
        <f>_xlfn.IFNA('[2]Ceny elektriny cal + 1'!G38,"")</f>
        <v/>
      </c>
      <c r="F51" s="60" t="str">
        <f>_xlfn.IFNA('[2]Ceny elektriny cal + 1'!H38,"")</f>
        <v/>
      </c>
      <c r="G51" s="60">
        <f>_xlfn.IFNA('[2]Ceny elektriny cal + 1'!I38,"")</f>
        <v>180.63</v>
      </c>
      <c r="H51" s="60">
        <f>_xlfn.IFNA('[2]Ceny elektriny cal + 1'!J38,"")</f>
        <v>85.92</v>
      </c>
      <c r="K51" s="60">
        <f t="shared" si="4"/>
        <v>-0.24184943290961625</v>
      </c>
      <c r="L51" s="60">
        <f t="shared" si="4"/>
        <v>-2.3104885522330365E-3</v>
      </c>
      <c r="M51" s="60">
        <f t="shared" si="4"/>
        <v>3.219305354044999E-2</v>
      </c>
      <c r="N51" s="60">
        <f t="shared" si="4"/>
        <v>-0.39518015564054321</v>
      </c>
      <c r="O51" s="60">
        <f t="shared" si="4"/>
        <v>-0.53179512489478675</v>
      </c>
      <c r="P51" s="60">
        <f t="shared" si="4"/>
        <v>0.23828598339102958</v>
      </c>
      <c r="Q51" s="60">
        <f t="shared" si="4"/>
        <v>-0.103929371123616</v>
      </c>
    </row>
    <row r="52" spans="1:17" x14ac:dyDescent="0.3">
      <c r="A52" s="61">
        <v>45695</v>
      </c>
      <c r="B52" s="60">
        <f>_xlfn.IFNA('[2]Ceny elektriny cal + 1'!D39,"")</f>
        <v>36.06</v>
      </c>
      <c r="C52" s="60">
        <f>_xlfn.IFNA('[2]Ceny elektriny cal + 1'!E39,"")</f>
        <v>51.7</v>
      </c>
      <c r="D52" s="60">
        <f>_xlfn.IFNA('[2]Ceny elektriny cal + 1'!F39,"")</f>
        <v>47.75</v>
      </c>
      <c r="E52" s="60" t="str">
        <f>_xlfn.IFNA('[2]Ceny elektriny cal + 1'!G39,"")</f>
        <v/>
      </c>
      <c r="F52" s="60">
        <f>_xlfn.IFNA('[2]Ceny elektriny cal + 1'!H39,"")</f>
        <v>143.9</v>
      </c>
      <c r="G52" s="60">
        <f>_xlfn.IFNA('[2]Ceny elektriny cal + 1'!I39,"")</f>
        <v>173.04</v>
      </c>
      <c r="H52" s="60">
        <f>_xlfn.IFNA('[2]Ceny elektriny cal + 1'!J39,"")</f>
        <v>84.55</v>
      </c>
      <c r="K52" s="60">
        <f t="shared" si="4"/>
        <v>-0.23804600197103565</v>
      </c>
      <c r="L52" s="60">
        <f t="shared" si="4"/>
        <v>-4.2365300801243677E-3</v>
      </c>
      <c r="M52" s="60">
        <f t="shared" si="4"/>
        <v>3.6970719683494302E-2</v>
      </c>
      <c r="N52" s="60">
        <f t="shared" si="4"/>
        <v>-0.39518015564054321</v>
      </c>
      <c r="O52" s="60">
        <f t="shared" si="4"/>
        <v>-0.53811831406293142</v>
      </c>
      <c r="P52" s="60">
        <f t="shared" si="4"/>
        <v>0.18625370406900155</v>
      </c>
      <c r="Q52" s="60">
        <f t="shared" si="4"/>
        <v>-0.11821727570416363</v>
      </c>
    </row>
    <row r="53" spans="1:17" x14ac:dyDescent="0.3">
      <c r="A53" s="61">
        <v>45696</v>
      </c>
      <c r="B53" s="60">
        <f>_xlfn.IFNA('[2]Ceny elektriny cal + 1'!D40,"")</f>
        <v>35.5</v>
      </c>
      <c r="C53" s="60">
        <f>_xlfn.IFNA('[2]Ceny elektriny cal + 1'!E40,"")</f>
        <v>50.5</v>
      </c>
      <c r="D53" s="60" t="str">
        <f>_xlfn.IFNA('[2]Ceny elektriny cal + 1'!F40,"")</f>
        <v/>
      </c>
      <c r="E53" s="60">
        <f>_xlfn.IFNA('[2]Ceny elektriny cal + 1'!G40,"")</f>
        <v>56.45</v>
      </c>
      <c r="F53" s="60">
        <f>_xlfn.IFNA('[2]Ceny elektriny cal + 1'!H40,"")</f>
        <v>146.75</v>
      </c>
      <c r="G53" s="60">
        <f>_xlfn.IFNA('[2]Ceny elektriny cal + 1'!I40,"")</f>
        <v>169.32</v>
      </c>
      <c r="H53" s="60">
        <f>_xlfn.IFNA('[2]Ceny elektriny cal + 1'!J40,"")</f>
        <v>83.13</v>
      </c>
      <c r="K53" s="60">
        <f t="shared" si="4"/>
        <v>-0.24987889822439735</v>
      </c>
      <c r="L53" s="60">
        <f t="shared" si="4"/>
        <v>-2.7349028414821674E-2</v>
      </c>
      <c r="M53" s="60">
        <f t="shared" si="4"/>
        <v>3.6970719683494302E-2</v>
      </c>
      <c r="N53" s="60">
        <f t="shared" si="4"/>
        <v>-0.39162365976316216</v>
      </c>
      <c r="O53" s="60">
        <f t="shared" si="4"/>
        <v>-0.52897055308363572</v>
      </c>
      <c r="P53" s="60">
        <f t="shared" si="4"/>
        <v>0.16075171736571514</v>
      </c>
      <c r="Q53" s="60">
        <f t="shared" si="4"/>
        <v>-0.13302663665626402</v>
      </c>
    </row>
    <row r="54" spans="1:17" x14ac:dyDescent="0.3">
      <c r="A54" s="61">
        <v>45697</v>
      </c>
      <c r="B54" s="60">
        <f>_xlfn.IFNA('[2]Ceny elektriny cal + 1'!D41,"")</f>
        <v>35.24</v>
      </c>
      <c r="C54" s="60" t="str">
        <f>_xlfn.IFNA('[2]Ceny elektriny cal + 1'!E41,"")</f>
        <v/>
      </c>
      <c r="D54" s="60" t="str">
        <f>_xlfn.IFNA('[2]Ceny elektriny cal + 1'!F41,"")</f>
        <v/>
      </c>
      <c r="E54" s="60">
        <f>_xlfn.IFNA('[2]Ceny elektriny cal + 1'!G41,"")</f>
        <v>56.15</v>
      </c>
      <c r="F54" s="60">
        <f>_xlfn.IFNA('[2]Ceny elektriny cal + 1'!H41,"")</f>
        <v>143.21</v>
      </c>
      <c r="G54" s="60">
        <f>_xlfn.IFNA('[2]Ceny elektriny cal + 1'!I41,"")</f>
        <v>169.58</v>
      </c>
      <c r="H54" s="60">
        <f>_xlfn.IFNA('[2]Ceny elektriny cal + 1'!J41,"")</f>
        <v>81.11</v>
      </c>
      <c r="K54" s="60">
        <f t="shared" si="4"/>
        <v>-0.25537274291345802</v>
      </c>
      <c r="L54" s="60">
        <f t="shared" si="4"/>
        <v>-2.7349028414821674E-2</v>
      </c>
      <c r="M54" s="60">
        <f t="shared" si="4"/>
        <v>3.6970719683494302E-2</v>
      </c>
      <c r="N54" s="60">
        <f t="shared" si="4"/>
        <v>-0.39485683783350856</v>
      </c>
      <c r="O54" s="60">
        <f t="shared" si="4"/>
        <v>-0.54033303514212938</v>
      </c>
      <c r="P54" s="60">
        <f t="shared" si="4"/>
        <v>0.16253411428583742</v>
      </c>
      <c r="Q54" s="60">
        <f t="shared" si="4"/>
        <v>-0.15409347406699836</v>
      </c>
    </row>
    <row r="55" spans="1:17" x14ac:dyDescent="0.3">
      <c r="A55" s="61">
        <v>45698</v>
      </c>
      <c r="B55" s="60" t="str">
        <f>_xlfn.IFNA('[2]Ceny elektriny cal + 1'!D42,"")</f>
        <v/>
      </c>
      <c r="C55" s="60" t="str">
        <f>_xlfn.IFNA('[2]Ceny elektriny cal + 1'!E42,"")</f>
        <v/>
      </c>
      <c r="D55" s="60">
        <f>_xlfn.IFNA('[2]Ceny elektriny cal + 1'!F42,"")</f>
        <v>47.13</v>
      </c>
      <c r="E55" s="60">
        <f>_xlfn.IFNA('[2]Ceny elektriny cal + 1'!G42,"")</f>
        <v>56.32</v>
      </c>
      <c r="F55" s="60">
        <f>_xlfn.IFNA('[2]Ceny elektriny cal + 1'!H42,"")</f>
        <v>139.5</v>
      </c>
      <c r="G55" s="60">
        <f>_xlfn.IFNA('[2]Ceny elektriny cal + 1'!I42,"")</f>
        <v>171.41</v>
      </c>
      <c r="H55" s="60" t="str">
        <f>_xlfn.IFNA('[2]Ceny elektriny cal + 1'!J42,"")</f>
        <v/>
      </c>
      <c r="K55" s="60">
        <f t="shared" si="4"/>
        <v>-0.25537274291345802</v>
      </c>
      <c r="L55" s="60">
        <f t="shared" si="4"/>
        <v>-2.7349028414821674E-2</v>
      </c>
      <c r="M55" s="60">
        <f t="shared" si="4"/>
        <v>2.3506387825823927E-2</v>
      </c>
      <c r="N55" s="60">
        <f t="shared" si="4"/>
        <v>-0.39302470359364561</v>
      </c>
      <c r="O55" s="60">
        <f t="shared" si="4"/>
        <v>-0.55224117311868615</v>
      </c>
      <c r="P55" s="60">
        <f t="shared" si="4"/>
        <v>0.17507944645438944</v>
      </c>
      <c r="Q55" s="60">
        <f t="shared" si="4"/>
        <v>-0.15409347406699836</v>
      </c>
    </row>
    <row r="56" spans="1:17" x14ac:dyDescent="0.3">
      <c r="A56" s="61">
        <v>45699</v>
      </c>
      <c r="B56" s="60" t="str">
        <f>_xlfn.IFNA('[2]Ceny elektriny cal + 1'!D43,"")</f>
        <v/>
      </c>
      <c r="C56" s="60">
        <f>_xlfn.IFNA('[2]Ceny elektriny cal + 1'!E43,"")</f>
        <v>49.81</v>
      </c>
      <c r="D56" s="60">
        <f>_xlfn.IFNA('[2]Ceny elektriny cal + 1'!F43,"")</f>
        <v>47.88</v>
      </c>
      <c r="E56" s="60">
        <f>_xlfn.IFNA('[2]Ceny elektriny cal + 1'!G43,"")</f>
        <v>55.84</v>
      </c>
      <c r="F56" s="60">
        <f>_xlfn.IFNA('[2]Ceny elektriny cal + 1'!H43,"")</f>
        <v>144.16</v>
      </c>
      <c r="G56" s="60" t="str">
        <f>_xlfn.IFNA('[2]Ceny elektriny cal + 1'!I43,"")</f>
        <v/>
      </c>
      <c r="H56" s="60" t="str">
        <f>_xlfn.IFNA('[2]Ceny elektriny cal + 1'!J43,"")</f>
        <v/>
      </c>
      <c r="K56" s="60">
        <f t="shared" si="4"/>
        <v>-0.25537274291345802</v>
      </c>
      <c r="L56" s="60">
        <f t="shared" si="4"/>
        <v>-4.0638714957272559E-2</v>
      </c>
      <c r="M56" s="60">
        <f t="shared" si="4"/>
        <v>3.979388604074785E-2</v>
      </c>
      <c r="N56" s="60">
        <f t="shared" si="4"/>
        <v>-0.3981977885061998</v>
      </c>
      <c r="O56" s="60">
        <f t="shared" si="4"/>
        <v>-0.53728378148236411</v>
      </c>
      <c r="P56" s="60">
        <f t="shared" si="4"/>
        <v>0.17507944645438944</v>
      </c>
      <c r="Q56" s="60">
        <f t="shared" si="4"/>
        <v>-0.15409347406699836</v>
      </c>
    </row>
    <row r="57" spans="1:17" x14ac:dyDescent="0.3">
      <c r="A57" s="61">
        <v>45700</v>
      </c>
      <c r="B57" s="60">
        <f>_xlfn.IFNA('[2]Ceny elektriny cal + 1'!D44,"")</f>
        <v>35.15</v>
      </c>
      <c r="C57" s="60">
        <f>_xlfn.IFNA('[2]Ceny elektriny cal + 1'!E44,"")</f>
        <v>49.41</v>
      </c>
      <c r="D57" s="60">
        <f>_xlfn.IFNA('[2]Ceny elektriny cal + 1'!F44,"")</f>
        <v>48.8</v>
      </c>
      <c r="E57" s="60">
        <f>_xlfn.IFNA('[2]Ceny elektriny cal + 1'!G44,"")</f>
        <v>55.33</v>
      </c>
      <c r="F57" s="60" t="str">
        <f>_xlfn.IFNA('[2]Ceny elektriny cal + 1'!H44,"")</f>
        <v/>
      </c>
      <c r="G57" s="60" t="str">
        <f>_xlfn.IFNA('[2]Ceny elektriny cal + 1'!I44,"")</f>
        <v/>
      </c>
      <c r="H57" s="60">
        <f>_xlfn.IFNA('[2]Ceny elektriny cal + 1'!J44,"")</f>
        <v>79.849999999999994</v>
      </c>
      <c r="K57" s="60">
        <f t="shared" si="4"/>
        <v>-0.25727445838274843</v>
      </c>
      <c r="L57" s="60">
        <f t="shared" si="4"/>
        <v>-4.8342881068838439E-2</v>
      </c>
      <c r="M57" s="60">
        <f t="shared" si="4"/>
        <v>5.9773217184387883E-2</v>
      </c>
      <c r="N57" s="60">
        <f t="shared" si="4"/>
        <v>-0.40369419122578865</v>
      </c>
      <c r="O57" s="60">
        <f t="shared" si="4"/>
        <v>-0.53728378148236411</v>
      </c>
      <c r="P57" s="60">
        <f t="shared" si="4"/>
        <v>0.17507944645438944</v>
      </c>
      <c r="Q57" s="60">
        <f t="shared" si="4"/>
        <v>-0.16723417463012968</v>
      </c>
    </row>
    <row r="58" spans="1:17" x14ac:dyDescent="0.3">
      <c r="A58" s="61">
        <v>45701</v>
      </c>
      <c r="B58" s="60">
        <f>_xlfn.IFNA('[2]Ceny elektriny cal + 1'!D45,"")</f>
        <v>36.03</v>
      </c>
      <c r="C58" s="60">
        <f>_xlfn.IFNA('[2]Ceny elektriny cal + 1'!E45,"")</f>
        <v>48.49</v>
      </c>
      <c r="D58" s="60">
        <f>_xlfn.IFNA('[2]Ceny elektriny cal + 1'!F45,"")</f>
        <v>49.18</v>
      </c>
      <c r="E58" s="60" t="str">
        <f>_xlfn.IFNA('[2]Ceny elektriny cal + 1'!G45,"")</f>
        <v/>
      </c>
      <c r="F58" s="60" t="str">
        <f>_xlfn.IFNA('[2]Ceny elektriny cal + 1'!H45,"")</f>
        <v/>
      </c>
      <c r="G58" s="60">
        <f>_xlfn.IFNA('[2]Ceny elektriny cal + 1'!I45,"")</f>
        <v>165.01</v>
      </c>
      <c r="H58" s="60">
        <f>_xlfn.IFNA('[2]Ceny elektriny cal + 1'!J45,"")</f>
        <v>79.349999999999994</v>
      </c>
      <c r="K58" s="60">
        <f t="shared" si="4"/>
        <v>-0.23867990712746578</v>
      </c>
      <c r="L58" s="60">
        <f t="shared" si="4"/>
        <v>-6.6062463125439619E-2</v>
      </c>
      <c r="M58" s="60">
        <f t="shared" si="4"/>
        <v>6.8025549613282887E-2</v>
      </c>
      <c r="N58" s="60">
        <f t="shared" si="4"/>
        <v>-0.40369419122578865</v>
      </c>
      <c r="O58" s="60">
        <f t="shared" si="4"/>
        <v>-0.53728378148236411</v>
      </c>
      <c r="P58" s="60">
        <f t="shared" si="4"/>
        <v>0.13120506072830529</v>
      </c>
      <c r="Q58" s="60">
        <f t="shared" si="4"/>
        <v>-0.17244873834565799</v>
      </c>
    </row>
    <row r="59" spans="1:17" x14ac:dyDescent="0.3">
      <c r="A59" s="61">
        <v>45702</v>
      </c>
      <c r="B59" s="60">
        <f>_xlfn.IFNA('[2]Ceny elektriny cal + 1'!D46,"")</f>
        <v>36.22</v>
      </c>
      <c r="C59" s="60">
        <f>_xlfn.IFNA('[2]Ceny elektriny cal + 1'!E46,"")</f>
        <v>48.67</v>
      </c>
      <c r="D59" s="60">
        <f>_xlfn.IFNA('[2]Ceny elektriny cal + 1'!F46,"")</f>
        <v>49.39</v>
      </c>
      <c r="E59" s="60" t="str">
        <f>_xlfn.IFNA('[2]Ceny elektriny cal + 1'!G46,"")</f>
        <v/>
      </c>
      <c r="F59" s="60">
        <f>_xlfn.IFNA('[2]Ceny elektriny cal + 1'!H46,"")</f>
        <v>148.66999999999999</v>
      </c>
      <c r="G59" s="60">
        <f>_xlfn.IFNA('[2]Ceny elektriny cal + 1'!I46,"")</f>
        <v>165.92</v>
      </c>
      <c r="H59" s="60">
        <f>_xlfn.IFNA('[2]Ceny elektriny cal + 1'!J46,"")</f>
        <v>78.319999999999993</v>
      </c>
      <c r="K59" s="60">
        <f t="shared" si="4"/>
        <v>-0.23466517447007529</v>
      </c>
      <c r="L59" s="60">
        <f t="shared" si="4"/>
        <v>-6.2595588375235045E-2</v>
      </c>
      <c r="M59" s="60">
        <f t="shared" si="4"/>
        <v>7.2586049113461559E-2</v>
      </c>
      <c r="N59" s="60">
        <f t="shared" si="4"/>
        <v>-0.40369419122578865</v>
      </c>
      <c r="O59" s="60">
        <f t="shared" si="4"/>
        <v>-0.52280785095021565</v>
      </c>
      <c r="P59" s="60">
        <f t="shared" si="4"/>
        <v>0.13744344994873292</v>
      </c>
      <c r="Q59" s="60">
        <f t="shared" si="4"/>
        <v>-0.18319073959964638</v>
      </c>
    </row>
    <row r="60" spans="1:17" x14ac:dyDescent="0.3">
      <c r="A60" s="61">
        <v>45703</v>
      </c>
      <c r="B60" s="60">
        <f>_xlfn.IFNA('[2]Ceny elektriny cal + 1'!D47,"")</f>
        <v>35.97</v>
      </c>
      <c r="C60" s="60">
        <f>_xlfn.IFNA('[2]Ceny elektriny cal + 1'!E47,"")</f>
        <v>49.3</v>
      </c>
      <c r="D60" s="60" t="str">
        <f>_xlfn.IFNA('[2]Ceny elektriny cal + 1'!F47,"")</f>
        <v/>
      </c>
      <c r="E60" s="60">
        <f>_xlfn.IFNA('[2]Ceny elektriny cal + 1'!G47,"")</f>
        <v>55.47</v>
      </c>
      <c r="F60" s="60">
        <f>_xlfn.IFNA('[2]Ceny elektriny cal + 1'!H47,"")</f>
        <v>142.74</v>
      </c>
      <c r="G60" s="60">
        <f>_xlfn.IFNA('[2]Ceny elektriny cal + 1'!I47,"")</f>
        <v>168.79</v>
      </c>
      <c r="H60" s="60">
        <f>_xlfn.IFNA('[2]Ceny elektriny cal + 1'!J47,"")</f>
        <v>78.97</v>
      </c>
      <c r="K60" s="60">
        <f t="shared" si="4"/>
        <v>-0.23994771744032606</v>
      </c>
      <c r="L60" s="60">
        <f t="shared" si="4"/>
        <v>-5.0461526749519092E-2</v>
      </c>
      <c r="M60" s="60">
        <f t="shared" si="4"/>
        <v>7.2586049113461559E-2</v>
      </c>
      <c r="N60" s="60">
        <f t="shared" si="4"/>
        <v>-0.40218537479296035</v>
      </c>
      <c r="O60" s="60">
        <f t="shared" si="4"/>
        <v>-0.54184161326853952</v>
      </c>
      <c r="P60" s="60">
        <f t="shared" si="4"/>
        <v>0.15711836979777383</v>
      </c>
      <c r="Q60" s="60">
        <f t="shared" si="4"/>
        <v>-0.17641180676945944</v>
      </c>
    </row>
    <row r="61" spans="1:17" x14ac:dyDescent="0.3">
      <c r="A61" s="61">
        <v>45704</v>
      </c>
      <c r="B61" s="60">
        <f>_xlfn.IFNA('[2]Ceny elektriny cal + 1'!D48,"")</f>
        <v>35.93</v>
      </c>
      <c r="C61" s="60" t="str">
        <f>_xlfn.IFNA('[2]Ceny elektriny cal + 1'!E48,"")</f>
        <v/>
      </c>
      <c r="D61" s="60" t="str">
        <f>_xlfn.IFNA('[2]Ceny elektriny cal + 1'!F48,"")</f>
        <v/>
      </c>
      <c r="E61" s="60">
        <f>_xlfn.IFNA('[2]Ceny elektriny cal + 1'!G48,"")</f>
        <v>55.47</v>
      </c>
      <c r="F61" s="60">
        <f>_xlfn.IFNA('[2]Ceny elektriny cal + 1'!H48,"")</f>
        <v>139.44999999999999</v>
      </c>
      <c r="G61" s="60">
        <f>_xlfn.IFNA('[2]Ceny elektriny cal + 1'!I48,"")</f>
        <v>168.18</v>
      </c>
      <c r="H61" s="60">
        <f>_xlfn.IFNA('[2]Ceny elektriny cal + 1'!J48,"")</f>
        <v>78.53</v>
      </c>
      <c r="K61" s="60">
        <f t="shared" si="4"/>
        <v>-0.24079292431556609</v>
      </c>
      <c r="L61" s="60">
        <f t="shared" si="4"/>
        <v>-5.0461526749519092E-2</v>
      </c>
      <c r="M61" s="60">
        <f t="shared" si="4"/>
        <v>7.2586049113461559E-2</v>
      </c>
      <c r="N61" s="60">
        <f t="shared" si="4"/>
        <v>-0.40218537479296035</v>
      </c>
      <c r="O61" s="60">
        <f t="shared" si="4"/>
        <v>-0.55240166015341075</v>
      </c>
      <c r="P61" s="60">
        <f t="shared" si="4"/>
        <v>0.15293659240825641</v>
      </c>
      <c r="Q61" s="60">
        <f t="shared" si="4"/>
        <v>-0.18100062283912433</v>
      </c>
    </row>
    <row r="62" spans="1:17" x14ac:dyDescent="0.3">
      <c r="A62" s="61">
        <v>45705</v>
      </c>
      <c r="B62" s="60" t="str">
        <f>_xlfn.IFNA('[2]Ceny elektriny cal + 1'!D49,"")</f>
        <v/>
      </c>
      <c r="C62" s="60" t="str">
        <f>_xlfn.IFNA('[2]Ceny elektriny cal + 1'!E49,"")</f>
        <v/>
      </c>
      <c r="D62" s="60">
        <f>_xlfn.IFNA('[2]Ceny elektriny cal + 1'!F49,"")</f>
        <v>50.04</v>
      </c>
      <c r="E62" s="60">
        <f>_xlfn.IFNA('[2]Ceny elektriny cal + 1'!G49,"")</f>
        <v>55.1</v>
      </c>
      <c r="F62" s="60">
        <f>_xlfn.IFNA('[2]Ceny elektriny cal + 1'!H49,"")</f>
        <v>139.08000000000001</v>
      </c>
      <c r="G62" s="60">
        <f>_xlfn.IFNA('[2]Ceny elektriny cal + 1'!I49,"")</f>
        <v>165.95</v>
      </c>
      <c r="H62" s="60" t="str">
        <f>_xlfn.IFNA('[2]Ceny elektriny cal + 1'!J49,"")</f>
        <v/>
      </c>
      <c r="K62" s="60">
        <f t="shared" si="4"/>
        <v>-0.24079292431556609</v>
      </c>
      <c r="L62" s="60">
        <f t="shared" si="4"/>
        <v>-5.0461526749519092E-2</v>
      </c>
      <c r="M62" s="60">
        <f t="shared" si="4"/>
        <v>8.6701880899728856E-2</v>
      </c>
      <c r="N62" s="60">
        <f t="shared" si="4"/>
        <v>-0.40617296107972078</v>
      </c>
      <c r="O62" s="60">
        <f t="shared" si="4"/>
        <v>-0.5535892642103718</v>
      </c>
      <c r="P62" s="60">
        <f t="shared" si="4"/>
        <v>0.13764911113182388</v>
      </c>
      <c r="Q62" s="60">
        <f t="shared" si="4"/>
        <v>-0.18100062283912433</v>
      </c>
    </row>
    <row r="63" spans="1:17" x14ac:dyDescent="0.3">
      <c r="A63" s="61">
        <v>45706</v>
      </c>
      <c r="B63" s="60" t="str">
        <f>_xlfn.IFNA('[2]Ceny elektriny cal + 1'!D50,"")</f>
        <v/>
      </c>
      <c r="C63" s="60">
        <f>_xlfn.IFNA('[2]Ceny elektriny cal + 1'!E50,"")</f>
        <v>48.95</v>
      </c>
      <c r="D63" s="60">
        <f>_xlfn.IFNA('[2]Ceny elektriny cal + 1'!F50,"")</f>
        <v>49.7</v>
      </c>
      <c r="E63" s="60">
        <f>_xlfn.IFNA('[2]Ceny elektriny cal + 1'!G50,"")</f>
        <v>55.35</v>
      </c>
      <c r="F63" s="60">
        <f>_xlfn.IFNA('[2]Ceny elektriny cal + 1'!H50,"")</f>
        <v>140.88999999999999</v>
      </c>
      <c r="G63" s="60" t="str">
        <f>_xlfn.IFNA('[2]Ceny elektriny cal + 1'!I50,"")</f>
        <v/>
      </c>
      <c r="H63" s="60" t="str">
        <f>_xlfn.IFNA('[2]Ceny elektriny cal + 1'!J50,"")</f>
        <v/>
      </c>
      <c r="K63" s="60">
        <f t="shared" si="4"/>
        <v>-0.24079292431556609</v>
      </c>
      <c r="L63" s="60">
        <f t="shared" si="4"/>
        <v>-5.7202672097139029E-2</v>
      </c>
      <c r="M63" s="60">
        <f t="shared" si="4"/>
        <v>7.9318215042296858E-2</v>
      </c>
      <c r="N63" s="60">
        <f t="shared" si="4"/>
        <v>-0.40347864602109884</v>
      </c>
      <c r="O63" s="60">
        <f t="shared" si="4"/>
        <v>-0.54777963355334558</v>
      </c>
      <c r="P63" s="60">
        <f t="shared" si="4"/>
        <v>0.13764911113182388</v>
      </c>
      <c r="Q63" s="60">
        <f t="shared" si="4"/>
        <v>-0.18100062283912433</v>
      </c>
    </row>
    <row r="64" spans="1:17" x14ac:dyDescent="0.3">
      <c r="A64" s="61">
        <v>45707</v>
      </c>
      <c r="B64" s="60">
        <f>_xlfn.IFNA('[2]Ceny elektriny cal + 1'!D51,"")</f>
        <v>36.700000000000003</v>
      </c>
      <c r="C64" s="60">
        <f>_xlfn.IFNA('[2]Ceny elektriny cal + 1'!E51,"")</f>
        <v>49.23</v>
      </c>
      <c r="D64" s="60">
        <f>_xlfn.IFNA('[2]Ceny elektriny cal + 1'!F51,"")</f>
        <v>49.67</v>
      </c>
      <c r="E64" s="60">
        <f>_xlfn.IFNA('[2]Ceny elektriny cal + 1'!G51,"")</f>
        <v>55.3</v>
      </c>
      <c r="F64" s="60" t="str">
        <f>_xlfn.IFNA('[2]Ceny elektriny cal + 1'!H51,"")</f>
        <v/>
      </c>
      <c r="G64" s="60" t="str">
        <f>_xlfn.IFNA('[2]Ceny elektriny cal + 1'!I51,"")</f>
        <v/>
      </c>
      <c r="H64" s="60">
        <f>_xlfn.IFNA('[2]Ceny elektriny cal + 1'!J51,"")</f>
        <v>75.59</v>
      </c>
      <c r="K64" s="60">
        <f t="shared" si="4"/>
        <v>-0.22452269196719388</v>
      </c>
      <c r="L64" s="60">
        <f t="shared" si="4"/>
        <v>-5.1809755819043013E-2</v>
      </c>
      <c r="M64" s="60">
        <f t="shared" si="4"/>
        <v>7.8666715113699937E-2</v>
      </c>
      <c r="N64" s="60">
        <f t="shared" si="4"/>
        <v>-0.4040175090328233</v>
      </c>
      <c r="O64" s="60">
        <f t="shared" si="4"/>
        <v>-0.54777963355334558</v>
      </c>
      <c r="P64" s="60">
        <f t="shared" si="4"/>
        <v>0.13764911113182388</v>
      </c>
      <c r="Q64" s="60">
        <f t="shared" si="4"/>
        <v>-0.21166225748643075</v>
      </c>
    </row>
    <row r="65" spans="1:17" x14ac:dyDescent="0.3">
      <c r="A65" s="61">
        <v>45708</v>
      </c>
      <c r="B65" s="60">
        <f>_xlfn.IFNA('[2]Ceny elektriny cal + 1'!D52,"")</f>
        <v>36.950000000000003</v>
      </c>
      <c r="C65" s="60">
        <f>_xlfn.IFNA('[2]Ceny elektriny cal + 1'!E52,"")</f>
        <v>49.9</v>
      </c>
      <c r="D65" s="60">
        <f>_xlfn.IFNA('[2]Ceny elektriny cal + 1'!F52,"")</f>
        <v>49.5</v>
      </c>
      <c r="E65" s="60" t="str">
        <f>_xlfn.IFNA('[2]Ceny elektriny cal + 1'!G52,"")</f>
        <v/>
      </c>
      <c r="F65" s="60" t="str">
        <f>_xlfn.IFNA('[2]Ceny elektriny cal + 1'!H52,"")</f>
        <v/>
      </c>
      <c r="G65" s="60">
        <f>_xlfn.IFNA('[2]Ceny elektriny cal + 1'!I52,"")</f>
        <v>164.91</v>
      </c>
      <c r="H65" s="60">
        <f>_xlfn.IFNA('[2]Ceny elektriny cal + 1'!J52,"")</f>
        <v>76.45</v>
      </c>
      <c r="K65" s="60">
        <f t="shared" ref="K65:Q80" si="5">IFERROR(B65/B$380-1,K64)</f>
        <v>-0.21924014899694311</v>
      </c>
      <c r="L65" s="60">
        <f t="shared" si="5"/>
        <v>-3.8905277582170328E-2</v>
      </c>
      <c r="M65" s="60">
        <f t="shared" si="5"/>
        <v>7.4974882184983604E-2</v>
      </c>
      <c r="N65" s="60">
        <f t="shared" si="5"/>
        <v>-0.4040175090328233</v>
      </c>
      <c r="O65" s="60">
        <f t="shared" si="5"/>
        <v>-0.54777963355334558</v>
      </c>
      <c r="P65" s="60">
        <f t="shared" si="5"/>
        <v>0.13051952345133522</v>
      </c>
      <c r="Q65" s="60">
        <f t="shared" si="5"/>
        <v>-0.20269320789572209</v>
      </c>
    </row>
    <row r="66" spans="1:17" x14ac:dyDescent="0.3">
      <c r="A66" s="61">
        <v>45709</v>
      </c>
      <c r="B66" s="60">
        <f>_xlfn.IFNA('[2]Ceny elektriny cal + 1'!D53,"")</f>
        <v>36.47</v>
      </c>
      <c r="C66" s="60">
        <f>_xlfn.IFNA('[2]Ceny elektriny cal + 1'!E53,"")</f>
        <v>49.37</v>
      </c>
      <c r="D66" s="60">
        <f>_xlfn.IFNA('[2]Ceny elektriny cal + 1'!F53,"")</f>
        <v>49.18</v>
      </c>
      <c r="E66" s="60" t="str">
        <f>_xlfn.IFNA('[2]Ceny elektriny cal + 1'!G53,"")</f>
        <v/>
      </c>
      <c r="F66" s="60">
        <f>_xlfn.IFNA('[2]Ceny elektriny cal + 1'!H53,"")</f>
        <v>141.76</v>
      </c>
      <c r="G66" s="60">
        <f>_xlfn.IFNA('[2]Ceny elektriny cal + 1'!I53,"")</f>
        <v>159.80000000000001</v>
      </c>
      <c r="H66" s="60">
        <f>_xlfn.IFNA('[2]Ceny elektriny cal + 1'!J53,"")</f>
        <v>76.05</v>
      </c>
      <c r="K66" s="60">
        <f t="shared" si="5"/>
        <v>-0.22938263149982463</v>
      </c>
      <c r="L66" s="60">
        <f t="shared" si="5"/>
        <v>-4.911329767999506E-2</v>
      </c>
      <c r="M66" s="60">
        <f t="shared" si="5"/>
        <v>6.8025549613282887E-2</v>
      </c>
      <c r="N66" s="60">
        <f t="shared" si="5"/>
        <v>-0.4040175090328233</v>
      </c>
      <c r="O66" s="60">
        <f t="shared" si="5"/>
        <v>-0.54498715914913942</v>
      </c>
      <c r="P66" s="60">
        <f t="shared" si="5"/>
        <v>9.5488568598165013E-2</v>
      </c>
      <c r="Q66" s="60">
        <f t="shared" si="5"/>
        <v>-0.20686485886814476</v>
      </c>
    </row>
    <row r="67" spans="1:17" x14ac:dyDescent="0.3">
      <c r="A67" s="61">
        <v>45710</v>
      </c>
      <c r="B67" s="60">
        <f>_xlfn.IFNA('[2]Ceny elektriny cal + 1'!D54,"")</f>
        <v>36.5</v>
      </c>
      <c r="C67" s="60">
        <f>_xlfn.IFNA('[2]Ceny elektriny cal + 1'!E54,"")</f>
        <v>49.27</v>
      </c>
      <c r="D67" s="60" t="str">
        <f>_xlfn.IFNA('[2]Ceny elektriny cal + 1'!F54,"")</f>
        <v/>
      </c>
      <c r="E67" s="60">
        <f>_xlfn.IFNA('[2]Ceny elektriny cal + 1'!G54,"")</f>
        <v>54.55</v>
      </c>
      <c r="F67" s="60">
        <f>_xlfn.IFNA('[2]Ceny elektriny cal + 1'!H54,"")</f>
        <v>150.93</v>
      </c>
      <c r="G67" s="60">
        <f>_xlfn.IFNA('[2]Ceny elektriny cal + 1'!I54,"")</f>
        <v>160.02000000000001</v>
      </c>
      <c r="H67" s="60">
        <f>_xlfn.IFNA('[2]Ceny elektriny cal + 1'!J54,"")</f>
        <v>74.95</v>
      </c>
      <c r="K67" s="60">
        <f t="shared" si="5"/>
        <v>-0.22874872634339449</v>
      </c>
      <c r="L67" s="60">
        <f t="shared" si="5"/>
        <v>-5.1039339207886392E-2</v>
      </c>
      <c r="M67" s="60">
        <f t="shared" si="5"/>
        <v>6.8025549613282887E-2</v>
      </c>
      <c r="N67" s="60">
        <f t="shared" si="5"/>
        <v>-0.41210045420868913</v>
      </c>
      <c r="O67" s="60">
        <f t="shared" si="5"/>
        <v>-0.51555383698066881</v>
      </c>
      <c r="P67" s="60">
        <f t="shared" si="5"/>
        <v>9.6996750607499127E-2</v>
      </c>
      <c r="Q67" s="60">
        <f t="shared" si="5"/>
        <v>-0.21833689904230702</v>
      </c>
    </row>
    <row r="68" spans="1:17" x14ac:dyDescent="0.3">
      <c r="A68" s="61">
        <v>45711</v>
      </c>
      <c r="B68" s="60">
        <f>_xlfn.IFNA('[2]Ceny elektriny cal + 1'!D55,"")</f>
        <v>36.799999999999997</v>
      </c>
      <c r="C68" s="60" t="str">
        <f>_xlfn.IFNA('[2]Ceny elektriny cal + 1'!E55,"")</f>
        <v/>
      </c>
      <c r="D68" s="60" t="str">
        <f>_xlfn.IFNA('[2]Ceny elektriny cal + 1'!F55,"")</f>
        <v/>
      </c>
      <c r="E68" s="60">
        <f>_xlfn.IFNA('[2]Ceny elektriny cal + 1'!G55,"")</f>
        <v>54.68</v>
      </c>
      <c r="F68" s="60">
        <f>_xlfn.IFNA('[2]Ceny elektriny cal + 1'!H55,"")</f>
        <v>159.38</v>
      </c>
      <c r="G68" s="60">
        <f>_xlfn.IFNA('[2]Ceny elektriny cal + 1'!I55,"")</f>
        <v>159.57</v>
      </c>
      <c r="H68" s="60">
        <f>_xlfn.IFNA('[2]Ceny elektriny cal + 1'!J55,"")</f>
        <v>74.599999999999994</v>
      </c>
      <c r="K68" s="60">
        <f t="shared" si="5"/>
        <v>-0.22240967477909368</v>
      </c>
      <c r="L68" s="60">
        <f t="shared" si="5"/>
        <v>-5.1039339207886392E-2</v>
      </c>
      <c r="M68" s="60">
        <f t="shared" si="5"/>
        <v>6.8025549613282887E-2</v>
      </c>
      <c r="N68" s="60">
        <f t="shared" si="5"/>
        <v>-0.41069941037820568</v>
      </c>
      <c r="O68" s="60">
        <f t="shared" si="5"/>
        <v>-0.48843152811223078</v>
      </c>
      <c r="P68" s="60">
        <f t="shared" si="5"/>
        <v>9.3911832861133693E-2</v>
      </c>
      <c r="Q68" s="60">
        <f t="shared" si="5"/>
        <v>-0.22198709364317692</v>
      </c>
    </row>
    <row r="69" spans="1:17" x14ac:dyDescent="0.3">
      <c r="A69" s="61">
        <v>45712</v>
      </c>
      <c r="B69" s="60" t="str">
        <f>_xlfn.IFNA('[2]Ceny elektriny cal + 1'!D56,"")</f>
        <v/>
      </c>
      <c r="C69" s="60" t="str">
        <f>_xlfn.IFNA('[2]Ceny elektriny cal + 1'!E56,"")</f>
        <v/>
      </c>
      <c r="D69" s="60">
        <f>_xlfn.IFNA('[2]Ceny elektriny cal + 1'!F56,"")</f>
        <v>48.4</v>
      </c>
      <c r="E69" s="60">
        <f>_xlfn.IFNA('[2]Ceny elektriny cal + 1'!G56,"")</f>
        <v>55.52</v>
      </c>
      <c r="F69" s="60">
        <f>_xlfn.IFNA('[2]Ceny elektriny cal + 1'!H56,"")</f>
        <v>184.61</v>
      </c>
      <c r="G69" s="60">
        <f>_xlfn.IFNA('[2]Ceny elektriny cal + 1'!I56,"")</f>
        <v>160.35</v>
      </c>
      <c r="H69" s="60" t="str">
        <f>_xlfn.IFNA('[2]Ceny elektriny cal + 1'!J56,"")</f>
        <v/>
      </c>
      <c r="K69" s="60">
        <f t="shared" si="5"/>
        <v>-0.22240967477909368</v>
      </c>
      <c r="L69" s="60">
        <f t="shared" si="5"/>
        <v>-5.1039339207886392E-2</v>
      </c>
      <c r="M69" s="60">
        <f t="shared" si="5"/>
        <v>5.1086551469761821E-2</v>
      </c>
      <c r="N69" s="60">
        <f t="shared" si="5"/>
        <v>-0.40164651178123589</v>
      </c>
      <c r="O69" s="60">
        <f t="shared" si="5"/>
        <v>-0.40744977039025554</v>
      </c>
      <c r="P69" s="60">
        <f t="shared" si="5"/>
        <v>9.9259023621500297E-2</v>
      </c>
      <c r="Q69" s="60">
        <f t="shared" si="5"/>
        <v>-0.22198709364317692</v>
      </c>
    </row>
    <row r="70" spans="1:17" x14ac:dyDescent="0.3">
      <c r="A70" s="61">
        <v>45713</v>
      </c>
      <c r="B70" s="60" t="str">
        <f>_xlfn.IFNA('[2]Ceny elektriny cal + 1'!D57,"")</f>
        <v/>
      </c>
      <c r="C70" s="60">
        <f>_xlfn.IFNA('[2]Ceny elektriny cal + 1'!E57,"")</f>
        <v>49.02</v>
      </c>
      <c r="D70" s="60">
        <f>_xlfn.IFNA('[2]Ceny elektriny cal + 1'!F57,"")</f>
        <v>48.27</v>
      </c>
      <c r="E70" s="60">
        <f>_xlfn.IFNA('[2]Ceny elektriny cal + 1'!G57,"")</f>
        <v>55.84</v>
      </c>
      <c r="F70" s="60">
        <f>_xlfn.IFNA('[2]Ceny elektriny cal + 1'!H57,"")</f>
        <v>148.81</v>
      </c>
      <c r="G70" s="60" t="str">
        <f>_xlfn.IFNA('[2]Ceny elektriny cal + 1'!I57,"")</f>
        <v/>
      </c>
      <c r="H70" s="60" t="str">
        <f>_xlfn.IFNA('[2]Ceny elektriny cal + 1'!J57,"")</f>
        <v/>
      </c>
      <c r="K70" s="60">
        <f t="shared" si="5"/>
        <v>-0.22240967477909368</v>
      </c>
      <c r="L70" s="60">
        <f t="shared" si="5"/>
        <v>-5.5854443027614997E-2</v>
      </c>
      <c r="M70" s="60">
        <f t="shared" si="5"/>
        <v>4.8263385112508495E-2</v>
      </c>
      <c r="N70" s="60">
        <f t="shared" si="5"/>
        <v>-0.3981977885061998</v>
      </c>
      <c r="O70" s="60">
        <f t="shared" si="5"/>
        <v>-0.52235848725298695</v>
      </c>
      <c r="P70" s="60">
        <f t="shared" si="5"/>
        <v>9.9259023621500297E-2</v>
      </c>
      <c r="Q70" s="60">
        <f t="shared" si="5"/>
        <v>-0.22198709364317692</v>
      </c>
    </row>
    <row r="71" spans="1:17" x14ac:dyDescent="0.3">
      <c r="A71" s="61">
        <v>45714</v>
      </c>
      <c r="B71" s="60">
        <f>_xlfn.IFNA('[2]Ceny elektriny cal + 1'!D58,"")</f>
        <v>36.07</v>
      </c>
      <c r="C71" s="60">
        <f>_xlfn.IFNA('[2]Ceny elektriny cal + 1'!E58,"")</f>
        <v>49.27</v>
      </c>
      <c r="D71" s="60">
        <f>_xlfn.IFNA('[2]Ceny elektriny cal + 1'!F58,"")</f>
        <v>48.15</v>
      </c>
      <c r="E71" s="60">
        <f>_xlfn.IFNA('[2]Ceny elektriny cal + 1'!G58,"")</f>
        <v>55.16</v>
      </c>
      <c r="F71" s="60" t="str">
        <f>_xlfn.IFNA('[2]Ceny elektriny cal + 1'!H58,"")</f>
        <v/>
      </c>
      <c r="G71" s="60" t="str">
        <f>_xlfn.IFNA('[2]Ceny elektriny cal + 1'!I58,"")</f>
        <v/>
      </c>
      <c r="H71" s="60">
        <f>_xlfn.IFNA('[2]Ceny elektriny cal + 1'!J58,"")</f>
        <v>76.48</v>
      </c>
      <c r="K71" s="60">
        <f t="shared" si="5"/>
        <v>-0.23783470025222575</v>
      </c>
      <c r="L71" s="60">
        <f t="shared" si="5"/>
        <v>-5.1039339207886392E-2</v>
      </c>
      <c r="M71" s="60">
        <f t="shared" si="5"/>
        <v>4.5657385398120365E-2</v>
      </c>
      <c r="N71" s="60">
        <f t="shared" si="5"/>
        <v>-0.40552632546565159</v>
      </c>
      <c r="O71" s="60">
        <f t="shared" si="5"/>
        <v>-0.52235848725298695</v>
      </c>
      <c r="P71" s="60">
        <f t="shared" si="5"/>
        <v>9.9259023621500297E-2</v>
      </c>
      <c r="Q71" s="60">
        <f t="shared" si="5"/>
        <v>-0.20238033407279032</v>
      </c>
    </row>
    <row r="72" spans="1:17" x14ac:dyDescent="0.3">
      <c r="A72" s="61">
        <v>45715</v>
      </c>
      <c r="B72" s="60">
        <f>_xlfn.IFNA('[2]Ceny elektriny cal + 1'!D59,"")</f>
        <v>36.1</v>
      </c>
      <c r="C72" s="60">
        <f>_xlfn.IFNA('[2]Ceny elektriny cal + 1'!E59,"")</f>
        <v>50.35</v>
      </c>
      <c r="D72" s="60">
        <f>_xlfn.IFNA('[2]Ceny elektriny cal + 1'!F59,"")</f>
        <v>47.99</v>
      </c>
      <c r="E72" s="60" t="str">
        <f>_xlfn.IFNA('[2]Ceny elektriny cal + 1'!G59,"")</f>
        <v/>
      </c>
      <c r="F72" s="60" t="str">
        <f>_xlfn.IFNA('[2]Ceny elektriny cal + 1'!H59,"")</f>
        <v/>
      </c>
      <c r="G72" s="60">
        <f>_xlfn.IFNA('[2]Ceny elektriny cal + 1'!I59,"")</f>
        <v>158.15</v>
      </c>
      <c r="H72" s="60">
        <f>_xlfn.IFNA('[2]Ceny elektriny cal + 1'!J59,"")</f>
        <v>78.34</v>
      </c>
      <c r="K72" s="60">
        <f t="shared" si="5"/>
        <v>-0.23720079509579561</v>
      </c>
      <c r="L72" s="60">
        <f t="shared" si="5"/>
        <v>-3.0238090706658838E-2</v>
      </c>
      <c r="M72" s="60">
        <f t="shared" si="5"/>
        <v>4.2182719112270117E-2</v>
      </c>
      <c r="N72" s="60">
        <f t="shared" si="5"/>
        <v>-0.40552632546565159</v>
      </c>
      <c r="O72" s="60">
        <f t="shared" si="5"/>
        <v>-0.52235848725298695</v>
      </c>
      <c r="P72" s="60">
        <f t="shared" si="5"/>
        <v>8.4177203528158939E-2</v>
      </c>
      <c r="Q72" s="60">
        <f t="shared" si="5"/>
        <v>-0.18298215705102505</v>
      </c>
    </row>
    <row r="73" spans="1:17" x14ac:dyDescent="0.3">
      <c r="A73" s="61">
        <v>45716</v>
      </c>
      <c r="B73" s="60">
        <f>_xlfn.IFNA('[2]Ceny elektriny cal + 1'!D60,"")</f>
        <v>36.119999999999997</v>
      </c>
      <c r="C73" s="60">
        <f>_xlfn.IFNA('[2]Ceny elektriny cal + 1'!E60,"")</f>
        <v>51.31</v>
      </c>
      <c r="D73" s="60">
        <f>_xlfn.IFNA('[2]Ceny elektriny cal + 1'!F60,"")</f>
        <v>47.64</v>
      </c>
      <c r="E73" s="60" t="str">
        <f>_xlfn.IFNA('[2]Ceny elektriny cal + 1'!G60,"")</f>
        <v/>
      </c>
      <c r="F73" s="60">
        <f>_xlfn.IFNA('[2]Ceny elektriny cal + 1'!H60,"")</f>
        <v>154.07</v>
      </c>
      <c r="G73" s="60">
        <f>_xlfn.IFNA('[2]Ceny elektriny cal + 1'!I60,"")</f>
        <v>155.06</v>
      </c>
      <c r="H73" s="60">
        <f>_xlfn.IFNA('[2]Ceny elektriny cal + 1'!J60,"")</f>
        <v>81.489999999999995</v>
      </c>
      <c r="K73" s="60">
        <f t="shared" si="5"/>
        <v>-0.2367781916581756</v>
      </c>
      <c r="L73" s="60">
        <f t="shared" si="5"/>
        <v>-1.1748092038900926E-2</v>
      </c>
      <c r="M73" s="60">
        <f t="shared" si="5"/>
        <v>3.4581886611972257E-2</v>
      </c>
      <c r="N73" s="60">
        <f t="shared" si="5"/>
        <v>-0.40552632546565159</v>
      </c>
      <c r="O73" s="60">
        <f t="shared" si="5"/>
        <v>-0.50547525119997117</v>
      </c>
      <c r="P73" s="60">
        <f t="shared" si="5"/>
        <v>6.299410166978392E-2</v>
      </c>
      <c r="Q73" s="60">
        <f t="shared" si="5"/>
        <v>-0.15013040564319691</v>
      </c>
    </row>
    <row r="74" spans="1:17" x14ac:dyDescent="0.3">
      <c r="A74" s="61">
        <v>45717</v>
      </c>
      <c r="B74" s="60">
        <f>_xlfn.IFNA('[2]Ceny elektriny cal + 1'!D61,"")</f>
        <v>35.82</v>
      </c>
      <c r="C74" s="60">
        <f>_xlfn.IFNA('[2]Ceny elektriny cal + 1'!E61,"")</f>
        <v>52.19</v>
      </c>
      <c r="D74" s="60" t="str">
        <f>_xlfn.IFNA('[2]Ceny elektriny cal + 1'!F61,"")</f>
        <v/>
      </c>
      <c r="E74" s="60">
        <f>_xlfn.IFNA('[2]Ceny elektriny cal + 1'!G61,"")</f>
        <v>55.35</v>
      </c>
      <c r="F74" s="60">
        <f>_xlfn.IFNA('[2]Ceny elektriny cal + 1'!H61,"")</f>
        <v>158.87</v>
      </c>
      <c r="G74" s="60">
        <f>_xlfn.IFNA('[2]Ceny elektriny cal + 1'!I61,"")</f>
        <v>153.57</v>
      </c>
      <c r="H74" s="60">
        <f>_xlfn.IFNA('[2]Ceny elektriny cal + 1'!J61,"")</f>
        <v>81.2</v>
      </c>
      <c r="K74" s="60">
        <f t="shared" si="5"/>
        <v>-0.24311724322247641</v>
      </c>
      <c r="L74" s="60">
        <f t="shared" si="5"/>
        <v>5.2010734065437436E-3</v>
      </c>
      <c r="M74" s="60">
        <f t="shared" si="5"/>
        <v>3.4581886611972257E-2</v>
      </c>
      <c r="N74" s="60">
        <f t="shared" si="5"/>
        <v>-0.40347864602109884</v>
      </c>
      <c r="O74" s="60">
        <f t="shared" si="5"/>
        <v>-0.49006849586642054</v>
      </c>
      <c r="P74" s="60">
        <f t="shared" si="5"/>
        <v>5.2779596242929827E-2</v>
      </c>
      <c r="Q74" s="60">
        <f t="shared" si="5"/>
        <v>-0.15315485259820316</v>
      </c>
    </row>
    <row r="75" spans="1:17" x14ac:dyDescent="0.3">
      <c r="A75" s="61">
        <v>45718</v>
      </c>
      <c r="B75" s="60">
        <f>_xlfn.IFNA('[2]Ceny elektriny cal + 1'!D62,"")</f>
        <v>35.76</v>
      </c>
      <c r="C75" s="60" t="str">
        <f>_xlfn.IFNA('[2]Ceny elektriny cal + 1'!E62,"")</f>
        <v/>
      </c>
      <c r="D75" s="60">
        <f>_xlfn.IFNA('[2]Ceny elektriny cal + 1'!F62,"")</f>
        <v>47.87</v>
      </c>
      <c r="E75" s="60">
        <f>_xlfn.IFNA('[2]Ceny elektriny cal + 1'!G62,"")</f>
        <v>55.34</v>
      </c>
      <c r="F75" s="60">
        <f>_xlfn.IFNA('[2]Ceny elektriny cal + 1'!H62,"")</f>
        <v>165.7</v>
      </c>
      <c r="G75" s="60">
        <f>_xlfn.IFNA('[2]Ceny elektriny cal + 1'!I62,"")</f>
        <v>148.71</v>
      </c>
      <c r="H75" s="60" t="str">
        <f>_xlfn.IFNA('[2]Ceny elektriny cal + 1'!J62,"")</f>
        <v/>
      </c>
      <c r="K75" s="60">
        <f t="shared" si="5"/>
        <v>-0.24438505353533668</v>
      </c>
      <c r="L75" s="60">
        <f t="shared" si="5"/>
        <v>5.2010734065437436E-3</v>
      </c>
      <c r="M75" s="60">
        <f t="shared" si="5"/>
        <v>3.957671939788221E-2</v>
      </c>
      <c r="N75" s="60">
        <f t="shared" si="5"/>
        <v>-0.40358641862344369</v>
      </c>
      <c r="O75" s="60">
        <f t="shared" si="5"/>
        <v>-0.46814596692305588</v>
      </c>
      <c r="P75" s="60">
        <f t="shared" si="5"/>
        <v>1.9462484582184691E-2</v>
      </c>
      <c r="Q75" s="60">
        <f t="shared" si="5"/>
        <v>-0.15315485259820316</v>
      </c>
    </row>
    <row r="76" spans="1:17" x14ac:dyDescent="0.3">
      <c r="A76" s="61">
        <v>45719</v>
      </c>
      <c r="B76" s="60" t="str">
        <f>_xlfn.IFNA('[2]Ceny elektriny cal + 1'!D63,"")</f>
        <v/>
      </c>
      <c r="C76" s="60" t="str">
        <f>_xlfn.IFNA('[2]Ceny elektriny cal + 1'!E63,"")</f>
        <v/>
      </c>
      <c r="D76" s="60">
        <f>_xlfn.IFNA('[2]Ceny elektriny cal + 1'!F63,"")</f>
        <v>48.63</v>
      </c>
      <c r="E76" s="60">
        <f>_xlfn.IFNA('[2]Ceny elektriny cal + 1'!G63,"")</f>
        <v>54.85</v>
      </c>
      <c r="F76" s="60">
        <f>_xlfn.IFNA('[2]Ceny elektriny cal + 1'!H63,"")</f>
        <v>166.01</v>
      </c>
      <c r="G76" s="60">
        <f>_xlfn.IFNA('[2]Ceny elektriny cal + 1'!I63,"")</f>
        <v>144.84</v>
      </c>
      <c r="H76" s="60" t="str">
        <f>_xlfn.IFNA('[2]Ceny elektriny cal + 1'!J63,"")</f>
        <v/>
      </c>
      <c r="K76" s="60">
        <f t="shared" si="5"/>
        <v>-0.24438505353533668</v>
      </c>
      <c r="L76" s="60">
        <f t="shared" si="5"/>
        <v>5.2010734065437436E-3</v>
      </c>
      <c r="M76" s="60">
        <f t="shared" si="5"/>
        <v>5.6081384255671995E-2</v>
      </c>
      <c r="N76" s="60">
        <f t="shared" si="5"/>
        <v>-0.40886727613834273</v>
      </c>
      <c r="O76" s="60">
        <f t="shared" si="5"/>
        <v>-0.46715094730776408</v>
      </c>
      <c r="P76" s="60">
        <f t="shared" si="5"/>
        <v>-7.0678080365568219E-3</v>
      </c>
      <c r="Q76" s="60">
        <f t="shared" si="5"/>
        <v>-0.15315485259820316</v>
      </c>
    </row>
    <row r="77" spans="1:17" x14ac:dyDescent="0.3">
      <c r="A77" s="61">
        <v>45720</v>
      </c>
      <c r="B77" s="60" t="str">
        <f>_xlfn.IFNA('[2]Ceny elektriny cal + 1'!D64,"")</f>
        <v/>
      </c>
      <c r="C77" s="60">
        <f>_xlfn.IFNA('[2]Ceny elektriny cal + 1'!E64,"")</f>
        <v>52.81</v>
      </c>
      <c r="D77" s="60">
        <f>_xlfn.IFNA('[2]Ceny elektriny cal + 1'!F64,"")</f>
        <v>48.74</v>
      </c>
      <c r="E77" s="60">
        <f>_xlfn.IFNA('[2]Ceny elektriny cal + 1'!G64,"")</f>
        <v>55.16</v>
      </c>
      <c r="F77" s="60">
        <f>_xlfn.IFNA('[2]Ceny elektriny cal + 1'!H64,"")</f>
        <v>171.77</v>
      </c>
      <c r="G77" s="60" t="str">
        <f>_xlfn.IFNA('[2]Ceny elektriny cal + 1'!I64,"")</f>
        <v/>
      </c>
      <c r="H77" s="60">
        <f>_xlfn.IFNA('[2]Ceny elektriny cal + 1'!J64,"")</f>
        <v>82.66</v>
      </c>
      <c r="K77" s="60">
        <f t="shared" si="5"/>
        <v>-0.24438505353533668</v>
      </c>
      <c r="L77" s="60">
        <f t="shared" si="5"/>
        <v>1.7142530879470597E-2</v>
      </c>
      <c r="M77" s="60">
        <f t="shared" si="5"/>
        <v>5.8470217327194041E-2</v>
      </c>
      <c r="N77" s="60">
        <f t="shared" si="5"/>
        <v>-0.40552632546565159</v>
      </c>
      <c r="O77" s="60">
        <f t="shared" si="5"/>
        <v>-0.4486628409075033</v>
      </c>
      <c r="P77" s="60">
        <f t="shared" si="5"/>
        <v>-7.0678080365568219E-3</v>
      </c>
      <c r="Q77" s="60">
        <f t="shared" si="5"/>
        <v>-0.13792832654886056</v>
      </c>
    </row>
    <row r="78" spans="1:17" x14ac:dyDescent="0.3">
      <c r="A78" s="61">
        <v>45721</v>
      </c>
      <c r="B78" s="60">
        <f>_xlfn.IFNA('[2]Ceny elektriny cal + 1'!D65,"")</f>
        <v>35.93</v>
      </c>
      <c r="C78" s="60">
        <f>_xlfn.IFNA('[2]Ceny elektriny cal + 1'!E65,"")</f>
        <v>52.06</v>
      </c>
      <c r="D78" s="60">
        <f>_xlfn.IFNA('[2]Ceny elektriny cal + 1'!F65,"")</f>
        <v>48.56</v>
      </c>
      <c r="E78" s="60">
        <f>_xlfn.IFNA('[2]Ceny elektriny cal + 1'!G65,"")</f>
        <v>55.96</v>
      </c>
      <c r="F78" s="60" t="str">
        <f>_xlfn.IFNA('[2]Ceny elektriny cal + 1'!H65,"")</f>
        <v/>
      </c>
      <c r="G78" s="60" t="str">
        <f>_xlfn.IFNA('[2]Ceny elektriny cal + 1'!I65,"")</f>
        <v/>
      </c>
      <c r="H78" s="60">
        <f>_xlfn.IFNA('[2]Ceny elektriny cal + 1'!J65,"")</f>
        <v>85.73</v>
      </c>
      <c r="K78" s="60">
        <f t="shared" si="5"/>
        <v>-0.24079292431556609</v>
      </c>
      <c r="L78" s="60">
        <f t="shared" si="5"/>
        <v>2.6972194202847799E-3</v>
      </c>
      <c r="M78" s="60">
        <f t="shared" si="5"/>
        <v>5.456121775561229E-2</v>
      </c>
      <c r="N78" s="60">
        <f t="shared" si="5"/>
        <v>-0.3969045172780612</v>
      </c>
      <c r="O78" s="60">
        <f t="shared" si="5"/>
        <v>-0.4486628409075033</v>
      </c>
      <c r="P78" s="60">
        <f t="shared" si="5"/>
        <v>-7.0678080365568219E-3</v>
      </c>
      <c r="Q78" s="60">
        <f t="shared" si="5"/>
        <v>-0.10591090533551673</v>
      </c>
    </row>
    <row r="79" spans="1:17" x14ac:dyDescent="0.3">
      <c r="A79" s="61">
        <v>45722</v>
      </c>
      <c r="B79" s="60">
        <f>_xlfn.IFNA('[2]Ceny elektriny cal + 1'!D66,"")</f>
        <v>36.33</v>
      </c>
      <c r="C79" s="60">
        <f>_xlfn.IFNA('[2]Ceny elektriny cal + 1'!E66,"")</f>
        <v>51.49</v>
      </c>
      <c r="D79" s="60">
        <f>_xlfn.IFNA('[2]Ceny elektriny cal + 1'!F66,"")</f>
        <v>48.41</v>
      </c>
      <c r="E79" s="60" t="str">
        <f>_xlfn.IFNA('[2]Ceny elektriny cal + 1'!G66,"")</f>
        <v/>
      </c>
      <c r="F79" s="60" t="str">
        <f>_xlfn.IFNA('[2]Ceny elektriny cal + 1'!H66,"")</f>
        <v/>
      </c>
      <c r="G79" s="60">
        <f>_xlfn.IFNA('[2]Ceny elektriny cal + 1'!I66,"")</f>
        <v>139.35</v>
      </c>
      <c r="H79" s="60">
        <f>_xlfn.IFNA('[2]Ceny elektriny cal + 1'!J66,"")</f>
        <v>84.79</v>
      </c>
      <c r="K79" s="60">
        <f t="shared" si="5"/>
        <v>-0.23234085556316497</v>
      </c>
      <c r="L79" s="60">
        <f t="shared" si="5"/>
        <v>-8.281217288696352E-3</v>
      </c>
      <c r="M79" s="60">
        <f t="shared" si="5"/>
        <v>5.1303718112627461E-2</v>
      </c>
      <c r="N79" s="60">
        <f t="shared" si="5"/>
        <v>-0.3969045172780612</v>
      </c>
      <c r="O79" s="60">
        <f t="shared" si="5"/>
        <v>-0.4486628409075033</v>
      </c>
      <c r="P79" s="60">
        <f t="shared" si="5"/>
        <v>-4.4703804542213565E-2</v>
      </c>
      <c r="Q79" s="60">
        <f t="shared" si="5"/>
        <v>-0.11571428512070991</v>
      </c>
    </row>
    <row r="80" spans="1:17" x14ac:dyDescent="0.3">
      <c r="A80" s="61">
        <v>45723</v>
      </c>
      <c r="B80" s="60">
        <f>_xlfn.IFNA('[2]Ceny elektriny cal + 1'!D67,"")</f>
        <v>36.44</v>
      </c>
      <c r="C80" s="60">
        <f>_xlfn.IFNA('[2]Ceny elektriny cal + 1'!E67,"")</f>
        <v>51.41</v>
      </c>
      <c r="D80" s="60" t="str">
        <f>_xlfn.IFNA('[2]Ceny elektriny cal + 1'!F67,"")</f>
        <v/>
      </c>
      <c r="E80" s="60" t="str">
        <f>_xlfn.IFNA('[2]Ceny elektriny cal + 1'!G67,"")</f>
        <v/>
      </c>
      <c r="F80" s="60">
        <f>_xlfn.IFNA('[2]Ceny elektriny cal + 1'!H67,"")</f>
        <v>179.13</v>
      </c>
      <c r="G80" s="60">
        <f>_xlfn.IFNA('[2]Ceny elektriny cal + 1'!I67,"")</f>
        <v>143.38</v>
      </c>
      <c r="H80" s="60">
        <f>_xlfn.IFNA('[2]Ceny elektriny cal + 1'!J67,"")</f>
        <v>83.94</v>
      </c>
      <c r="K80" s="60">
        <f t="shared" si="5"/>
        <v>-0.23001653665625466</v>
      </c>
      <c r="L80" s="60">
        <f t="shared" si="5"/>
        <v>-9.8220505110095946E-3</v>
      </c>
      <c r="M80" s="60">
        <f t="shared" si="5"/>
        <v>5.1303718112627461E-2</v>
      </c>
      <c r="N80" s="60">
        <f t="shared" si="5"/>
        <v>-0.3969045172780612</v>
      </c>
      <c r="O80" s="60">
        <f t="shared" si="5"/>
        <v>-0.42503914939605913</v>
      </c>
      <c r="P80" s="60">
        <f t="shared" si="5"/>
        <v>-1.7076652280319848E-2</v>
      </c>
      <c r="Q80" s="60">
        <f t="shared" si="5"/>
        <v>-0.12457904343710813</v>
      </c>
    </row>
    <row r="81" spans="1:17" x14ac:dyDescent="0.3">
      <c r="A81" s="61">
        <v>45724</v>
      </c>
      <c r="B81" s="60">
        <f>_xlfn.IFNA('[2]Ceny elektriny cal + 1'!D68,"")</f>
        <v>36.700000000000003</v>
      </c>
      <c r="C81" s="60">
        <f>_xlfn.IFNA('[2]Ceny elektriny cal + 1'!E68,"")</f>
        <v>51.52</v>
      </c>
      <c r="D81" s="60" t="str">
        <f>_xlfn.IFNA('[2]Ceny elektriny cal + 1'!F68,"")</f>
        <v/>
      </c>
      <c r="E81" s="60">
        <f>_xlfn.IFNA('[2]Ceny elektriny cal + 1'!G68,"")</f>
        <v>55.98</v>
      </c>
      <c r="F81" s="60">
        <f>_xlfn.IFNA('[2]Ceny elektriny cal + 1'!H68,"")</f>
        <v>190.34</v>
      </c>
      <c r="G81" s="60">
        <f>_xlfn.IFNA('[2]Ceny elektriny cal + 1'!I68,"")</f>
        <v>146.65</v>
      </c>
      <c r="H81" s="60">
        <f>_xlfn.IFNA('[2]Ceny elektriny cal + 1'!J68,"")</f>
        <v>83.51</v>
      </c>
      <c r="K81" s="60">
        <f t="shared" ref="K81:Q96" si="6">IFERROR(B81/B$380-1,K80)</f>
        <v>-0.22452269196719388</v>
      </c>
      <c r="L81" s="60">
        <f t="shared" si="6"/>
        <v>-7.7034048303289415E-3</v>
      </c>
      <c r="M81" s="60">
        <f t="shared" si="6"/>
        <v>5.1303718112627461E-2</v>
      </c>
      <c r="N81" s="60">
        <f t="shared" si="6"/>
        <v>-0.3966889720733715</v>
      </c>
      <c r="O81" s="60">
        <f t="shared" si="6"/>
        <v>-0.3890579562108295</v>
      </c>
      <c r="P81" s="60">
        <f t="shared" si="6"/>
        <v>5.340416676601345E-3</v>
      </c>
      <c r="Q81" s="60">
        <f t="shared" si="6"/>
        <v>-0.12906356823246234</v>
      </c>
    </row>
    <row r="82" spans="1:17" x14ac:dyDescent="0.3">
      <c r="A82" s="61">
        <v>45725</v>
      </c>
      <c r="B82" s="60">
        <f>_xlfn.IFNA('[2]Ceny elektriny cal + 1'!D69,"")</f>
        <v>36.97</v>
      </c>
      <c r="C82" s="60" t="str">
        <f>_xlfn.IFNA('[2]Ceny elektriny cal + 1'!E69,"")</f>
        <v/>
      </c>
      <c r="D82" s="60">
        <f>_xlfn.IFNA('[2]Ceny elektriny cal + 1'!F69,"")</f>
        <v>47.55</v>
      </c>
      <c r="E82" s="60">
        <f>_xlfn.IFNA('[2]Ceny elektriny cal + 1'!G69,"")</f>
        <v>56.63</v>
      </c>
      <c r="F82" s="60">
        <f>_xlfn.IFNA('[2]Ceny elektriny cal + 1'!H69,"")</f>
        <v>176.61</v>
      </c>
      <c r="G82" s="60">
        <f>_xlfn.IFNA('[2]Ceny elektriny cal + 1'!I69,"")</f>
        <v>151.08000000000001</v>
      </c>
      <c r="H82" s="60" t="str">
        <f>_xlfn.IFNA('[2]Ceny elektriny cal + 1'!J69,"")</f>
        <v/>
      </c>
      <c r="K82" s="60">
        <f t="shared" si="6"/>
        <v>-0.21881754555932309</v>
      </c>
      <c r="L82" s="60">
        <f t="shared" si="6"/>
        <v>-7.7034048303289415E-3</v>
      </c>
      <c r="M82" s="60">
        <f t="shared" si="6"/>
        <v>3.2627386826181271E-2</v>
      </c>
      <c r="N82" s="60">
        <f t="shared" si="6"/>
        <v>-0.38968375292095436</v>
      </c>
      <c r="O82" s="60">
        <f t="shared" si="6"/>
        <v>-0.43312769594617317</v>
      </c>
      <c r="P82" s="60">
        <f t="shared" si="6"/>
        <v>3.5709718046375238E-2</v>
      </c>
      <c r="Q82" s="60">
        <f t="shared" si="6"/>
        <v>-0.12906356823246234</v>
      </c>
    </row>
    <row r="83" spans="1:17" x14ac:dyDescent="0.3">
      <c r="A83" s="61">
        <v>45726</v>
      </c>
      <c r="B83" s="60" t="str">
        <f>_xlfn.IFNA('[2]Ceny elektriny cal + 1'!D70,"")</f>
        <v/>
      </c>
      <c r="C83" s="60" t="str">
        <f>_xlfn.IFNA('[2]Ceny elektriny cal + 1'!E70,"")</f>
        <v/>
      </c>
      <c r="D83" s="60">
        <f>_xlfn.IFNA('[2]Ceny elektriny cal + 1'!F70,"")</f>
        <v>48.34</v>
      </c>
      <c r="E83" s="60">
        <f>_xlfn.IFNA('[2]Ceny elektriny cal + 1'!G70,"")</f>
        <v>57.84</v>
      </c>
      <c r="F83" s="60">
        <f>_xlfn.IFNA('[2]Ceny elektriny cal + 1'!H70,"")</f>
        <v>170.4</v>
      </c>
      <c r="G83" s="60">
        <f>_xlfn.IFNA('[2]Ceny elektriny cal + 1'!I70,"")</f>
        <v>167.82</v>
      </c>
      <c r="H83" s="60" t="str">
        <f>_xlfn.IFNA('[2]Ceny elektriny cal + 1'!J70,"")</f>
        <v/>
      </c>
      <c r="K83" s="60">
        <f t="shared" si="6"/>
        <v>-0.21881754555932309</v>
      </c>
      <c r="L83" s="60">
        <f t="shared" si="6"/>
        <v>-7.7034048303289415E-3</v>
      </c>
      <c r="M83" s="60">
        <f t="shared" si="6"/>
        <v>4.9783551612567978E-2</v>
      </c>
      <c r="N83" s="60">
        <f t="shared" si="6"/>
        <v>-0.37664326803722414</v>
      </c>
      <c r="O83" s="60">
        <f t="shared" si="6"/>
        <v>-0.45306018565895423</v>
      </c>
      <c r="P83" s="60">
        <f t="shared" si="6"/>
        <v>0.15046865821116406</v>
      </c>
      <c r="Q83" s="60">
        <f t="shared" si="6"/>
        <v>-0.12906356823246234</v>
      </c>
    </row>
    <row r="84" spans="1:17" x14ac:dyDescent="0.3">
      <c r="A84" s="61">
        <v>45727</v>
      </c>
      <c r="B84" s="60" t="str">
        <f>_xlfn.IFNA('[2]Ceny elektriny cal + 1'!D71,"")</f>
        <v/>
      </c>
      <c r="C84" s="60">
        <f>_xlfn.IFNA('[2]Ceny elektriny cal + 1'!E71,"")</f>
        <v>51.29</v>
      </c>
      <c r="D84" s="60">
        <f>_xlfn.IFNA('[2]Ceny elektriny cal + 1'!F71,"")</f>
        <v>48.46</v>
      </c>
      <c r="E84" s="60">
        <f>_xlfn.IFNA('[2]Ceny elektriny cal + 1'!G71,"")</f>
        <v>57.84</v>
      </c>
      <c r="F84" s="60">
        <f>_xlfn.IFNA('[2]Ceny elektriny cal + 1'!H71,"")</f>
        <v>172.1</v>
      </c>
      <c r="G84" s="60" t="str">
        <f>_xlfn.IFNA('[2]Ceny elektriny cal + 1'!I71,"")</f>
        <v/>
      </c>
      <c r="H84" s="60">
        <f>_xlfn.IFNA('[2]Ceny elektriny cal + 1'!J71,"")</f>
        <v>80.34</v>
      </c>
      <c r="K84" s="60">
        <f t="shared" si="6"/>
        <v>-0.21881754555932309</v>
      </c>
      <c r="L84" s="60">
        <f t="shared" si="6"/>
        <v>-1.2133300344479347E-2</v>
      </c>
      <c r="M84" s="60">
        <f t="shared" si="6"/>
        <v>5.2389551326955663E-2</v>
      </c>
      <c r="N84" s="60">
        <f t="shared" si="6"/>
        <v>-0.37664326803722414</v>
      </c>
      <c r="O84" s="60">
        <f t="shared" si="6"/>
        <v>-0.44760362647832175</v>
      </c>
      <c r="P84" s="60">
        <f t="shared" si="6"/>
        <v>0.15046865821116406</v>
      </c>
      <c r="Q84" s="60">
        <f t="shared" si="6"/>
        <v>-0.16212390218891182</v>
      </c>
    </row>
    <row r="85" spans="1:17" x14ac:dyDescent="0.3">
      <c r="A85" s="61">
        <v>45728</v>
      </c>
      <c r="B85" s="60">
        <f>_xlfn.IFNA('[2]Ceny elektriny cal + 1'!D72,"")</f>
        <v>37.04</v>
      </c>
      <c r="C85" s="60">
        <f>_xlfn.IFNA('[2]Ceny elektriny cal + 1'!E72,"")</f>
        <v>51.8</v>
      </c>
      <c r="D85" s="60">
        <f>_xlfn.IFNA('[2]Ceny elektriny cal + 1'!F72,"")</f>
        <v>47.64</v>
      </c>
      <c r="E85" s="60">
        <f>_xlfn.IFNA('[2]Ceny elektriny cal + 1'!G72,"")</f>
        <v>58.37</v>
      </c>
      <c r="F85" s="60" t="str">
        <f>_xlfn.IFNA('[2]Ceny elektriny cal + 1'!H72,"")</f>
        <v/>
      </c>
      <c r="G85" s="60" t="str">
        <f>_xlfn.IFNA('[2]Ceny elektriny cal + 1'!I72,"")</f>
        <v/>
      </c>
      <c r="H85" s="60">
        <f>_xlfn.IFNA('[2]Ceny elektriny cal + 1'!J72,"")</f>
        <v>79.489999999999995</v>
      </c>
      <c r="K85" s="60">
        <f t="shared" si="6"/>
        <v>-0.21733843352765292</v>
      </c>
      <c r="L85" s="60">
        <f t="shared" si="6"/>
        <v>-2.3104885522330365E-3</v>
      </c>
      <c r="M85" s="60">
        <f t="shared" si="6"/>
        <v>3.4581886611972257E-2</v>
      </c>
      <c r="N85" s="60">
        <f t="shared" si="6"/>
        <v>-0.37093132011294561</v>
      </c>
      <c r="O85" s="60">
        <f t="shared" si="6"/>
        <v>-0.44760362647832175</v>
      </c>
      <c r="P85" s="60">
        <f t="shared" si="6"/>
        <v>0.15046865821116406</v>
      </c>
      <c r="Q85" s="60">
        <f t="shared" si="6"/>
        <v>-0.17098866050531003</v>
      </c>
    </row>
    <row r="86" spans="1:17" x14ac:dyDescent="0.3">
      <c r="A86" s="61">
        <v>45729</v>
      </c>
      <c r="B86" s="60">
        <f>_xlfn.IFNA('[2]Ceny elektriny cal + 1'!D73,"")</f>
        <v>37.03</v>
      </c>
      <c r="C86" s="60">
        <f>_xlfn.IFNA('[2]Ceny elektriny cal + 1'!E73,"")</f>
        <v>50.2</v>
      </c>
      <c r="D86" s="60">
        <f>_xlfn.IFNA('[2]Ceny elektriny cal + 1'!F73,"")</f>
        <v>47.38</v>
      </c>
      <c r="E86" s="60" t="str">
        <f>_xlfn.IFNA('[2]Ceny elektriny cal + 1'!G73,"")</f>
        <v/>
      </c>
      <c r="F86" s="60" t="str">
        <f>_xlfn.IFNA('[2]Ceny elektriny cal + 1'!H73,"")</f>
        <v/>
      </c>
      <c r="G86" s="60">
        <f>_xlfn.IFNA('[2]Ceny elektriny cal + 1'!I73,"")</f>
        <v>159.63</v>
      </c>
      <c r="H86" s="60">
        <f>_xlfn.IFNA('[2]Ceny elektriny cal + 1'!J73,"")</f>
        <v>79.61</v>
      </c>
      <c r="K86" s="60">
        <f t="shared" si="6"/>
        <v>-0.21754973524646293</v>
      </c>
      <c r="L86" s="60">
        <f t="shared" si="6"/>
        <v>-3.3127152998496001E-2</v>
      </c>
      <c r="M86" s="60">
        <f t="shared" si="6"/>
        <v>2.893555389746516E-2</v>
      </c>
      <c r="N86" s="60">
        <f t="shared" si="6"/>
        <v>-0.37093132011294561</v>
      </c>
      <c r="O86" s="60">
        <f t="shared" si="6"/>
        <v>-0.44760362647832175</v>
      </c>
      <c r="P86" s="60">
        <f t="shared" si="6"/>
        <v>9.4323155227315825E-2</v>
      </c>
      <c r="Q86" s="60">
        <f t="shared" si="6"/>
        <v>-0.16973716521358329</v>
      </c>
    </row>
    <row r="87" spans="1:17" x14ac:dyDescent="0.3">
      <c r="A87" s="61">
        <v>45730</v>
      </c>
      <c r="B87" s="60">
        <f>_xlfn.IFNA('[2]Ceny elektriny cal + 1'!D74,"")</f>
        <v>36.64</v>
      </c>
      <c r="C87" s="60">
        <f>_xlfn.IFNA('[2]Ceny elektriny cal + 1'!E74,"")</f>
        <v>50.73</v>
      </c>
      <c r="D87" s="60" t="str">
        <f>_xlfn.IFNA('[2]Ceny elektriny cal + 1'!F74,"")</f>
        <v/>
      </c>
      <c r="E87" s="60" t="str">
        <f>_xlfn.IFNA('[2]Ceny elektriny cal + 1'!G74,"")</f>
        <v/>
      </c>
      <c r="F87" s="60">
        <f>_xlfn.IFNA('[2]Ceny elektriny cal + 1'!H74,"")</f>
        <v>163.13999999999999</v>
      </c>
      <c r="G87" s="60">
        <f>_xlfn.IFNA('[2]Ceny elektriny cal + 1'!I74,"")</f>
        <v>146.11000000000001</v>
      </c>
      <c r="H87" s="60">
        <f>_xlfn.IFNA('[2]Ceny elektriny cal + 1'!J74,"")</f>
        <v>83.12</v>
      </c>
      <c r="K87" s="60">
        <f t="shared" si="6"/>
        <v>-0.22579050228005404</v>
      </c>
      <c r="L87" s="60">
        <f t="shared" si="6"/>
        <v>-2.291913290067138E-2</v>
      </c>
      <c r="M87" s="60">
        <f t="shared" si="6"/>
        <v>2.893555389746516E-2</v>
      </c>
      <c r="N87" s="60">
        <f t="shared" si="6"/>
        <v>-0.37093132011294561</v>
      </c>
      <c r="O87" s="60">
        <f t="shared" si="6"/>
        <v>-0.47636290310094953</v>
      </c>
      <c r="P87" s="60">
        <f t="shared" si="6"/>
        <v>1.6385153809630459E-3</v>
      </c>
      <c r="Q87" s="60">
        <f t="shared" si="6"/>
        <v>-0.13313092793057446</v>
      </c>
    </row>
    <row r="88" spans="1:17" x14ac:dyDescent="0.3">
      <c r="A88" s="61">
        <v>45731</v>
      </c>
      <c r="B88" s="60">
        <f>_xlfn.IFNA('[2]Ceny elektriny cal + 1'!D75,"")</f>
        <v>36.799999999999997</v>
      </c>
      <c r="C88" s="60">
        <f>_xlfn.IFNA('[2]Ceny elektriny cal + 1'!E75,"")</f>
        <v>50.07</v>
      </c>
      <c r="D88" s="60" t="str">
        <f>_xlfn.IFNA('[2]Ceny elektriny cal + 1'!F75,"")</f>
        <v/>
      </c>
      <c r="E88" s="60">
        <f>_xlfn.IFNA('[2]Ceny elektriny cal + 1'!G75,"")</f>
        <v>58.44</v>
      </c>
      <c r="F88" s="60">
        <f>_xlfn.IFNA('[2]Ceny elektriny cal + 1'!H75,"")</f>
        <v>164.78</v>
      </c>
      <c r="G88" s="60">
        <f>_xlfn.IFNA('[2]Ceny elektriny cal + 1'!I75,"")</f>
        <v>141.86000000000001</v>
      </c>
      <c r="H88" s="60">
        <f>_xlfn.IFNA('[2]Ceny elektriny cal + 1'!J75,"")</f>
        <v>84.92</v>
      </c>
      <c r="K88" s="60">
        <f t="shared" si="6"/>
        <v>-0.22240967477909368</v>
      </c>
      <c r="L88" s="60">
        <f t="shared" si="6"/>
        <v>-3.5631006984754854E-2</v>
      </c>
      <c r="M88" s="60">
        <f t="shared" si="6"/>
        <v>2.893555389746516E-2</v>
      </c>
      <c r="N88" s="60">
        <f t="shared" si="6"/>
        <v>-0.37017691189653146</v>
      </c>
      <c r="O88" s="60">
        <f t="shared" si="6"/>
        <v>-0.47109892836198641</v>
      </c>
      <c r="P88" s="60">
        <f t="shared" si="6"/>
        <v>-2.7496818890264785E-2</v>
      </c>
      <c r="Q88" s="60">
        <f t="shared" si="6"/>
        <v>-0.11435849855467262</v>
      </c>
    </row>
    <row r="89" spans="1:17" x14ac:dyDescent="0.3">
      <c r="A89" s="61">
        <v>45732</v>
      </c>
      <c r="B89" s="60">
        <f>_xlfn.IFNA('[2]Ceny elektriny cal + 1'!D76,"")</f>
        <v>36.619999999999997</v>
      </c>
      <c r="C89" s="60" t="str">
        <f>_xlfn.IFNA('[2]Ceny elektriny cal + 1'!E76,"")</f>
        <v/>
      </c>
      <c r="D89" s="60">
        <f>_xlfn.IFNA('[2]Ceny elektriny cal + 1'!F76,"")</f>
        <v>45.69</v>
      </c>
      <c r="E89" s="60">
        <f>_xlfn.IFNA('[2]Ceny elektriny cal + 1'!G76,"")</f>
        <v>57.48</v>
      </c>
      <c r="F89" s="60">
        <f>_xlfn.IFNA('[2]Ceny elektriny cal + 1'!H76,"")</f>
        <v>158.21</v>
      </c>
      <c r="G89" s="60">
        <f>_xlfn.IFNA('[2]Ceny elektriny cal + 1'!I76,"")</f>
        <v>143.13</v>
      </c>
      <c r="H89" s="60" t="str">
        <f>_xlfn.IFNA('[2]Ceny elektriny cal + 1'!J76,"")</f>
        <v/>
      </c>
      <c r="K89" s="60">
        <f t="shared" si="6"/>
        <v>-0.22621310571767417</v>
      </c>
      <c r="L89" s="60">
        <f t="shared" si="6"/>
        <v>-3.5631006984754854E-2</v>
      </c>
      <c r="M89" s="60">
        <f t="shared" si="6"/>
        <v>-7.7656087468302992E-3</v>
      </c>
      <c r="N89" s="60">
        <f t="shared" si="6"/>
        <v>-0.38052308172163973</v>
      </c>
      <c r="O89" s="60">
        <f t="shared" si="6"/>
        <v>-0.49218692472478376</v>
      </c>
      <c r="P89" s="60">
        <f t="shared" si="6"/>
        <v>-1.8790495472745028E-2</v>
      </c>
      <c r="Q89" s="60">
        <f t="shared" si="6"/>
        <v>-0.11435849855467262</v>
      </c>
    </row>
    <row r="90" spans="1:17" x14ac:dyDescent="0.3">
      <c r="A90" s="61">
        <v>45733</v>
      </c>
      <c r="B90" s="60" t="str">
        <f>_xlfn.IFNA('[2]Ceny elektriny cal + 1'!D77,"")</f>
        <v/>
      </c>
      <c r="C90" s="60" t="str">
        <f>_xlfn.IFNA('[2]Ceny elektriny cal + 1'!E77,"")</f>
        <v/>
      </c>
      <c r="D90" s="60">
        <f>_xlfn.IFNA('[2]Ceny elektriny cal + 1'!F77,"")</f>
        <v>44.47</v>
      </c>
      <c r="E90" s="60">
        <f>_xlfn.IFNA('[2]Ceny elektriny cal + 1'!G77,"")</f>
        <v>57.84</v>
      </c>
      <c r="F90" s="60">
        <f>_xlfn.IFNA('[2]Ceny elektriny cal + 1'!H77,"")</f>
        <v>162.1</v>
      </c>
      <c r="G90" s="60">
        <f>_xlfn.IFNA('[2]Ceny elektriny cal + 1'!I77,"")</f>
        <v>143.81</v>
      </c>
      <c r="H90" s="60" t="str">
        <f>_xlfn.IFNA('[2]Ceny elektriny cal + 1'!J77,"")</f>
        <v/>
      </c>
      <c r="K90" s="60">
        <f t="shared" si="6"/>
        <v>-0.22621310571767417</v>
      </c>
      <c r="L90" s="60">
        <f t="shared" si="6"/>
        <v>-3.5631006984754854E-2</v>
      </c>
      <c r="M90" s="60">
        <f t="shared" si="6"/>
        <v>-3.425993917643988E-2</v>
      </c>
      <c r="N90" s="60">
        <f t="shared" si="6"/>
        <v>-0.37664326803722414</v>
      </c>
      <c r="O90" s="60">
        <f t="shared" si="6"/>
        <v>-0.47970103342321879</v>
      </c>
      <c r="P90" s="60">
        <f t="shared" si="6"/>
        <v>-1.4128841989348495E-2</v>
      </c>
      <c r="Q90" s="60">
        <f t="shared" si="6"/>
        <v>-0.11435849855467262</v>
      </c>
    </row>
    <row r="91" spans="1:17" x14ac:dyDescent="0.3">
      <c r="A91" s="61">
        <v>45734</v>
      </c>
      <c r="B91" s="60" t="str">
        <f>_xlfn.IFNA('[2]Ceny elektriny cal + 1'!D78,"")</f>
        <v/>
      </c>
      <c r="C91" s="60">
        <f>_xlfn.IFNA('[2]Ceny elektriny cal + 1'!E78,"")</f>
        <v>49.38</v>
      </c>
      <c r="D91" s="60">
        <f>_xlfn.IFNA('[2]Ceny elektriny cal + 1'!F78,"")</f>
        <v>42.12</v>
      </c>
      <c r="E91" s="60">
        <f>_xlfn.IFNA('[2]Ceny elektriny cal + 1'!G78,"")</f>
        <v>58.5</v>
      </c>
      <c r="F91" s="60">
        <f>_xlfn.IFNA('[2]Ceny elektriny cal + 1'!H78,"")</f>
        <v>161.65</v>
      </c>
      <c r="G91" s="60" t="str">
        <f>_xlfn.IFNA('[2]Ceny elektriny cal + 1'!I78,"")</f>
        <v/>
      </c>
      <c r="H91" s="60">
        <f>_xlfn.IFNA('[2]Ceny elektriny cal + 1'!J78,"")</f>
        <v>88.15</v>
      </c>
      <c r="K91" s="60">
        <f t="shared" si="6"/>
        <v>-0.22621310571767417</v>
      </c>
      <c r="L91" s="60">
        <f t="shared" si="6"/>
        <v>-4.8920693527205739E-2</v>
      </c>
      <c r="M91" s="60">
        <f t="shared" si="6"/>
        <v>-8.5294100249868499E-2</v>
      </c>
      <c r="N91" s="60">
        <f t="shared" si="6"/>
        <v>-0.36953027628246216</v>
      </c>
      <c r="O91" s="60">
        <f t="shared" si="6"/>
        <v>-0.48114541673573918</v>
      </c>
      <c r="P91" s="60">
        <f t="shared" si="6"/>
        <v>-1.4128841989348495E-2</v>
      </c>
      <c r="Q91" s="60">
        <f t="shared" si="6"/>
        <v>-8.0672416952359716E-2</v>
      </c>
    </row>
    <row r="92" spans="1:17" x14ac:dyDescent="0.3">
      <c r="A92" s="61">
        <v>45735</v>
      </c>
      <c r="B92" s="60">
        <f>_xlfn.IFNA('[2]Ceny elektriny cal + 1'!D79,"")</f>
        <v>36.24</v>
      </c>
      <c r="C92" s="60">
        <f>_xlfn.IFNA('[2]Ceny elektriny cal + 1'!E79,"")</f>
        <v>49.57</v>
      </c>
      <c r="D92" s="60">
        <f>_xlfn.IFNA('[2]Ceny elektriny cal + 1'!F79,"")</f>
        <v>42.1</v>
      </c>
      <c r="E92" s="60">
        <f>_xlfn.IFNA('[2]Ceny elektriny cal + 1'!G79,"")</f>
        <v>57.9</v>
      </c>
      <c r="F92" s="60" t="str">
        <f>_xlfn.IFNA('[2]Ceny elektriny cal + 1'!H79,"")</f>
        <v/>
      </c>
      <c r="G92" s="60" t="str">
        <f>_xlfn.IFNA('[2]Ceny elektriny cal + 1'!I79,"")</f>
        <v/>
      </c>
      <c r="H92" s="60">
        <f>_xlfn.IFNA('[2]Ceny elektriny cal + 1'!J79,"")</f>
        <v>87.41</v>
      </c>
      <c r="K92" s="60">
        <f t="shared" si="6"/>
        <v>-0.23424257103245516</v>
      </c>
      <c r="L92" s="60">
        <f t="shared" si="6"/>
        <v>-4.5261214624212065E-2</v>
      </c>
      <c r="M92" s="60">
        <f t="shared" si="6"/>
        <v>-8.5728433535599669E-2</v>
      </c>
      <c r="N92" s="60">
        <f t="shared" si="6"/>
        <v>-0.37599663242315484</v>
      </c>
      <c r="O92" s="60">
        <f t="shared" si="6"/>
        <v>-0.48114541673573918</v>
      </c>
      <c r="P92" s="60">
        <f t="shared" si="6"/>
        <v>-1.4128841989348495E-2</v>
      </c>
      <c r="Q92" s="60">
        <f t="shared" si="6"/>
        <v>-8.8389971251341737E-2</v>
      </c>
    </row>
    <row r="93" spans="1:17" x14ac:dyDescent="0.3">
      <c r="A93" s="61">
        <v>45736</v>
      </c>
      <c r="B93" s="60">
        <f>_xlfn.IFNA('[2]Ceny elektriny cal + 1'!D80,"")</f>
        <v>36.92</v>
      </c>
      <c r="C93" s="60">
        <f>_xlfn.IFNA('[2]Ceny elektriny cal + 1'!E80,"")</f>
        <v>49.44</v>
      </c>
      <c r="D93" s="60">
        <f>_xlfn.IFNA('[2]Ceny elektriny cal + 1'!F80,"")</f>
        <v>42.25</v>
      </c>
      <c r="E93" s="60" t="str">
        <f>_xlfn.IFNA('[2]Ceny elektriny cal + 1'!G80,"")</f>
        <v/>
      </c>
      <c r="F93" s="60" t="str">
        <f>_xlfn.IFNA('[2]Ceny elektriny cal + 1'!H80,"")</f>
        <v/>
      </c>
      <c r="G93" s="60">
        <f>_xlfn.IFNA('[2]Ceny elektriny cal + 1'!I80,"")</f>
        <v>137.75</v>
      </c>
      <c r="H93" s="60">
        <f>_xlfn.IFNA('[2]Ceny elektriny cal + 1'!J80,"")</f>
        <v>86.38</v>
      </c>
      <c r="K93" s="60">
        <f t="shared" si="6"/>
        <v>-0.21987405415337324</v>
      </c>
      <c r="L93" s="60">
        <f t="shared" si="6"/>
        <v>-4.7765068610471029E-2</v>
      </c>
      <c r="M93" s="60">
        <f t="shared" si="6"/>
        <v>-8.247093389261495E-2</v>
      </c>
      <c r="N93" s="60">
        <f t="shared" si="6"/>
        <v>-0.37599663242315484</v>
      </c>
      <c r="O93" s="60">
        <f t="shared" si="6"/>
        <v>-0.48114541673573918</v>
      </c>
      <c r="P93" s="60">
        <f t="shared" si="6"/>
        <v>-5.5672400973734493E-2</v>
      </c>
      <c r="Q93" s="60">
        <f t="shared" si="6"/>
        <v>-9.9131972505330013E-2</v>
      </c>
    </row>
    <row r="94" spans="1:17" x14ac:dyDescent="0.3">
      <c r="A94" s="61">
        <v>45737</v>
      </c>
      <c r="B94" s="60">
        <f>_xlfn.IFNA('[2]Ceny elektriny cal + 1'!D81,"")</f>
        <v>37.83</v>
      </c>
      <c r="C94" s="60">
        <f>_xlfn.IFNA('[2]Ceny elektriny cal + 1'!E81,"")</f>
        <v>49.39</v>
      </c>
      <c r="D94" s="60" t="str">
        <f>_xlfn.IFNA('[2]Ceny elektriny cal + 1'!F81,"")</f>
        <v/>
      </c>
      <c r="E94" s="60" t="str">
        <f>_xlfn.IFNA('[2]Ceny elektriny cal + 1'!G81,"")</f>
        <v/>
      </c>
      <c r="F94" s="60">
        <f>_xlfn.IFNA('[2]Ceny elektriny cal + 1'!H81,"")</f>
        <v>161.9</v>
      </c>
      <c r="G94" s="60">
        <f>_xlfn.IFNA('[2]Ceny elektriny cal + 1'!I81,"")</f>
        <v>145.81</v>
      </c>
      <c r="H94" s="60">
        <f>_xlfn.IFNA('[2]Ceny elektriny cal + 1'!J81,"")</f>
        <v>83.71</v>
      </c>
      <c r="K94" s="60">
        <f t="shared" si="6"/>
        <v>-0.20064559774166069</v>
      </c>
      <c r="L94" s="60">
        <f t="shared" si="6"/>
        <v>-4.8728089374416639E-2</v>
      </c>
      <c r="M94" s="60">
        <f t="shared" si="6"/>
        <v>-8.247093389261495E-2</v>
      </c>
      <c r="N94" s="60">
        <f t="shared" si="6"/>
        <v>-0.37599663242315484</v>
      </c>
      <c r="O94" s="60">
        <f t="shared" si="6"/>
        <v>-0.48034298156211674</v>
      </c>
      <c r="P94" s="60">
        <f t="shared" si="6"/>
        <v>-4.1809644994728057E-4</v>
      </c>
      <c r="Q94" s="60">
        <f t="shared" si="6"/>
        <v>-0.12697774274625118</v>
      </c>
    </row>
    <row r="95" spans="1:17" x14ac:dyDescent="0.3">
      <c r="A95" s="61">
        <v>45738</v>
      </c>
      <c r="B95" s="60">
        <f>_xlfn.IFNA('[2]Ceny elektriny cal + 1'!D82,"")</f>
        <v>37.76</v>
      </c>
      <c r="C95" s="60">
        <f>_xlfn.IFNA('[2]Ceny elektriny cal + 1'!E82,"")</f>
        <v>49.07</v>
      </c>
      <c r="D95" s="60" t="str">
        <f>_xlfn.IFNA('[2]Ceny elektriny cal + 1'!F82,"")</f>
        <v/>
      </c>
      <c r="E95" s="60">
        <f>_xlfn.IFNA('[2]Ceny elektriny cal + 1'!G82,"")</f>
        <v>58.99</v>
      </c>
      <c r="F95" s="60">
        <f>_xlfn.IFNA('[2]Ceny elektriny cal + 1'!H82,"")</f>
        <v>165.53</v>
      </c>
      <c r="G95" s="60">
        <f>_xlfn.IFNA('[2]Ceny elektriny cal + 1'!I82,"")</f>
        <v>142.52000000000001</v>
      </c>
      <c r="H95" s="60">
        <f>_xlfn.IFNA('[2]Ceny elektriny cal + 1'!J82,"")</f>
        <v>86.41</v>
      </c>
      <c r="K95" s="60">
        <f t="shared" si="6"/>
        <v>-0.20212470977333086</v>
      </c>
      <c r="L95" s="60">
        <f t="shared" si="6"/>
        <v>-5.4891422263669276E-2</v>
      </c>
      <c r="M95" s="60">
        <f t="shared" si="6"/>
        <v>-8.247093389261495E-2</v>
      </c>
      <c r="N95" s="60">
        <f t="shared" si="6"/>
        <v>-0.36424941876756312</v>
      </c>
      <c r="O95" s="60">
        <f t="shared" si="6"/>
        <v>-0.46869162284111909</v>
      </c>
      <c r="P95" s="60">
        <f t="shared" si="6"/>
        <v>-2.2972272862262333E-2</v>
      </c>
      <c r="Q95" s="60">
        <f t="shared" si="6"/>
        <v>-9.8819098682398354E-2</v>
      </c>
    </row>
    <row r="96" spans="1:17" x14ac:dyDescent="0.3">
      <c r="A96" s="61">
        <v>45739</v>
      </c>
      <c r="B96" s="60">
        <f>_xlfn.IFNA('[2]Ceny elektriny cal + 1'!D83,"")</f>
        <v>37.86</v>
      </c>
      <c r="C96" s="60" t="str">
        <f>_xlfn.IFNA('[2]Ceny elektriny cal + 1'!E83,"")</f>
        <v/>
      </c>
      <c r="D96" s="60">
        <f>_xlfn.IFNA('[2]Ceny elektriny cal + 1'!F83,"")</f>
        <v>41.15</v>
      </c>
      <c r="E96" s="60">
        <f>_xlfn.IFNA('[2]Ceny elektriny cal + 1'!G83,"")</f>
        <v>58.71</v>
      </c>
      <c r="F96" s="60">
        <f>_xlfn.IFNA('[2]Ceny elektriny cal + 1'!H83,"")</f>
        <v>176.34</v>
      </c>
      <c r="G96" s="60">
        <f>_xlfn.IFNA('[2]Ceny elektriny cal + 1'!I83,"")</f>
        <v>150.88</v>
      </c>
      <c r="H96" s="60" t="str">
        <f>_xlfn.IFNA('[2]Ceny elektriny cal + 1'!J83,"")</f>
        <v/>
      </c>
      <c r="K96" s="60">
        <f t="shared" si="6"/>
        <v>-0.20001169258523055</v>
      </c>
      <c r="L96" s="60">
        <f t="shared" si="6"/>
        <v>-5.4891422263669276E-2</v>
      </c>
      <c r="M96" s="60">
        <f t="shared" si="6"/>
        <v>-0.10635926460783685</v>
      </c>
      <c r="N96" s="60">
        <f t="shared" si="6"/>
        <v>-0.36726705163321971</v>
      </c>
      <c r="O96" s="60">
        <f t="shared" si="6"/>
        <v>-0.43399432593368537</v>
      </c>
      <c r="P96" s="60">
        <f t="shared" si="6"/>
        <v>3.4338643492435095E-2</v>
      </c>
      <c r="Q96" s="60">
        <f t="shared" si="6"/>
        <v>-9.8819098682398354E-2</v>
      </c>
    </row>
    <row r="97" spans="1:17" x14ac:dyDescent="0.3">
      <c r="A97" s="61">
        <v>45740</v>
      </c>
      <c r="B97" s="60" t="str">
        <f>_xlfn.IFNA('[2]Ceny elektriny cal + 1'!D84,"")</f>
        <v/>
      </c>
      <c r="C97" s="60" t="str">
        <f>_xlfn.IFNA('[2]Ceny elektriny cal + 1'!E84,"")</f>
        <v/>
      </c>
      <c r="D97" s="60">
        <f>_xlfn.IFNA('[2]Ceny elektriny cal + 1'!F84,"")</f>
        <v>42.5</v>
      </c>
      <c r="E97" s="60">
        <f>_xlfn.IFNA('[2]Ceny elektriny cal + 1'!G84,"")</f>
        <v>58.49</v>
      </c>
      <c r="F97" s="60">
        <f>_xlfn.IFNA('[2]Ceny elektriny cal + 1'!H84,"")</f>
        <v>178.34</v>
      </c>
      <c r="G97" s="60">
        <f>_xlfn.IFNA('[2]Ceny elektriny cal + 1'!I84,"")</f>
        <v>142.1</v>
      </c>
      <c r="H97" s="60" t="str">
        <f>_xlfn.IFNA('[2]Ceny elektriny cal + 1'!J84,"")</f>
        <v/>
      </c>
      <c r="K97" s="60">
        <f t="shared" ref="K97:Q112" si="7">IFERROR(B97/B$380-1,K96)</f>
        <v>-0.20001169258523055</v>
      </c>
      <c r="L97" s="60">
        <f t="shared" si="7"/>
        <v>-5.4891422263669276E-2</v>
      </c>
      <c r="M97" s="60">
        <f t="shared" si="7"/>
        <v>-7.7041767820973606E-2</v>
      </c>
      <c r="N97" s="60">
        <f t="shared" si="7"/>
        <v>-0.369638048884807</v>
      </c>
      <c r="O97" s="60">
        <f t="shared" si="7"/>
        <v>-0.42757484454470596</v>
      </c>
      <c r="P97" s="60">
        <f t="shared" si="7"/>
        <v>-2.5851529425536701E-2</v>
      </c>
      <c r="Q97" s="60">
        <f t="shared" si="7"/>
        <v>-9.8819098682398354E-2</v>
      </c>
    </row>
    <row r="98" spans="1:17" x14ac:dyDescent="0.3">
      <c r="A98" s="61">
        <v>45741</v>
      </c>
      <c r="B98" s="60" t="str">
        <f>_xlfn.IFNA('[2]Ceny elektriny cal + 1'!D85,"")</f>
        <v/>
      </c>
      <c r="C98" s="60">
        <f>_xlfn.IFNA('[2]Ceny elektriny cal + 1'!E85,"")</f>
        <v>48.82</v>
      </c>
      <c r="D98" s="60">
        <f>_xlfn.IFNA('[2]Ceny elektriny cal + 1'!F85,"")</f>
        <v>42.5</v>
      </c>
      <c r="E98" s="60">
        <f>_xlfn.IFNA('[2]Ceny elektriny cal + 1'!G85,"")</f>
        <v>58.03</v>
      </c>
      <c r="F98" s="60">
        <f>_xlfn.IFNA('[2]Ceny elektriny cal + 1'!H85,"")</f>
        <v>173.17</v>
      </c>
      <c r="G98" s="60" t="str">
        <f>_xlfn.IFNA('[2]Ceny elektriny cal + 1'!I85,"")</f>
        <v/>
      </c>
      <c r="H98" s="60">
        <f>_xlfn.IFNA('[2]Ceny elektriny cal + 1'!J85,"")</f>
        <v>89.94</v>
      </c>
      <c r="K98" s="60">
        <f t="shared" si="7"/>
        <v>-0.20001169258523055</v>
      </c>
      <c r="L98" s="60">
        <f t="shared" si="7"/>
        <v>-5.9706526083397882E-2</v>
      </c>
      <c r="M98" s="60">
        <f t="shared" si="7"/>
        <v>-7.7041767820973606E-2</v>
      </c>
      <c r="N98" s="60">
        <f t="shared" si="7"/>
        <v>-0.37459558859267139</v>
      </c>
      <c r="O98" s="60">
        <f t="shared" si="7"/>
        <v>-0.44416920393521786</v>
      </c>
      <c r="P98" s="60">
        <f t="shared" si="7"/>
        <v>-2.5851529425536701E-2</v>
      </c>
      <c r="Q98" s="60">
        <f t="shared" si="7"/>
        <v>-6.2004278850768424E-2</v>
      </c>
    </row>
    <row r="99" spans="1:17" x14ac:dyDescent="0.3">
      <c r="A99" s="61">
        <v>45742</v>
      </c>
      <c r="B99" s="60">
        <f>_xlfn.IFNA('[2]Ceny elektriny cal + 1'!D86,"")</f>
        <v>37.71</v>
      </c>
      <c r="C99" s="60">
        <f>_xlfn.IFNA('[2]Ceny elektriny cal + 1'!E86,"")</f>
        <v>49.87</v>
      </c>
      <c r="D99" s="60">
        <f>_xlfn.IFNA('[2]Ceny elektriny cal + 1'!F86,"")</f>
        <v>42.47</v>
      </c>
      <c r="E99" s="60">
        <f>_xlfn.IFNA('[2]Ceny elektriny cal + 1'!G86,"")</f>
        <v>58.87</v>
      </c>
      <c r="F99" s="60" t="str">
        <f>_xlfn.IFNA('[2]Ceny elektriny cal + 1'!H86,"")</f>
        <v/>
      </c>
      <c r="G99" s="60" t="str">
        <f>_xlfn.IFNA('[2]Ceny elektriny cal + 1'!I86,"")</f>
        <v/>
      </c>
      <c r="H99" s="60">
        <f>_xlfn.IFNA('[2]Ceny elektriny cal + 1'!J86,"")</f>
        <v>87.34</v>
      </c>
      <c r="K99" s="60">
        <f t="shared" si="7"/>
        <v>-0.2031812183673809</v>
      </c>
      <c r="L99" s="60">
        <f t="shared" si="7"/>
        <v>-3.9483090040537849E-2</v>
      </c>
      <c r="M99" s="60">
        <f t="shared" si="7"/>
        <v>-7.7693267749570638E-2</v>
      </c>
      <c r="N99" s="60">
        <f t="shared" si="7"/>
        <v>-0.36554268999570172</v>
      </c>
      <c r="O99" s="60">
        <f t="shared" si="7"/>
        <v>-0.44416920393521786</v>
      </c>
      <c r="P99" s="60">
        <f t="shared" si="7"/>
        <v>-2.5851529425536701E-2</v>
      </c>
      <c r="Q99" s="60">
        <f t="shared" si="7"/>
        <v>-8.9120010171515607E-2</v>
      </c>
    </row>
    <row r="100" spans="1:17" x14ac:dyDescent="0.3">
      <c r="A100" s="61">
        <v>45743</v>
      </c>
      <c r="B100" s="60">
        <f>_xlfn.IFNA('[2]Ceny elektriny cal + 1'!D87,"")</f>
        <v>38.15</v>
      </c>
      <c r="C100" s="60">
        <f>_xlfn.IFNA('[2]Ceny elektriny cal + 1'!E87,"")</f>
        <v>50.94</v>
      </c>
      <c r="D100" s="60">
        <f>_xlfn.IFNA('[2]Ceny elektriny cal + 1'!F87,"")</f>
        <v>42.2</v>
      </c>
      <c r="E100" s="60" t="str">
        <f>_xlfn.IFNA('[2]Ceny elektriny cal + 1'!G87,"")</f>
        <v/>
      </c>
      <c r="F100" s="60" t="str">
        <f>_xlfn.IFNA('[2]Ceny elektriny cal + 1'!H87,"")</f>
        <v/>
      </c>
      <c r="G100" s="60">
        <f>_xlfn.IFNA('[2]Ceny elektriny cal + 1'!I87,"")</f>
        <v>142.06</v>
      </c>
      <c r="H100" s="60">
        <f>_xlfn.IFNA('[2]Ceny elektriny cal + 1'!J87,"")</f>
        <v>88.23</v>
      </c>
      <c r="K100" s="60">
        <f t="shared" si="7"/>
        <v>-0.19388394273973975</v>
      </c>
      <c r="L100" s="60">
        <f t="shared" si="7"/>
        <v>-1.8874445692099395E-2</v>
      </c>
      <c r="M100" s="60">
        <f t="shared" si="7"/>
        <v>-8.3556767106943153E-2</v>
      </c>
      <c r="N100" s="60">
        <f t="shared" si="7"/>
        <v>-0.36554268999570172</v>
      </c>
      <c r="O100" s="60">
        <f t="shared" si="7"/>
        <v>-0.44416920393521786</v>
      </c>
      <c r="P100" s="60">
        <f t="shared" si="7"/>
        <v>-2.6125744336324641E-2</v>
      </c>
      <c r="Q100" s="60">
        <f t="shared" si="7"/>
        <v>-7.9838086757875182E-2</v>
      </c>
    </row>
    <row r="101" spans="1:17" x14ac:dyDescent="0.3">
      <c r="A101" s="61">
        <v>45744</v>
      </c>
      <c r="B101" s="60">
        <f>_xlfn.IFNA('[2]Ceny elektriny cal + 1'!D88,"")</f>
        <v>38.39</v>
      </c>
      <c r="C101" s="60">
        <f>_xlfn.IFNA('[2]Ceny elektriny cal + 1'!E88,"")</f>
        <v>51.01</v>
      </c>
      <c r="D101" s="60" t="str">
        <f>_xlfn.IFNA('[2]Ceny elektriny cal + 1'!F88,"")</f>
        <v/>
      </c>
      <c r="E101" s="60" t="str">
        <f>_xlfn.IFNA('[2]Ceny elektriny cal + 1'!G88,"")</f>
        <v/>
      </c>
      <c r="F101" s="60">
        <f>_xlfn.IFNA('[2]Ceny elektriny cal + 1'!H88,"")</f>
        <v>172.88</v>
      </c>
      <c r="G101" s="60">
        <f>_xlfn.IFNA('[2]Ceny elektriny cal + 1'!I88,"")</f>
        <v>145.47999999999999</v>
      </c>
      <c r="H101" s="60">
        <f>_xlfn.IFNA('[2]Ceny elektriny cal + 1'!J88,"")</f>
        <v>87.48</v>
      </c>
      <c r="K101" s="60">
        <f t="shared" si="7"/>
        <v>-0.18881270148829898</v>
      </c>
      <c r="L101" s="60">
        <f t="shared" si="7"/>
        <v>-1.7526216622575364E-2</v>
      </c>
      <c r="M101" s="60">
        <f t="shared" si="7"/>
        <v>-8.3556767106943153E-2</v>
      </c>
      <c r="N101" s="60">
        <f t="shared" si="7"/>
        <v>-0.36554268999570172</v>
      </c>
      <c r="O101" s="60">
        <f t="shared" si="7"/>
        <v>-0.4451000287366198</v>
      </c>
      <c r="P101" s="60">
        <f t="shared" si="7"/>
        <v>-2.680369463948562E-3</v>
      </c>
      <c r="Q101" s="60">
        <f t="shared" si="7"/>
        <v>-8.7659932331167645E-2</v>
      </c>
    </row>
    <row r="102" spans="1:17" x14ac:dyDescent="0.3">
      <c r="A102" s="61">
        <v>45745</v>
      </c>
      <c r="B102" s="60">
        <f>_xlfn.IFNA('[2]Ceny elektriny cal + 1'!D89,"")</f>
        <v>38.54</v>
      </c>
      <c r="C102" s="60">
        <f>_xlfn.IFNA('[2]Ceny elektriny cal + 1'!E89,"")</f>
        <v>49.93</v>
      </c>
      <c r="D102" s="60" t="str">
        <f>_xlfn.IFNA('[2]Ceny elektriny cal + 1'!F89,"")</f>
        <v/>
      </c>
      <c r="E102" s="60">
        <f>_xlfn.IFNA('[2]Ceny elektriny cal + 1'!G89,"")</f>
        <v>58.73</v>
      </c>
      <c r="F102" s="60">
        <f>_xlfn.IFNA('[2]Ceny elektriny cal + 1'!H89,"")</f>
        <v>179.17</v>
      </c>
      <c r="G102" s="60">
        <f>_xlfn.IFNA('[2]Ceny elektriny cal + 1'!I89,"")</f>
        <v>147.01</v>
      </c>
      <c r="H102" s="60" t="str">
        <f>_xlfn.IFNA('[2]Ceny elektriny cal + 1'!J89,"")</f>
        <v/>
      </c>
      <c r="K102" s="60">
        <f t="shared" si="7"/>
        <v>-0.18564317570614863</v>
      </c>
      <c r="L102" s="60">
        <f t="shared" si="7"/>
        <v>-3.8327465123802917E-2</v>
      </c>
      <c r="M102" s="60">
        <f t="shared" si="7"/>
        <v>-8.3556767106943153E-2</v>
      </c>
      <c r="N102" s="60">
        <f t="shared" si="7"/>
        <v>-0.36705150642853002</v>
      </c>
      <c r="O102" s="60">
        <f t="shared" si="7"/>
        <v>-0.42491075976827963</v>
      </c>
      <c r="P102" s="60">
        <f t="shared" si="7"/>
        <v>7.8083508736934704E-3</v>
      </c>
      <c r="Q102" s="60">
        <f t="shared" si="7"/>
        <v>-8.7659932331167645E-2</v>
      </c>
    </row>
    <row r="103" spans="1:17" x14ac:dyDescent="0.3">
      <c r="A103" s="61">
        <v>45746</v>
      </c>
      <c r="B103" s="60" t="str">
        <f>_xlfn.IFNA('[2]Ceny elektriny cal + 1'!D90,"")</f>
        <v/>
      </c>
      <c r="C103" s="60" t="str">
        <f>_xlfn.IFNA('[2]Ceny elektriny cal + 1'!E90,"")</f>
        <v/>
      </c>
      <c r="D103" s="60">
        <f>_xlfn.IFNA('[2]Ceny elektriny cal + 1'!F90,"")</f>
        <v>42.37</v>
      </c>
      <c r="E103" s="60">
        <f>_xlfn.IFNA('[2]Ceny elektriny cal + 1'!G90,"")</f>
        <v>59.06</v>
      </c>
      <c r="F103" s="60">
        <f>_xlfn.IFNA('[2]Ceny elektriny cal + 1'!H90,"")</f>
        <v>185</v>
      </c>
      <c r="G103" s="60">
        <f>_xlfn.IFNA('[2]Ceny elektriny cal + 1'!I90,"")</f>
        <v>151.63</v>
      </c>
      <c r="H103" s="60" t="str">
        <f>_xlfn.IFNA('[2]Ceny elektriny cal + 1'!J90,"")</f>
        <v/>
      </c>
      <c r="K103" s="60">
        <f t="shared" si="7"/>
        <v>-0.18564317570614863</v>
      </c>
      <c r="L103" s="60">
        <f t="shared" si="7"/>
        <v>-3.8327465123802917E-2</v>
      </c>
      <c r="M103" s="60">
        <f t="shared" si="7"/>
        <v>-7.9864934178227154E-2</v>
      </c>
      <c r="N103" s="60">
        <f t="shared" si="7"/>
        <v>-0.36349501055114897</v>
      </c>
      <c r="O103" s="60">
        <f t="shared" si="7"/>
        <v>-0.40619797151940451</v>
      </c>
      <c r="P103" s="60">
        <f t="shared" si="7"/>
        <v>3.9480173069710522E-2</v>
      </c>
      <c r="Q103" s="60">
        <f t="shared" si="7"/>
        <v>-8.7659932331167645E-2</v>
      </c>
    </row>
    <row r="104" spans="1:17" x14ac:dyDescent="0.3">
      <c r="A104" s="61">
        <v>45747</v>
      </c>
      <c r="B104" s="60" t="str">
        <f>_xlfn.IFNA('[2]Ceny elektriny cal + 1'!D91,"")</f>
        <v/>
      </c>
      <c r="C104" s="60" t="str">
        <f>_xlfn.IFNA('[2]Ceny elektriny cal + 1'!E91,"")</f>
        <v/>
      </c>
      <c r="D104" s="60">
        <f>_xlfn.IFNA('[2]Ceny elektriny cal + 1'!F91,"")</f>
        <v>42.95</v>
      </c>
      <c r="E104" s="60">
        <f>_xlfn.IFNA('[2]Ceny elektriny cal + 1'!G91,"")</f>
        <v>59.34</v>
      </c>
      <c r="F104" s="60">
        <f>_xlfn.IFNA('[2]Ceny elektriny cal + 1'!H91,"")</f>
        <v>187.98</v>
      </c>
      <c r="G104" s="60">
        <f>_xlfn.IFNA('[2]Ceny elektriny cal + 1'!I91,"")</f>
        <v>161.09</v>
      </c>
      <c r="H104" s="60" t="str">
        <f>_xlfn.IFNA('[2]Ceny elektriny cal + 1'!J91,"")</f>
        <v/>
      </c>
      <c r="K104" s="60">
        <f t="shared" si="7"/>
        <v>-0.18564317570614863</v>
      </c>
      <c r="L104" s="60">
        <f t="shared" si="7"/>
        <v>-3.8327465123802917E-2</v>
      </c>
      <c r="M104" s="60">
        <f t="shared" si="7"/>
        <v>-6.7269268892019118E-2</v>
      </c>
      <c r="N104" s="60">
        <f t="shared" si="7"/>
        <v>-0.36047737768549237</v>
      </c>
      <c r="O104" s="60">
        <f t="shared" si="7"/>
        <v>-0.39663294424982531</v>
      </c>
      <c r="P104" s="60">
        <f t="shared" si="7"/>
        <v>0.10433199947107874</v>
      </c>
      <c r="Q104" s="60">
        <f t="shared" si="7"/>
        <v>-8.7659932331167645E-2</v>
      </c>
    </row>
    <row r="105" spans="1:17" x14ac:dyDescent="0.3">
      <c r="A105" s="61">
        <v>45748</v>
      </c>
      <c r="B105" s="60" t="str">
        <f>_xlfn.IFNA('[2]Ceny elektriny cal + 1'!D92,"")</f>
        <v/>
      </c>
      <c r="C105" s="60">
        <f>_xlfn.IFNA('[2]Ceny elektriny cal + 1'!E92,"")</f>
        <v>49.55</v>
      </c>
      <c r="D105" s="60">
        <f>_xlfn.IFNA('[2]Ceny elektriny cal + 1'!F92,"")</f>
        <v>42.35</v>
      </c>
      <c r="E105" s="60">
        <f>_xlfn.IFNA('[2]Ceny elektriny cal + 1'!G92,"")</f>
        <v>59.59</v>
      </c>
      <c r="F105" s="60">
        <f>_xlfn.IFNA('[2]Ceny elektriny cal + 1'!H92,"")</f>
        <v>190.23</v>
      </c>
      <c r="G105" s="60" t="str">
        <f>_xlfn.IFNA('[2]Ceny elektriny cal + 1'!I92,"")</f>
        <v/>
      </c>
      <c r="H105" s="60" t="str">
        <f>_xlfn.IFNA('[2]Ceny elektriny cal + 1'!J92,"")</f>
        <v/>
      </c>
      <c r="K105" s="60">
        <f t="shared" si="7"/>
        <v>-0.18564317570614863</v>
      </c>
      <c r="L105" s="60">
        <f t="shared" si="7"/>
        <v>-4.5646422929790487E-2</v>
      </c>
      <c r="M105" s="60">
        <f t="shared" si="7"/>
        <v>-8.0299267463958324E-2</v>
      </c>
      <c r="N105" s="60">
        <f t="shared" si="7"/>
        <v>-0.35778306262687043</v>
      </c>
      <c r="O105" s="60">
        <f t="shared" si="7"/>
        <v>-0.38941102768722347</v>
      </c>
      <c r="P105" s="60">
        <f t="shared" si="7"/>
        <v>0.10433199947107874</v>
      </c>
      <c r="Q105" s="60">
        <f t="shared" si="7"/>
        <v>-8.7659932331167645E-2</v>
      </c>
    </row>
    <row r="106" spans="1:17" x14ac:dyDescent="0.3">
      <c r="A106" s="61">
        <v>45749</v>
      </c>
      <c r="B106" s="60" t="str">
        <f>_xlfn.IFNA('[2]Ceny elektriny cal + 1'!D93,"")</f>
        <v/>
      </c>
      <c r="C106" s="60">
        <f>_xlfn.IFNA('[2]Ceny elektriny cal + 1'!E93,"")</f>
        <v>49.3</v>
      </c>
      <c r="D106" s="60">
        <f>_xlfn.IFNA('[2]Ceny elektriny cal + 1'!F93,"")</f>
        <v>42.7</v>
      </c>
      <c r="E106" s="60" t="str">
        <f>_xlfn.IFNA('[2]Ceny elektriny cal + 1'!G93,"")</f>
        <v/>
      </c>
      <c r="F106" s="60" t="str">
        <f>_xlfn.IFNA('[2]Ceny elektriny cal + 1'!H93,"")</f>
        <v/>
      </c>
      <c r="G106" s="60" t="str">
        <f>_xlfn.IFNA('[2]Ceny elektriny cal + 1'!I93,"")</f>
        <v/>
      </c>
      <c r="H106" s="60">
        <f>_xlfn.IFNA('[2]Ceny elektriny cal + 1'!J93,"")</f>
        <v>84.84</v>
      </c>
      <c r="K106" s="60">
        <f t="shared" si="7"/>
        <v>-0.18564317570614863</v>
      </c>
      <c r="L106" s="60">
        <f t="shared" si="7"/>
        <v>-5.0461526749519092E-2</v>
      </c>
      <c r="M106" s="60">
        <f t="shared" si="7"/>
        <v>-7.2698434963660463E-2</v>
      </c>
      <c r="N106" s="60">
        <f t="shared" si="7"/>
        <v>-0.35778306262687043</v>
      </c>
      <c r="O106" s="60">
        <f t="shared" si="7"/>
        <v>-0.38941102768722347</v>
      </c>
      <c r="P106" s="60">
        <f t="shared" si="7"/>
        <v>0.10433199947107874</v>
      </c>
      <c r="Q106" s="60">
        <f t="shared" si="7"/>
        <v>-0.11519282874915715</v>
      </c>
    </row>
    <row r="107" spans="1:17" x14ac:dyDescent="0.3">
      <c r="A107" s="61">
        <v>45750</v>
      </c>
      <c r="B107" s="60">
        <f>_xlfn.IFNA('[2]Ceny elektriny cal + 1'!D94,"")</f>
        <v>38.619999999999997</v>
      </c>
      <c r="C107" s="60">
        <f>_xlfn.IFNA('[2]Ceny elektriny cal + 1'!E94,"")</f>
        <v>50.4</v>
      </c>
      <c r="D107" s="60">
        <f>_xlfn.IFNA('[2]Ceny elektriny cal + 1'!F94,"")</f>
        <v>43.24</v>
      </c>
      <c r="E107" s="60" t="str">
        <f>_xlfn.IFNA('[2]Ceny elektriny cal + 1'!G94,"")</f>
        <v/>
      </c>
      <c r="F107" s="60" t="str">
        <f>_xlfn.IFNA('[2]Ceny elektriny cal + 1'!H94,"")</f>
        <v/>
      </c>
      <c r="G107" s="60">
        <f>_xlfn.IFNA('[2]Ceny elektriny cal + 1'!I94,"")</f>
        <v>170.92</v>
      </c>
      <c r="H107" s="60">
        <f>_xlfn.IFNA('[2]Ceny elektriny cal + 1'!J94,"")</f>
        <v>83.5</v>
      </c>
      <c r="K107" s="60">
        <f t="shared" si="7"/>
        <v>-0.18395276195566834</v>
      </c>
      <c r="L107" s="60">
        <f t="shared" si="7"/>
        <v>-2.9275069942713117E-2</v>
      </c>
      <c r="M107" s="60">
        <f t="shared" si="7"/>
        <v>-6.0971436248915212E-2</v>
      </c>
      <c r="N107" s="60">
        <f t="shared" si="7"/>
        <v>-0.35778306262687043</v>
      </c>
      <c r="O107" s="60">
        <f t="shared" si="7"/>
        <v>-0.38941102768722347</v>
      </c>
      <c r="P107" s="60">
        <f t="shared" si="7"/>
        <v>0.17172031379723607</v>
      </c>
      <c r="Q107" s="60">
        <f t="shared" si="7"/>
        <v>-0.12916785950677301</v>
      </c>
    </row>
    <row r="108" spans="1:17" x14ac:dyDescent="0.3">
      <c r="A108" s="61">
        <v>45751</v>
      </c>
      <c r="B108" s="60">
        <f>_xlfn.IFNA('[2]Ceny elektriny cal + 1'!D95,"")</f>
        <v>38.43</v>
      </c>
      <c r="C108" s="60">
        <f>_xlfn.IFNA('[2]Ceny elektriny cal + 1'!E95,"")</f>
        <v>52.11</v>
      </c>
      <c r="D108" s="60" t="str">
        <f>_xlfn.IFNA('[2]Ceny elektriny cal + 1'!F95,"")</f>
        <v/>
      </c>
      <c r="E108" s="60" t="str">
        <f>_xlfn.IFNA('[2]Ceny elektriny cal + 1'!G95,"")</f>
        <v/>
      </c>
      <c r="F108" s="60">
        <f>_xlfn.IFNA('[2]Ceny elektriny cal + 1'!H95,"")</f>
        <v>185.54</v>
      </c>
      <c r="G108" s="60">
        <f>_xlfn.IFNA('[2]Ceny elektriny cal + 1'!I95,"")</f>
        <v>160.15</v>
      </c>
      <c r="H108" s="60">
        <f>_xlfn.IFNA('[2]Ceny elektriny cal + 1'!J95,"")</f>
        <v>83.97</v>
      </c>
      <c r="K108" s="60">
        <f t="shared" si="7"/>
        <v>-0.18796749461305884</v>
      </c>
      <c r="L108" s="60">
        <f t="shared" si="7"/>
        <v>3.660240184230501E-3</v>
      </c>
      <c r="M108" s="60">
        <f t="shared" si="7"/>
        <v>-6.0971436248915212E-2</v>
      </c>
      <c r="N108" s="60">
        <f t="shared" si="7"/>
        <v>-0.35778306262687043</v>
      </c>
      <c r="O108" s="60">
        <f t="shared" si="7"/>
        <v>-0.40446471154438013</v>
      </c>
      <c r="P108" s="60">
        <f t="shared" si="7"/>
        <v>9.7887949067560154E-2</v>
      </c>
      <c r="Q108" s="60">
        <f t="shared" si="7"/>
        <v>-0.12426616961417647</v>
      </c>
    </row>
    <row r="109" spans="1:17" x14ac:dyDescent="0.3">
      <c r="A109" s="61">
        <v>45752</v>
      </c>
      <c r="B109" s="60">
        <f>_xlfn.IFNA('[2]Ceny elektriny cal + 1'!D96,"")</f>
        <v>38.64</v>
      </c>
      <c r="C109" s="60">
        <f>_xlfn.IFNA('[2]Ceny elektriny cal + 1'!E96,"")</f>
        <v>52.77</v>
      </c>
      <c r="D109" s="60" t="str">
        <f>_xlfn.IFNA('[2]Ceny elektriny cal + 1'!F96,"")</f>
        <v/>
      </c>
      <c r="E109" s="60" t="str">
        <f>_xlfn.IFNA('[2]Ceny elektriny cal + 1'!G96,"")</f>
        <v/>
      </c>
      <c r="F109" s="60">
        <f>_xlfn.IFNA('[2]Ceny elektriny cal + 1'!H96,"")</f>
        <v>188.69</v>
      </c>
      <c r="G109" s="60">
        <f>_xlfn.IFNA('[2]Ceny elektriny cal + 1'!I96,"")</f>
        <v>155.37</v>
      </c>
      <c r="H109" s="60">
        <f>_xlfn.IFNA('[2]Ceny elektriny cal + 1'!J96,"")</f>
        <v>85.32</v>
      </c>
      <c r="K109" s="60">
        <f t="shared" si="7"/>
        <v>-0.18353015851804821</v>
      </c>
      <c r="L109" s="60">
        <f t="shared" si="7"/>
        <v>1.6372114268314197E-2</v>
      </c>
      <c r="M109" s="60">
        <f t="shared" si="7"/>
        <v>-6.0971436248915212E-2</v>
      </c>
      <c r="N109" s="60">
        <f t="shared" si="7"/>
        <v>-0.35778306262687043</v>
      </c>
      <c r="O109" s="60">
        <f t="shared" si="7"/>
        <v>-0.39435402835673761</v>
      </c>
      <c r="P109" s="60">
        <f t="shared" si="7"/>
        <v>6.511926722839112E-2</v>
      </c>
      <c r="Q109" s="60">
        <f t="shared" si="7"/>
        <v>-0.11018684758225006</v>
      </c>
    </row>
    <row r="110" spans="1:17" x14ac:dyDescent="0.3">
      <c r="A110" s="61">
        <v>45753</v>
      </c>
      <c r="B110" s="60">
        <f>_xlfn.IFNA('[2]Ceny elektriny cal + 1'!D97,"")</f>
        <v>38.79</v>
      </c>
      <c r="C110" s="60" t="str">
        <f>_xlfn.IFNA('[2]Ceny elektriny cal + 1'!E97,"")</f>
        <v/>
      </c>
      <c r="D110" s="60">
        <f>_xlfn.IFNA('[2]Ceny elektriny cal + 1'!F97,"")</f>
        <v>45.3</v>
      </c>
      <c r="E110" s="60">
        <f>_xlfn.IFNA('[2]Ceny elektriny cal + 1'!G97,"")</f>
        <v>60.55</v>
      </c>
      <c r="F110" s="60">
        <f>_xlfn.IFNA('[2]Ceny elektriny cal + 1'!H97,"")</f>
        <v>192.2</v>
      </c>
      <c r="G110" s="60">
        <f>_xlfn.IFNA('[2]Ceny elektriny cal + 1'!I97,"")</f>
        <v>153.91999999999999</v>
      </c>
      <c r="H110" s="60" t="str">
        <f>_xlfn.IFNA('[2]Ceny elektriny cal + 1'!J97,"")</f>
        <v/>
      </c>
      <c r="K110" s="60">
        <f t="shared" si="7"/>
        <v>-0.18036063273589786</v>
      </c>
      <c r="L110" s="60">
        <f t="shared" si="7"/>
        <v>1.6372114268314197E-2</v>
      </c>
      <c r="M110" s="60">
        <f t="shared" si="7"/>
        <v>-1.6235107818590722E-2</v>
      </c>
      <c r="N110" s="60">
        <f t="shared" si="7"/>
        <v>-0.34743689280176215</v>
      </c>
      <c r="O110" s="60">
        <f t="shared" si="7"/>
        <v>-0.38308783851907868</v>
      </c>
      <c r="P110" s="60">
        <f t="shared" si="7"/>
        <v>5.5178976712324967E-2</v>
      </c>
      <c r="Q110" s="60">
        <f t="shared" si="7"/>
        <v>-0.11018684758225006</v>
      </c>
    </row>
    <row r="111" spans="1:17" x14ac:dyDescent="0.3">
      <c r="A111" s="61">
        <v>45754</v>
      </c>
      <c r="B111" s="60" t="str">
        <f>_xlfn.IFNA('[2]Ceny elektriny cal + 1'!D98,"")</f>
        <v/>
      </c>
      <c r="C111" s="60" t="str">
        <f>_xlfn.IFNA('[2]Ceny elektriny cal + 1'!E98,"")</f>
        <v/>
      </c>
      <c r="D111" s="60">
        <f>_xlfn.IFNA('[2]Ceny elektriny cal + 1'!F98,"")</f>
        <v>46.53</v>
      </c>
      <c r="E111" s="60">
        <f>_xlfn.IFNA('[2]Ceny elektriny cal + 1'!G98,"")</f>
        <v>60.5</v>
      </c>
      <c r="F111" s="60">
        <f>_xlfn.IFNA('[2]Ceny elektriny cal + 1'!H98,"")</f>
        <v>195.11</v>
      </c>
      <c r="G111" s="60" t="str">
        <f>_xlfn.IFNA('[2]Ceny elektriny cal + 1'!I98,"")</f>
        <v/>
      </c>
      <c r="H111" s="60" t="str">
        <f>_xlfn.IFNA('[2]Ceny elektriny cal + 1'!J98,"")</f>
        <v/>
      </c>
      <c r="K111" s="60">
        <f t="shared" si="7"/>
        <v>-0.18036063273589786</v>
      </c>
      <c r="L111" s="60">
        <f t="shared" si="7"/>
        <v>1.6372114268314197E-2</v>
      </c>
      <c r="M111" s="60">
        <f t="shared" si="7"/>
        <v>1.047638925388461E-2</v>
      </c>
      <c r="N111" s="60">
        <f t="shared" si="7"/>
        <v>-0.3479757558134865</v>
      </c>
      <c r="O111" s="60">
        <f t="shared" si="7"/>
        <v>-0.37374749309811361</v>
      </c>
      <c r="P111" s="60">
        <f t="shared" si="7"/>
        <v>5.5178976712324967E-2</v>
      </c>
      <c r="Q111" s="60">
        <f t="shared" si="7"/>
        <v>-0.11018684758225006</v>
      </c>
    </row>
    <row r="112" spans="1:17" x14ac:dyDescent="0.3">
      <c r="A112" s="61">
        <v>45755</v>
      </c>
      <c r="B112" s="60" t="str">
        <f>_xlfn.IFNA('[2]Ceny elektriny cal + 1'!D99,"")</f>
        <v/>
      </c>
      <c r="C112" s="60">
        <f>_xlfn.IFNA('[2]Ceny elektriny cal + 1'!E99,"")</f>
        <v>52.84</v>
      </c>
      <c r="D112" s="60">
        <f>_xlfn.IFNA('[2]Ceny elektriny cal + 1'!F99,"")</f>
        <v>45.69</v>
      </c>
      <c r="E112" s="60">
        <f>_xlfn.IFNA('[2]Ceny elektriny cal + 1'!G99,"")</f>
        <v>59.87</v>
      </c>
      <c r="F112" s="60">
        <f>_xlfn.IFNA('[2]Ceny elektriny cal + 1'!H99,"")</f>
        <v>197.68</v>
      </c>
      <c r="G112" s="60" t="str">
        <f>_xlfn.IFNA('[2]Ceny elektriny cal + 1'!I99,"")</f>
        <v/>
      </c>
      <c r="H112" s="60">
        <f>_xlfn.IFNA('[2]Ceny elektriny cal + 1'!J99,"")</f>
        <v>89.19</v>
      </c>
      <c r="K112" s="60">
        <f t="shared" si="7"/>
        <v>-0.18036063273589786</v>
      </c>
      <c r="L112" s="60">
        <f t="shared" si="7"/>
        <v>1.7720343337838118E-2</v>
      </c>
      <c r="M112" s="60">
        <f t="shared" si="7"/>
        <v>-7.7656087468302992E-3</v>
      </c>
      <c r="N112" s="60">
        <f t="shared" si="7"/>
        <v>-0.35476542976121384</v>
      </c>
      <c r="O112" s="60">
        <f t="shared" si="7"/>
        <v>-0.36549845951327509</v>
      </c>
      <c r="P112" s="60">
        <f t="shared" si="7"/>
        <v>5.5178976712324967E-2</v>
      </c>
      <c r="Q112" s="60">
        <f t="shared" si="7"/>
        <v>-6.9826124424060887E-2</v>
      </c>
    </row>
    <row r="113" spans="1:17" x14ac:dyDescent="0.3">
      <c r="A113" s="61">
        <v>45756</v>
      </c>
      <c r="B113" s="60">
        <f>_xlfn.IFNA('[2]Ceny elektriny cal + 1'!D100,"")</f>
        <v>39.450000000000003</v>
      </c>
      <c r="C113" s="60">
        <f>_xlfn.IFNA('[2]Ceny elektriny cal + 1'!E100,"")</f>
        <v>53.03</v>
      </c>
      <c r="D113" s="60">
        <f>_xlfn.IFNA('[2]Ceny elektriny cal + 1'!F100,"")</f>
        <v>45.85</v>
      </c>
      <c r="E113" s="60">
        <f>_xlfn.IFNA('[2]Ceny elektriny cal + 1'!G100,"")</f>
        <v>59.7</v>
      </c>
      <c r="F113" s="60" t="str">
        <f>_xlfn.IFNA('[2]Ceny elektriny cal + 1'!H100,"")</f>
        <v/>
      </c>
      <c r="G113" s="60" t="str">
        <f>_xlfn.IFNA('[2]Ceny elektriny cal + 1'!I100,"")</f>
        <v/>
      </c>
      <c r="H113" s="60">
        <f>_xlfn.IFNA('[2]Ceny elektriny cal + 1'!J100,"")</f>
        <v>89.26</v>
      </c>
      <c r="K113" s="60">
        <f t="shared" ref="K113:Q128" si="8">IFERROR(B113/B$380-1,K112)</f>
        <v>-0.16641471929443585</v>
      </c>
      <c r="L113" s="60">
        <f t="shared" si="8"/>
        <v>2.1379822240831903E-2</v>
      </c>
      <c r="M113" s="60">
        <f t="shared" si="8"/>
        <v>-4.2909424609797187E-3</v>
      </c>
      <c r="N113" s="60">
        <f t="shared" si="8"/>
        <v>-0.35659756400107678</v>
      </c>
      <c r="O113" s="60">
        <f t="shared" si="8"/>
        <v>-0.36549845951327509</v>
      </c>
      <c r="P113" s="60">
        <f t="shared" si="8"/>
        <v>5.5178976712324967E-2</v>
      </c>
      <c r="Q113" s="60">
        <f t="shared" si="8"/>
        <v>-6.9096085503886906E-2</v>
      </c>
    </row>
    <row r="114" spans="1:17" x14ac:dyDescent="0.3">
      <c r="A114" s="61">
        <v>45757</v>
      </c>
      <c r="B114" s="60">
        <f>_xlfn.IFNA('[2]Ceny elektriny cal + 1'!D101,"")</f>
        <v>39.700000000000003</v>
      </c>
      <c r="C114" s="60">
        <f>_xlfn.IFNA('[2]Ceny elektriny cal + 1'!E101,"")</f>
        <v>54.96</v>
      </c>
      <c r="D114" s="60" t="str">
        <f>_xlfn.IFNA('[2]Ceny elektriny cal + 1'!F101,"")</f>
        <v/>
      </c>
      <c r="E114" s="60" t="str">
        <f>_xlfn.IFNA('[2]Ceny elektriny cal + 1'!G101,"")</f>
        <v/>
      </c>
      <c r="F114" s="60" t="str">
        <f>_xlfn.IFNA('[2]Ceny elektriny cal + 1'!H101,"")</f>
        <v/>
      </c>
      <c r="G114" s="60" t="str">
        <f>_xlfn.IFNA('[2]Ceny elektriny cal + 1'!I101,"")</f>
        <v/>
      </c>
      <c r="H114" s="60">
        <f>_xlfn.IFNA('[2]Ceny elektriny cal + 1'!J101,"")</f>
        <v>88.29</v>
      </c>
      <c r="K114" s="60">
        <f t="shared" si="8"/>
        <v>-0.16113217632418519</v>
      </c>
      <c r="L114" s="60">
        <f t="shared" si="8"/>
        <v>5.8552423729136605E-2</v>
      </c>
      <c r="M114" s="60">
        <f t="shared" si="8"/>
        <v>-4.2909424609797187E-3</v>
      </c>
      <c r="N114" s="60">
        <f t="shared" si="8"/>
        <v>-0.35659756400107678</v>
      </c>
      <c r="O114" s="60">
        <f t="shared" si="8"/>
        <v>-0.36549845951327509</v>
      </c>
      <c r="P114" s="60">
        <f t="shared" si="8"/>
        <v>5.5178976712324967E-2</v>
      </c>
      <c r="Q114" s="60">
        <f t="shared" si="8"/>
        <v>-7.9212339112011754E-2</v>
      </c>
    </row>
    <row r="115" spans="1:17" x14ac:dyDescent="0.3">
      <c r="A115" s="61">
        <v>45758</v>
      </c>
      <c r="B115" s="60">
        <f>_xlfn.IFNA('[2]Ceny elektriny cal + 1'!D102,"")</f>
        <v>39.94</v>
      </c>
      <c r="C115" s="60">
        <f>_xlfn.IFNA('[2]Ceny elektriny cal + 1'!E102,"")</f>
        <v>54.15</v>
      </c>
      <c r="D115" s="60" t="str">
        <f>_xlfn.IFNA('[2]Ceny elektriny cal + 1'!F102,"")</f>
        <v/>
      </c>
      <c r="E115" s="60" t="str">
        <f>_xlfn.IFNA('[2]Ceny elektriny cal + 1'!G102,"")</f>
        <v/>
      </c>
      <c r="F115" s="60">
        <f>_xlfn.IFNA('[2]Ceny elektriny cal + 1'!H102,"")</f>
        <v>196</v>
      </c>
      <c r="G115" s="60">
        <f>_xlfn.IFNA('[2]Ceny elektriny cal + 1'!I102,"")</f>
        <v>157.97</v>
      </c>
      <c r="H115" s="60">
        <f>_xlfn.IFNA('[2]Ceny elektriny cal + 1'!J102,"")</f>
        <v>93.96</v>
      </c>
      <c r="K115" s="60">
        <f t="shared" si="8"/>
        <v>-0.15606093507274454</v>
      </c>
      <c r="L115" s="60">
        <f t="shared" si="8"/>
        <v>4.2951487353215967E-2</v>
      </c>
      <c r="M115" s="60">
        <f t="shared" si="8"/>
        <v>-4.2909424609797187E-3</v>
      </c>
      <c r="N115" s="60">
        <f t="shared" si="8"/>
        <v>-0.35659756400107678</v>
      </c>
      <c r="O115" s="60">
        <f t="shared" si="8"/>
        <v>-0.37089082388001782</v>
      </c>
      <c r="P115" s="60">
        <f t="shared" si="8"/>
        <v>8.2943236429612766E-2</v>
      </c>
      <c r="Q115" s="60">
        <f t="shared" si="8"/>
        <v>-2.007918657792096E-2</v>
      </c>
    </row>
    <row r="116" spans="1:17" x14ac:dyDescent="0.3">
      <c r="A116" s="61">
        <v>45759</v>
      </c>
      <c r="B116" s="60">
        <f>_xlfn.IFNA('[2]Ceny elektriny cal + 1'!D103,"")</f>
        <v>40.159999999999997</v>
      </c>
      <c r="C116" s="60">
        <f>_xlfn.IFNA('[2]Ceny elektriny cal + 1'!E103,"")</f>
        <v>54.42</v>
      </c>
      <c r="D116" s="60" t="str">
        <f>_xlfn.IFNA('[2]Ceny elektriny cal + 1'!F103,"")</f>
        <v/>
      </c>
      <c r="E116" s="60">
        <f>_xlfn.IFNA('[2]Ceny elektriny cal + 1'!G103,"")</f>
        <v>60.26</v>
      </c>
      <c r="F116" s="60">
        <f>_xlfn.IFNA('[2]Ceny elektriny cal + 1'!H103,"")</f>
        <v>201.09</v>
      </c>
      <c r="G116" s="60">
        <f>_xlfn.IFNA('[2]Ceny elektriny cal + 1'!I103,"")</f>
        <v>162.16</v>
      </c>
      <c r="H116" s="60">
        <f>_xlfn.IFNA('[2]Ceny elektriny cal + 1'!J103,"")</f>
        <v>96.83</v>
      </c>
      <c r="K116" s="60">
        <f t="shared" si="8"/>
        <v>-0.15141229725892391</v>
      </c>
      <c r="L116" s="60">
        <f t="shared" si="8"/>
        <v>4.8151799478522772E-2</v>
      </c>
      <c r="M116" s="60">
        <f t="shared" si="8"/>
        <v>-4.2909424609797187E-3</v>
      </c>
      <c r="N116" s="60">
        <f t="shared" si="8"/>
        <v>-0.35056229826976359</v>
      </c>
      <c r="O116" s="60">
        <f t="shared" si="8"/>
        <v>-0.35455324374506525</v>
      </c>
      <c r="P116" s="60">
        <f t="shared" si="8"/>
        <v>0.11166724833465858</v>
      </c>
      <c r="Q116" s="60">
        <f t="shared" si="8"/>
        <v>9.8524091492115939E-3</v>
      </c>
    </row>
    <row r="117" spans="1:17" x14ac:dyDescent="0.3">
      <c r="A117" s="61">
        <v>45760</v>
      </c>
      <c r="B117" s="60">
        <f>_xlfn.IFNA('[2]Ceny elektriny cal + 1'!D104,"")</f>
        <v>40.75</v>
      </c>
      <c r="C117" s="60" t="str">
        <f>_xlfn.IFNA('[2]Ceny elektriny cal + 1'!E104,"")</f>
        <v/>
      </c>
      <c r="D117" s="60" t="str">
        <f>_xlfn.IFNA('[2]Ceny elektriny cal + 1'!F104,"")</f>
        <v/>
      </c>
      <c r="E117" s="60">
        <f>_xlfn.IFNA('[2]Ceny elektriny cal + 1'!G104,"")</f>
        <v>60.3</v>
      </c>
      <c r="F117" s="60">
        <f>_xlfn.IFNA('[2]Ceny elektriny cal + 1'!H104,"")</f>
        <v>205.65</v>
      </c>
      <c r="G117" s="60">
        <f>_xlfn.IFNA('[2]Ceny elektriny cal + 1'!I104,"")</f>
        <v>159.57</v>
      </c>
      <c r="H117" s="60" t="str">
        <f>_xlfn.IFNA('[2]Ceny elektriny cal + 1'!J104,"")</f>
        <v/>
      </c>
      <c r="K117" s="60">
        <f t="shared" si="8"/>
        <v>-0.13894549584913218</v>
      </c>
      <c r="L117" s="60">
        <f t="shared" si="8"/>
        <v>4.8151799478522772E-2</v>
      </c>
      <c r="M117" s="60">
        <f t="shared" si="8"/>
        <v>-4.2909424609797187E-3</v>
      </c>
      <c r="N117" s="60">
        <f t="shared" si="8"/>
        <v>-0.3501312078603841</v>
      </c>
      <c r="O117" s="60">
        <f t="shared" si="8"/>
        <v>-0.33991682617819219</v>
      </c>
      <c r="P117" s="60">
        <f t="shared" si="8"/>
        <v>9.3911832861133693E-2</v>
      </c>
      <c r="Q117" s="60">
        <f t="shared" si="8"/>
        <v>9.8524091492115939E-3</v>
      </c>
    </row>
    <row r="118" spans="1:17" x14ac:dyDescent="0.3">
      <c r="A118" s="61">
        <v>45761</v>
      </c>
      <c r="B118" s="60" t="str">
        <f>_xlfn.IFNA('[2]Ceny elektriny cal + 1'!D105,"")</f>
        <v/>
      </c>
      <c r="C118" s="60" t="str">
        <f>_xlfn.IFNA('[2]Ceny elektriny cal + 1'!E105,"")</f>
        <v/>
      </c>
      <c r="D118" s="60">
        <f>_xlfn.IFNA('[2]Ceny elektriny cal + 1'!F105,"")</f>
        <v>44.89</v>
      </c>
      <c r="E118" s="60">
        <f>_xlfn.IFNA('[2]Ceny elektriny cal + 1'!G105,"")</f>
        <v>59.33</v>
      </c>
      <c r="F118" s="60">
        <f>_xlfn.IFNA('[2]Ceny elektriny cal + 1'!H105,"")</f>
        <v>203.42</v>
      </c>
      <c r="G118" s="60">
        <f>_xlfn.IFNA('[2]Ceny elektriny cal + 1'!I105,"")</f>
        <v>154.09</v>
      </c>
      <c r="H118" s="60" t="str">
        <f>_xlfn.IFNA('[2]Ceny elektriny cal + 1'!J105,"")</f>
        <v/>
      </c>
      <c r="K118" s="60">
        <f t="shared" si="8"/>
        <v>-0.13894549584913218</v>
      </c>
      <c r="L118" s="60">
        <f t="shared" si="8"/>
        <v>4.8151799478522772E-2</v>
      </c>
      <c r="M118" s="60">
        <f t="shared" si="8"/>
        <v>-2.5138940176082425E-2</v>
      </c>
      <c r="N118" s="60">
        <f t="shared" si="8"/>
        <v>-0.36058515028783733</v>
      </c>
      <c r="O118" s="60">
        <f t="shared" si="8"/>
        <v>-0.34707454792690429</v>
      </c>
      <c r="P118" s="60">
        <f t="shared" si="8"/>
        <v>5.6344390083174156E-2</v>
      </c>
      <c r="Q118" s="60">
        <f t="shared" si="8"/>
        <v>9.8524091492115939E-3</v>
      </c>
    </row>
    <row r="119" spans="1:17" x14ac:dyDescent="0.3">
      <c r="A119" s="61">
        <v>45762</v>
      </c>
      <c r="B119" s="60" t="str">
        <f>_xlfn.IFNA('[2]Ceny elektriny cal + 1'!D106,"")</f>
        <v/>
      </c>
      <c r="C119" s="60">
        <f>_xlfn.IFNA('[2]Ceny elektriny cal + 1'!E106,"")</f>
        <v>54.48</v>
      </c>
      <c r="D119" s="60">
        <f>_xlfn.IFNA('[2]Ceny elektriny cal + 1'!F106,"")</f>
        <v>44.04</v>
      </c>
      <c r="E119" s="60">
        <f>_xlfn.IFNA('[2]Ceny elektriny cal + 1'!G106,"")</f>
        <v>60.31</v>
      </c>
      <c r="F119" s="60" t="str">
        <f>_xlfn.IFNA('[2]Ceny elektriny cal + 1'!H106,"")</f>
        <v/>
      </c>
      <c r="G119" s="60" t="str">
        <f>_xlfn.IFNA('[2]Ceny elektriny cal + 1'!I106,"")</f>
        <v/>
      </c>
      <c r="H119" s="60">
        <f>_xlfn.IFNA('[2]Ceny elektriny cal + 1'!J106,"")</f>
        <v>96.32</v>
      </c>
      <c r="K119" s="60">
        <f t="shared" si="8"/>
        <v>-0.13894549584913218</v>
      </c>
      <c r="L119" s="60">
        <f t="shared" si="8"/>
        <v>4.9307424395257593E-2</v>
      </c>
      <c r="M119" s="60">
        <f t="shared" si="8"/>
        <v>-4.3598104819662975E-2</v>
      </c>
      <c r="N119" s="60">
        <f t="shared" si="8"/>
        <v>-0.35002343525803914</v>
      </c>
      <c r="O119" s="60">
        <f t="shared" si="8"/>
        <v>-0.34707454792690429</v>
      </c>
      <c r="P119" s="60">
        <f t="shared" si="8"/>
        <v>5.6344390083174156E-2</v>
      </c>
      <c r="Q119" s="60">
        <f t="shared" si="8"/>
        <v>4.5335541593727324E-3</v>
      </c>
    </row>
    <row r="120" spans="1:17" x14ac:dyDescent="0.3">
      <c r="A120" s="61">
        <v>45763</v>
      </c>
      <c r="B120" s="60">
        <f>_xlfn.IFNA('[2]Ceny elektriny cal + 1'!D107,"")</f>
        <v>41.06</v>
      </c>
      <c r="C120" s="60">
        <f>_xlfn.IFNA('[2]Ceny elektriny cal + 1'!E107,"")</f>
        <v>53.82</v>
      </c>
      <c r="D120" s="60">
        <f>_xlfn.IFNA('[2]Ceny elektriny cal + 1'!F107,"")</f>
        <v>45.84</v>
      </c>
      <c r="E120" s="60">
        <f>_xlfn.IFNA('[2]Ceny elektriny cal + 1'!G107,"")</f>
        <v>60.8</v>
      </c>
      <c r="F120" s="60" t="str">
        <f>_xlfn.IFNA('[2]Ceny elektriny cal + 1'!H107,"")</f>
        <v/>
      </c>
      <c r="G120" s="60" t="str">
        <f>_xlfn.IFNA('[2]Ceny elektriny cal + 1'!I107,"")</f>
        <v/>
      </c>
      <c r="H120" s="60">
        <f>_xlfn.IFNA('[2]Ceny elektriny cal + 1'!J107,"")</f>
        <v>99.52</v>
      </c>
      <c r="K120" s="60">
        <f t="shared" si="8"/>
        <v>-0.13239514256602125</v>
      </c>
      <c r="L120" s="60">
        <f t="shared" si="8"/>
        <v>3.6595550311174119E-2</v>
      </c>
      <c r="M120" s="60">
        <f t="shared" si="8"/>
        <v>-4.5081091038453591E-3</v>
      </c>
      <c r="N120" s="60">
        <f t="shared" si="8"/>
        <v>-0.34474257774314021</v>
      </c>
      <c r="O120" s="60">
        <f t="shared" si="8"/>
        <v>-0.34707454792690429</v>
      </c>
      <c r="P120" s="60">
        <f t="shared" si="8"/>
        <v>5.6344390083174156E-2</v>
      </c>
      <c r="Q120" s="60">
        <f t="shared" si="8"/>
        <v>3.7906761938753863E-2</v>
      </c>
    </row>
    <row r="121" spans="1:17" x14ac:dyDescent="0.3">
      <c r="A121" s="61">
        <v>45764</v>
      </c>
      <c r="B121" s="60">
        <f>_xlfn.IFNA('[2]Ceny elektriny cal + 1'!D108,"")</f>
        <v>40.32</v>
      </c>
      <c r="C121" s="60">
        <f>_xlfn.IFNA('[2]Ceny elektriny cal + 1'!E108,"")</f>
        <v>54.72</v>
      </c>
      <c r="D121" s="60">
        <f>_xlfn.IFNA('[2]Ceny elektriny cal + 1'!F108,"")</f>
        <v>46.85</v>
      </c>
      <c r="E121" s="60" t="str">
        <f>_xlfn.IFNA('[2]Ceny elektriny cal + 1'!G108,"")</f>
        <v/>
      </c>
      <c r="F121" s="60" t="str">
        <f>_xlfn.IFNA('[2]Ceny elektriny cal + 1'!H108,"")</f>
        <v/>
      </c>
      <c r="G121" s="60">
        <f>_xlfn.IFNA('[2]Ceny elektriny cal + 1'!I108,"")</f>
        <v>154.21</v>
      </c>
      <c r="H121" s="60">
        <f>_xlfn.IFNA('[2]Ceny elektriny cal + 1'!J108,"")</f>
        <v>95.94</v>
      </c>
      <c r="K121" s="60">
        <f t="shared" si="8"/>
        <v>-0.14803146975796344</v>
      </c>
      <c r="L121" s="60">
        <f t="shared" si="8"/>
        <v>5.3929924062197099E-2</v>
      </c>
      <c r="M121" s="60">
        <f t="shared" si="8"/>
        <v>1.7425721825585549E-2</v>
      </c>
      <c r="N121" s="60">
        <f t="shared" si="8"/>
        <v>-0.34474257774314021</v>
      </c>
      <c r="O121" s="60">
        <f t="shared" si="8"/>
        <v>-0.34707454792690429</v>
      </c>
      <c r="P121" s="60">
        <f t="shared" si="8"/>
        <v>5.716703481553842E-2</v>
      </c>
      <c r="Q121" s="60">
        <f t="shared" si="8"/>
        <v>5.7048573557128002E-4</v>
      </c>
    </row>
    <row r="122" spans="1:17" x14ac:dyDescent="0.3">
      <c r="A122" s="61">
        <v>45765</v>
      </c>
      <c r="B122" s="60">
        <f>_xlfn.IFNA('[2]Ceny elektriny cal + 1'!D109,"")</f>
        <v>40.33</v>
      </c>
      <c r="C122" s="60">
        <f>_xlfn.IFNA('[2]Ceny elektriny cal + 1'!E109,"")</f>
        <v>54.42</v>
      </c>
      <c r="D122" s="60" t="str">
        <f>_xlfn.IFNA('[2]Ceny elektriny cal + 1'!F109,"")</f>
        <v/>
      </c>
      <c r="E122" s="60" t="str">
        <f>_xlfn.IFNA('[2]Ceny elektriny cal + 1'!G109,"")</f>
        <v/>
      </c>
      <c r="F122" s="60" t="str">
        <f>_xlfn.IFNA('[2]Ceny elektriny cal + 1'!H109,"")</f>
        <v/>
      </c>
      <c r="G122" s="60">
        <f>_xlfn.IFNA('[2]Ceny elektriny cal + 1'!I109,"")</f>
        <v>157.84</v>
      </c>
      <c r="H122" s="60">
        <f>_xlfn.IFNA('[2]Ceny elektriny cal + 1'!J109,"")</f>
        <v>97.92</v>
      </c>
      <c r="K122" s="60">
        <f t="shared" si="8"/>
        <v>-0.14782016803915343</v>
      </c>
      <c r="L122" s="60">
        <f t="shared" si="8"/>
        <v>4.8151799478522772E-2</v>
      </c>
      <c r="M122" s="60">
        <f t="shared" si="8"/>
        <v>1.7425721825585549E-2</v>
      </c>
      <c r="N122" s="60">
        <f t="shared" si="8"/>
        <v>-0.34474257774314021</v>
      </c>
      <c r="O122" s="60">
        <f t="shared" si="8"/>
        <v>-0.34707454792690429</v>
      </c>
      <c r="P122" s="60">
        <f t="shared" si="8"/>
        <v>8.2052037969551739E-2</v>
      </c>
      <c r="Q122" s="60">
        <f t="shared" si="8"/>
        <v>2.1220158049063409E-2</v>
      </c>
    </row>
    <row r="123" spans="1:17" x14ac:dyDescent="0.3">
      <c r="A123" s="61">
        <v>45766</v>
      </c>
      <c r="B123" s="60">
        <f>_xlfn.IFNA('[2]Ceny elektriny cal + 1'!D110,"")</f>
        <v>41.01</v>
      </c>
      <c r="C123" s="60" t="str">
        <f>_xlfn.IFNA('[2]Ceny elektriny cal + 1'!E110,"")</f>
        <v/>
      </c>
      <c r="D123" s="60" t="str">
        <f>_xlfn.IFNA('[2]Ceny elektriny cal + 1'!F110,"")</f>
        <v/>
      </c>
      <c r="E123" s="60">
        <f>_xlfn.IFNA('[2]Ceny elektriny cal + 1'!G110,"")</f>
        <v>61.1</v>
      </c>
      <c r="F123" s="60">
        <f>_xlfn.IFNA('[2]Ceny elektriny cal + 1'!H110,"")</f>
        <v>199.18</v>
      </c>
      <c r="G123" s="60">
        <f>_xlfn.IFNA('[2]Ceny elektriny cal + 1'!I110,"")</f>
        <v>155.29</v>
      </c>
      <c r="H123" s="60">
        <f>_xlfn.IFNA('[2]Ceny elektriny cal + 1'!J110,"")</f>
        <v>93.13</v>
      </c>
      <c r="K123" s="60">
        <f t="shared" si="8"/>
        <v>-0.13345165116007152</v>
      </c>
      <c r="L123" s="60">
        <f t="shared" si="8"/>
        <v>4.8151799478522772E-2</v>
      </c>
      <c r="M123" s="60">
        <f t="shared" si="8"/>
        <v>1.7425721825585549E-2</v>
      </c>
      <c r="N123" s="60">
        <f t="shared" si="8"/>
        <v>-0.34150939967279381</v>
      </c>
      <c r="O123" s="60">
        <f t="shared" si="8"/>
        <v>-0.36068384847154056</v>
      </c>
      <c r="P123" s="60">
        <f t="shared" si="8"/>
        <v>6.4570837406815018E-2</v>
      </c>
      <c r="Q123" s="60">
        <f t="shared" si="8"/>
        <v>-2.8735362345697846E-2</v>
      </c>
    </row>
    <row r="124" spans="1:17" x14ac:dyDescent="0.3">
      <c r="A124" s="61">
        <v>45767</v>
      </c>
      <c r="B124" s="60">
        <f>_xlfn.IFNA('[2]Ceny elektriny cal + 1'!D111,"")</f>
        <v>40.26</v>
      </c>
      <c r="C124" s="60" t="str">
        <f>_xlfn.IFNA('[2]Ceny elektriny cal + 1'!E111,"")</f>
        <v/>
      </c>
      <c r="D124" s="60">
        <f>_xlfn.IFNA('[2]Ceny elektriny cal + 1'!F111,"")</f>
        <v>45.93</v>
      </c>
      <c r="E124" s="60">
        <f>_xlfn.IFNA('[2]Ceny elektriny cal + 1'!G111,"")</f>
        <v>60.78</v>
      </c>
      <c r="F124" s="60">
        <f>_xlfn.IFNA('[2]Ceny elektriny cal + 1'!H111,"")</f>
        <v>206.72</v>
      </c>
      <c r="G124" s="60">
        <f>_xlfn.IFNA('[2]Ceny elektriny cal + 1'!I111,"")</f>
        <v>155.66</v>
      </c>
      <c r="H124" s="60" t="str">
        <f>_xlfn.IFNA('[2]Ceny elektriny cal + 1'!J111,"")</f>
        <v/>
      </c>
      <c r="K124" s="60">
        <f t="shared" si="8"/>
        <v>-0.1492992800708236</v>
      </c>
      <c r="L124" s="60">
        <f t="shared" si="8"/>
        <v>4.8151799478522772E-2</v>
      </c>
      <c r="M124" s="60">
        <f t="shared" si="8"/>
        <v>-2.5536093180544839E-3</v>
      </c>
      <c r="N124" s="60">
        <f t="shared" si="8"/>
        <v>-0.3449581229478299</v>
      </c>
      <c r="O124" s="60">
        <f t="shared" si="8"/>
        <v>-0.33648240363508819</v>
      </c>
      <c r="P124" s="60">
        <f t="shared" si="8"/>
        <v>6.7107325331604128E-2</v>
      </c>
      <c r="Q124" s="60">
        <f t="shared" si="8"/>
        <v>-2.8735362345697846E-2</v>
      </c>
    </row>
    <row r="125" spans="1:17" x14ac:dyDescent="0.3">
      <c r="A125" s="61">
        <v>45768</v>
      </c>
      <c r="B125" s="60" t="str">
        <f>_xlfn.IFNA('[2]Ceny elektriny cal + 1'!D112,"")</f>
        <v/>
      </c>
      <c r="C125" s="60" t="str">
        <f>_xlfn.IFNA('[2]Ceny elektriny cal + 1'!E112,"")</f>
        <v/>
      </c>
      <c r="D125" s="60">
        <f>_xlfn.IFNA('[2]Ceny elektriny cal + 1'!F112,"")</f>
        <v>44.68</v>
      </c>
      <c r="E125" s="60">
        <f>_xlfn.IFNA('[2]Ceny elektriny cal + 1'!G112,"")</f>
        <v>61.35</v>
      </c>
      <c r="F125" s="60">
        <f>_xlfn.IFNA('[2]Ceny elektriny cal + 1'!H112,"")</f>
        <v>209.84</v>
      </c>
      <c r="G125" s="60">
        <f>_xlfn.IFNA('[2]Ceny elektriny cal + 1'!I112,"")</f>
        <v>151.76</v>
      </c>
      <c r="H125" s="60" t="str">
        <f>_xlfn.IFNA('[2]Ceny elektriny cal + 1'!J112,"")</f>
        <v/>
      </c>
      <c r="K125" s="60">
        <f t="shared" si="8"/>
        <v>-0.1492992800708236</v>
      </c>
      <c r="L125" s="60">
        <f t="shared" si="8"/>
        <v>4.8151799478522772E-2</v>
      </c>
      <c r="M125" s="60">
        <f t="shared" si="8"/>
        <v>-2.9699439676261208E-2</v>
      </c>
      <c r="N125" s="60">
        <f t="shared" si="8"/>
        <v>-0.33881508461417187</v>
      </c>
      <c r="O125" s="60">
        <f t="shared" si="8"/>
        <v>-0.32646801266828029</v>
      </c>
      <c r="P125" s="60">
        <f t="shared" si="8"/>
        <v>4.0371371529771549E-2</v>
      </c>
      <c r="Q125" s="60">
        <f t="shared" si="8"/>
        <v>-2.8735362345697846E-2</v>
      </c>
    </row>
    <row r="126" spans="1:17" x14ac:dyDescent="0.3">
      <c r="A126" s="61">
        <v>45769</v>
      </c>
      <c r="B126" s="60" t="str">
        <f>_xlfn.IFNA('[2]Ceny elektriny cal + 1'!D113,"")</f>
        <v/>
      </c>
      <c r="C126" s="60" t="str">
        <f>_xlfn.IFNA('[2]Ceny elektriny cal + 1'!E113,"")</f>
        <v/>
      </c>
      <c r="D126" s="60">
        <f>_xlfn.IFNA('[2]Ceny elektriny cal + 1'!F113,"")</f>
        <v>45.59</v>
      </c>
      <c r="E126" s="60">
        <f>_xlfn.IFNA('[2]Ceny elektriny cal + 1'!G113,"")</f>
        <v>62.59</v>
      </c>
      <c r="F126" s="60">
        <f>_xlfn.IFNA('[2]Ceny elektriny cal + 1'!H113,"")</f>
        <v>209.55</v>
      </c>
      <c r="G126" s="60" t="str">
        <f>_xlfn.IFNA('[2]Ceny elektriny cal + 1'!I113,"")</f>
        <v/>
      </c>
      <c r="H126" s="60">
        <f>_xlfn.IFNA('[2]Ceny elektriny cal + 1'!J113,"")</f>
        <v>90.64</v>
      </c>
      <c r="K126" s="60">
        <f t="shared" si="8"/>
        <v>-0.1492992800708236</v>
      </c>
      <c r="L126" s="60">
        <f t="shared" si="8"/>
        <v>4.8151799478522772E-2</v>
      </c>
      <c r="M126" s="60">
        <f t="shared" si="8"/>
        <v>-9.9372751754867039E-3</v>
      </c>
      <c r="N126" s="60">
        <f t="shared" si="8"/>
        <v>-0.32545128192340689</v>
      </c>
      <c r="O126" s="60">
        <f t="shared" si="8"/>
        <v>-0.32739883746968224</v>
      </c>
      <c r="P126" s="60">
        <f t="shared" si="8"/>
        <v>4.0371371529771549E-2</v>
      </c>
      <c r="Q126" s="60">
        <f t="shared" si="8"/>
        <v>-5.4703889649028836E-2</v>
      </c>
    </row>
    <row r="127" spans="1:17" x14ac:dyDescent="0.3">
      <c r="A127" s="61">
        <v>45770</v>
      </c>
      <c r="B127" s="60">
        <f>_xlfn.IFNA('[2]Ceny elektriny cal + 1'!D114,"")</f>
        <v>40.299999999999997</v>
      </c>
      <c r="C127" s="60">
        <f>_xlfn.IFNA('[2]Ceny elektriny cal + 1'!E114,"")</f>
        <v>54.82</v>
      </c>
      <c r="D127" s="60">
        <f>_xlfn.IFNA('[2]Ceny elektriny cal + 1'!F114,"")</f>
        <v>44.96</v>
      </c>
      <c r="E127" s="60">
        <f>_xlfn.IFNA('[2]Ceny elektriny cal + 1'!G114,"")</f>
        <v>61.7</v>
      </c>
      <c r="F127" s="60" t="str">
        <f>_xlfn.IFNA('[2]Ceny elektriny cal + 1'!H114,"")</f>
        <v/>
      </c>
      <c r="G127" s="60" t="str">
        <f>_xlfn.IFNA('[2]Ceny elektriny cal + 1'!I114,"")</f>
        <v/>
      </c>
      <c r="H127" s="60">
        <f>_xlfn.IFNA('[2]Ceny elektriny cal + 1'!J114,"")</f>
        <v>89.9</v>
      </c>
      <c r="K127" s="60">
        <f t="shared" si="8"/>
        <v>-0.14845407319558357</v>
      </c>
      <c r="L127" s="60">
        <f t="shared" si="8"/>
        <v>5.5855965590088541E-2</v>
      </c>
      <c r="M127" s="60">
        <f t="shared" si="8"/>
        <v>-2.3618773676022831E-2</v>
      </c>
      <c r="N127" s="60">
        <f t="shared" si="8"/>
        <v>-0.33504304353210113</v>
      </c>
      <c r="O127" s="60">
        <f t="shared" si="8"/>
        <v>-0.32739883746968224</v>
      </c>
      <c r="P127" s="60">
        <f t="shared" si="8"/>
        <v>4.0371371529771549E-2</v>
      </c>
      <c r="Q127" s="60">
        <f t="shared" si="8"/>
        <v>-6.2421443948010635E-2</v>
      </c>
    </row>
    <row r="128" spans="1:17" x14ac:dyDescent="0.3">
      <c r="A128" s="61">
        <v>45771</v>
      </c>
      <c r="B128" s="60">
        <f>_xlfn.IFNA('[2]Ceny elektriny cal + 1'!D115,"")</f>
        <v>40.43</v>
      </c>
      <c r="C128" s="60">
        <f>_xlfn.IFNA('[2]Ceny elektriny cal + 1'!E115,"")</f>
        <v>54.14</v>
      </c>
      <c r="D128" s="60">
        <f>_xlfn.IFNA('[2]Ceny elektriny cal + 1'!F115,"")</f>
        <v>44.65</v>
      </c>
      <c r="E128" s="60" t="str">
        <f>_xlfn.IFNA('[2]Ceny elektriny cal + 1'!G115,"")</f>
        <v/>
      </c>
      <c r="F128" s="60" t="str">
        <f>_xlfn.IFNA('[2]Ceny elektriny cal + 1'!H115,"")</f>
        <v/>
      </c>
      <c r="G128" s="60">
        <f>_xlfn.IFNA('[2]Ceny elektriny cal + 1'!I115,"")</f>
        <v>151.69</v>
      </c>
      <c r="H128" s="60">
        <f>_xlfn.IFNA('[2]Ceny elektriny cal + 1'!J115,"")</f>
        <v>91.41</v>
      </c>
      <c r="K128" s="60">
        <f t="shared" si="8"/>
        <v>-0.14570715085105312</v>
      </c>
      <c r="L128" s="60">
        <f t="shared" si="8"/>
        <v>4.2758883200426867E-2</v>
      </c>
      <c r="M128" s="60">
        <f t="shared" si="8"/>
        <v>-3.0350939604858129E-2</v>
      </c>
      <c r="N128" s="60">
        <f t="shared" si="8"/>
        <v>-0.33504304353210113</v>
      </c>
      <c r="O128" s="60">
        <f t="shared" si="8"/>
        <v>-0.32739883746968224</v>
      </c>
      <c r="P128" s="60">
        <f t="shared" si="8"/>
        <v>3.9891495435892654E-2</v>
      </c>
      <c r="Q128" s="60">
        <f t="shared" si="8"/>
        <v>-4.6673461527115268E-2</v>
      </c>
    </row>
    <row r="129" spans="1:17" x14ac:dyDescent="0.3">
      <c r="A129" s="61">
        <v>45772</v>
      </c>
      <c r="B129" s="60">
        <f>_xlfn.IFNA('[2]Ceny elektriny cal + 1'!D116,"")</f>
        <v>40.479999999999997</v>
      </c>
      <c r="C129" s="60">
        <f>_xlfn.IFNA('[2]Ceny elektriny cal + 1'!E116,"")</f>
        <v>54.27</v>
      </c>
      <c r="D129" s="60" t="str">
        <f>_xlfn.IFNA('[2]Ceny elektriny cal + 1'!F116,"")</f>
        <v/>
      </c>
      <c r="E129" s="60" t="str">
        <f>_xlfn.IFNA('[2]Ceny elektriny cal + 1'!G116,"")</f>
        <v/>
      </c>
      <c r="F129" s="60">
        <f>_xlfn.IFNA('[2]Ceny elektriny cal + 1'!H116,"")</f>
        <v>210.22</v>
      </c>
      <c r="G129" s="60">
        <f>_xlfn.IFNA('[2]Ceny elektriny cal + 1'!I116,"")</f>
        <v>152.32</v>
      </c>
      <c r="H129" s="60">
        <f>_xlfn.IFNA('[2]Ceny elektriny cal + 1'!J116,"")</f>
        <v>93.35</v>
      </c>
      <c r="K129" s="60">
        <f t="shared" ref="K129:Q144" si="9">IFERROR(B129/B$380-1,K128)</f>
        <v>-0.14465064225700297</v>
      </c>
      <c r="L129" s="60">
        <f t="shared" si="9"/>
        <v>4.5262737186685831E-2</v>
      </c>
      <c r="M129" s="60">
        <f t="shared" si="9"/>
        <v>-3.0350939604858129E-2</v>
      </c>
      <c r="N129" s="60">
        <f t="shared" si="9"/>
        <v>-0.33504304353210113</v>
      </c>
      <c r="O129" s="60">
        <f t="shared" si="9"/>
        <v>-0.32524831120437425</v>
      </c>
      <c r="P129" s="60">
        <f t="shared" si="9"/>
        <v>4.421038028080404E-2</v>
      </c>
      <c r="Q129" s="60">
        <f t="shared" si="9"/>
        <v>-2.6440954310865461E-2</v>
      </c>
    </row>
    <row r="130" spans="1:17" x14ac:dyDescent="0.3">
      <c r="A130" s="61">
        <v>45773</v>
      </c>
      <c r="B130" s="60">
        <f>_xlfn.IFNA('[2]Ceny elektriny cal + 1'!D117,"")</f>
        <v>41.13</v>
      </c>
      <c r="C130" s="60">
        <f>_xlfn.IFNA('[2]Ceny elektriny cal + 1'!E117,"")</f>
        <v>53.5</v>
      </c>
      <c r="D130" s="60" t="str">
        <f>_xlfn.IFNA('[2]Ceny elektriny cal + 1'!F117,"")</f>
        <v/>
      </c>
      <c r="E130" s="60">
        <f>_xlfn.IFNA('[2]Ceny elektriny cal + 1'!G117,"")</f>
        <v>61.71</v>
      </c>
      <c r="F130" s="60">
        <f>_xlfn.IFNA('[2]Ceny elektriny cal + 1'!H117,"")</f>
        <v>201.05</v>
      </c>
      <c r="G130" s="60">
        <f>_xlfn.IFNA('[2]Ceny elektriny cal + 1'!I117,"")</f>
        <v>149.80000000000001</v>
      </c>
      <c r="H130" s="60">
        <f>_xlfn.IFNA('[2]Ceny elektriny cal + 1'!J117,"")</f>
        <v>91</v>
      </c>
      <c r="K130" s="60">
        <f t="shared" si="9"/>
        <v>-0.13091603053435097</v>
      </c>
      <c r="L130" s="60">
        <f t="shared" si="9"/>
        <v>3.0432217421921592E-2</v>
      </c>
      <c r="M130" s="60">
        <f t="shared" si="9"/>
        <v>-3.0350939604858129E-2</v>
      </c>
      <c r="N130" s="60">
        <f t="shared" si="9"/>
        <v>-0.33493527092975628</v>
      </c>
      <c r="O130" s="60">
        <f t="shared" si="9"/>
        <v>-0.35468163337284475</v>
      </c>
      <c r="P130" s="60">
        <f t="shared" si="9"/>
        <v>2.6934840901158497E-2</v>
      </c>
      <c r="Q130" s="60">
        <f t="shared" si="9"/>
        <v>-5.0949403773848378E-2</v>
      </c>
    </row>
    <row r="131" spans="1:17" x14ac:dyDescent="0.3">
      <c r="A131" s="61">
        <v>45774</v>
      </c>
      <c r="B131" s="60">
        <f>_xlfn.IFNA('[2]Ceny elektriny cal + 1'!D118,"")</f>
        <v>41.17</v>
      </c>
      <c r="C131" s="60" t="str">
        <f>_xlfn.IFNA('[2]Ceny elektriny cal + 1'!E118,"")</f>
        <v/>
      </c>
      <c r="D131" s="60">
        <f>_xlfn.IFNA('[2]Ceny elektriny cal + 1'!F118,"")</f>
        <v>43.8</v>
      </c>
      <c r="E131" s="60">
        <f>_xlfn.IFNA('[2]Ceny elektriny cal + 1'!G118,"")</f>
        <v>62.1</v>
      </c>
      <c r="F131" s="60">
        <f>_xlfn.IFNA('[2]Ceny elektriny cal + 1'!H118,"")</f>
        <v>206.11</v>
      </c>
      <c r="G131" s="60">
        <f>_xlfn.IFNA('[2]Ceny elektriny cal + 1'!I118,"")</f>
        <v>154.78</v>
      </c>
      <c r="H131" s="60" t="str">
        <f>_xlfn.IFNA('[2]Ceny elektriny cal + 1'!J118,"")</f>
        <v/>
      </c>
      <c r="K131" s="60">
        <f t="shared" si="9"/>
        <v>-0.13007082365911093</v>
      </c>
      <c r="L131" s="60">
        <f t="shared" si="9"/>
        <v>3.0432217421921592E-2</v>
      </c>
      <c r="M131" s="60">
        <f t="shared" si="9"/>
        <v>-4.881010424843879E-2</v>
      </c>
      <c r="N131" s="60">
        <f t="shared" si="9"/>
        <v>-0.33073213943830593</v>
      </c>
      <c r="O131" s="60">
        <f t="shared" si="9"/>
        <v>-0.33844034545872681</v>
      </c>
      <c r="P131" s="60">
        <f t="shared" si="9"/>
        <v>6.1074597294267674E-2</v>
      </c>
      <c r="Q131" s="60">
        <f t="shared" si="9"/>
        <v>-5.0949403773848378E-2</v>
      </c>
    </row>
    <row r="132" spans="1:17" x14ac:dyDescent="0.3">
      <c r="A132" s="61">
        <v>45775</v>
      </c>
      <c r="B132" s="60" t="str">
        <f>_xlfn.IFNA('[2]Ceny elektriny cal + 1'!D119,"")</f>
        <v/>
      </c>
      <c r="C132" s="60" t="str">
        <f>_xlfn.IFNA('[2]Ceny elektriny cal + 1'!E119,"")</f>
        <v/>
      </c>
      <c r="D132" s="60">
        <f>_xlfn.IFNA('[2]Ceny elektriny cal + 1'!F119,"")</f>
        <v>44.29</v>
      </c>
      <c r="E132" s="60">
        <f>_xlfn.IFNA('[2]Ceny elektriny cal + 1'!G119,"")</f>
        <v>62.14</v>
      </c>
      <c r="F132" s="60">
        <f>_xlfn.IFNA('[2]Ceny elektriny cal + 1'!H119,"")</f>
        <v>204.63</v>
      </c>
      <c r="G132" s="60">
        <f>_xlfn.IFNA('[2]Ceny elektriny cal + 1'!I119,"")</f>
        <v>155.55000000000001</v>
      </c>
      <c r="H132" s="60" t="str">
        <f>_xlfn.IFNA('[2]Ceny elektriny cal + 1'!J119,"")</f>
        <v/>
      </c>
      <c r="K132" s="60">
        <f t="shared" si="9"/>
        <v>-0.13007082365911093</v>
      </c>
      <c r="L132" s="60">
        <f t="shared" si="9"/>
        <v>3.0432217421921592E-2</v>
      </c>
      <c r="M132" s="60">
        <f t="shared" si="9"/>
        <v>-3.816893874802163E-2</v>
      </c>
      <c r="N132" s="60">
        <f t="shared" si="9"/>
        <v>-0.33030104902892643</v>
      </c>
      <c r="O132" s="60">
        <f t="shared" si="9"/>
        <v>-0.3431907616865717</v>
      </c>
      <c r="P132" s="60">
        <f t="shared" si="9"/>
        <v>6.6353234326937294E-2</v>
      </c>
      <c r="Q132" s="60">
        <f t="shared" si="9"/>
        <v>-5.0949403773848378E-2</v>
      </c>
    </row>
    <row r="133" spans="1:17" x14ac:dyDescent="0.3">
      <c r="A133" s="61">
        <v>45776</v>
      </c>
      <c r="B133" s="60" t="str">
        <f>_xlfn.IFNA('[2]Ceny elektriny cal + 1'!D120,"")</f>
        <v/>
      </c>
      <c r="C133" s="60">
        <f>_xlfn.IFNA('[2]Ceny elektriny cal + 1'!E120,"")</f>
        <v>53.56</v>
      </c>
      <c r="D133" s="60">
        <f>_xlfn.IFNA('[2]Ceny elektriny cal + 1'!F120,"")</f>
        <v>44.1</v>
      </c>
      <c r="E133" s="60">
        <f>_xlfn.IFNA('[2]Ceny elektriny cal + 1'!G120,"")</f>
        <v>62.96</v>
      </c>
      <c r="F133" s="60">
        <f>_xlfn.IFNA('[2]Ceny elektriny cal + 1'!H120,"")</f>
        <v>206</v>
      </c>
      <c r="G133" s="60" t="str">
        <f>_xlfn.IFNA('[2]Ceny elektriny cal + 1'!I120,"")</f>
        <v/>
      </c>
      <c r="H133" s="60">
        <f>_xlfn.IFNA('[2]Ceny elektriny cal + 1'!J120,"")</f>
        <v>89.19</v>
      </c>
      <c r="K133" s="60">
        <f t="shared" si="9"/>
        <v>-0.13007082365911093</v>
      </c>
      <c r="L133" s="60">
        <f t="shared" si="9"/>
        <v>3.1587842338656413E-2</v>
      </c>
      <c r="M133" s="60">
        <f t="shared" si="9"/>
        <v>-4.2295104962469021E-2</v>
      </c>
      <c r="N133" s="60">
        <f t="shared" si="9"/>
        <v>-0.32146369563664645</v>
      </c>
      <c r="O133" s="60">
        <f t="shared" si="9"/>
        <v>-0.33879341693512077</v>
      </c>
      <c r="P133" s="60">
        <f t="shared" si="9"/>
        <v>6.6353234326937294E-2</v>
      </c>
      <c r="Q133" s="60">
        <f t="shared" si="9"/>
        <v>-6.9826124424060887E-2</v>
      </c>
    </row>
    <row r="134" spans="1:17" x14ac:dyDescent="0.3">
      <c r="A134" s="61">
        <v>45777</v>
      </c>
      <c r="B134" s="60">
        <f>_xlfn.IFNA('[2]Ceny elektriny cal + 1'!D121,"")</f>
        <v>41.67</v>
      </c>
      <c r="C134" s="60">
        <f>_xlfn.IFNA('[2]Ceny elektriny cal + 1'!E121,"")</f>
        <v>53.54</v>
      </c>
      <c r="D134" s="60">
        <f>_xlfn.IFNA('[2]Ceny elektriny cal + 1'!F121,"")</f>
        <v>43.64</v>
      </c>
      <c r="E134" s="60">
        <f>_xlfn.IFNA('[2]Ceny elektriny cal + 1'!G121,"")</f>
        <v>63.4</v>
      </c>
      <c r="F134" s="60" t="str">
        <f>_xlfn.IFNA('[2]Ceny elektriny cal + 1'!H121,"")</f>
        <v/>
      </c>
      <c r="G134" s="60" t="str">
        <f>_xlfn.IFNA('[2]Ceny elektriny cal + 1'!I121,"")</f>
        <v/>
      </c>
      <c r="H134" s="60">
        <f>_xlfn.IFNA('[2]Ceny elektriny cal + 1'!J121,"")</f>
        <v>92.45</v>
      </c>
      <c r="K134" s="60">
        <f t="shared" si="9"/>
        <v>-0.11950573771860951</v>
      </c>
      <c r="L134" s="60">
        <f t="shared" si="9"/>
        <v>3.1202634033078214E-2</v>
      </c>
      <c r="M134" s="60">
        <f t="shared" si="9"/>
        <v>-5.2284770534289149E-2</v>
      </c>
      <c r="N134" s="60">
        <f t="shared" si="9"/>
        <v>-0.31672170113347187</v>
      </c>
      <c r="O134" s="60">
        <f t="shared" si="9"/>
        <v>-0.33879341693512077</v>
      </c>
      <c r="P134" s="60">
        <f t="shared" si="9"/>
        <v>6.6353234326937294E-2</v>
      </c>
      <c r="Q134" s="60">
        <f t="shared" si="9"/>
        <v>-3.5827168998816328E-2</v>
      </c>
    </row>
    <row r="135" spans="1:17" x14ac:dyDescent="0.3">
      <c r="A135" s="61">
        <v>45778</v>
      </c>
      <c r="B135" s="60" t="str">
        <f>_xlfn.IFNA('[2]Ceny elektriny cal + 1'!D122,"")</f>
        <v/>
      </c>
      <c r="C135" s="60" t="str">
        <f>_xlfn.IFNA('[2]Ceny elektriny cal + 1'!E122,"")</f>
        <v/>
      </c>
      <c r="D135" s="60" t="str">
        <f>_xlfn.IFNA('[2]Ceny elektriny cal + 1'!F122,"")</f>
        <v/>
      </c>
      <c r="E135" s="60" t="str">
        <f>_xlfn.IFNA('[2]Ceny elektriny cal + 1'!G122,"")</f>
        <v/>
      </c>
      <c r="F135" s="60" t="str">
        <f>_xlfn.IFNA('[2]Ceny elektriny cal + 1'!H122,"")</f>
        <v/>
      </c>
      <c r="G135" s="60" t="str">
        <f>_xlfn.IFNA('[2]Ceny elektriny cal + 1'!I122,"")</f>
        <v/>
      </c>
      <c r="H135" s="60" t="str">
        <f>_xlfn.IFNA('[2]Ceny elektriny cal + 1'!J122,"")</f>
        <v/>
      </c>
      <c r="K135" s="60">
        <f t="shared" si="9"/>
        <v>-0.11950573771860951</v>
      </c>
      <c r="L135" s="60">
        <f t="shared" si="9"/>
        <v>3.1202634033078214E-2</v>
      </c>
      <c r="M135" s="60">
        <f t="shared" si="9"/>
        <v>-5.2284770534289149E-2</v>
      </c>
      <c r="N135" s="60">
        <f t="shared" si="9"/>
        <v>-0.31672170113347187</v>
      </c>
      <c r="O135" s="60">
        <f t="shared" si="9"/>
        <v>-0.33879341693512077</v>
      </c>
      <c r="P135" s="60">
        <f t="shared" si="9"/>
        <v>6.6353234326937294E-2</v>
      </c>
      <c r="Q135" s="60">
        <f t="shared" si="9"/>
        <v>-3.5827168998816328E-2</v>
      </c>
    </row>
    <row r="136" spans="1:17" x14ac:dyDescent="0.3">
      <c r="A136" s="61">
        <v>45779</v>
      </c>
      <c r="B136" s="60">
        <f>_xlfn.IFNA('[2]Ceny elektriny cal + 1'!D123,"")</f>
        <v>41.14</v>
      </c>
      <c r="C136" s="60">
        <f>_xlfn.IFNA('[2]Ceny elektriny cal + 1'!E123,"")</f>
        <v>52.46</v>
      </c>
      <c r="D136" s="60" t="str">
        <f>_xlfn.IFNA('[2]Ceny elektriny cal + 1'!F123,"")</f>
        <v/>
      </c>
      <c r="E136" s="60" t="str">
        <f>_xlfn.IFNA('[2]Ceny elektriny cal + 1'!G123,"")</f>
        <v/>
      </c>
      <c r="F136" s="60">
        <f>_xlfn.IFNA('[2]Ceny elektriny cal + 1'!H123,"")</f>
        <v>205.02</v>
      </c>
      <c r="G136" s="60">
        <f>_xlfn.IFNA('[2]Ceny elektriny cal + 1'!I123,"")</f>
        <v>155.22999999999999</v>
      </c>
      <c r="H136" s="60">
        <f>_xlfn.IFNA('[2]Ceny elektriny cal + 1'!J123,"")</f>
        <v>96.93</v>
      </c>
      <c r="K136" s="60">
        <f t="shared" si="9"/>
        <v>-0.13070472881554107</v>
      </c>
      <c r="L136" s="60">
        <f t="shared" si="9"/>
        <v>1.0401385531850549E-2</v>
      </c>
      <c r="M136" s="60">
        <f t="shared" si="9"/>
        <v>-5.2284770534289149E-2</v>
      </c>
      <c r="N136" s="60">
        <f t="shared" si="9"/>
        <v>-0.31672170113347187</v>
      </c>
      <c r="O136" s="60">
        <f t="shared" si="9"/>
        <v>-0.34193896281572067</v>
      </c>
      <c r="P136" s="60">
        <f t="shared" si="9"/>
        <v>6.4159515040632886E-2</v>
      </c>
      <c r="Q136" s="60">
        <f t="shared" si="9"/>
        <v>1.0895321892317344E-2</v>
      </c>
    </row>
    <row r="137" spans="1:17" x14ac:dyDescent="0.3">
      <c r="A137" s="61">
        <v>45780</v>
      </c>
      <c r="B137" s="60">
        <f>_xlfn.IFNA('[2]Ceny elektriny cal + 1'!D124,"")</f>
        <v>41</v>
      </c>
      <c r="C137" s="60">
        <f>_xlfn.IFNA('[2]Ceny elektriny cal + 1'!E124,"")</f>
        <v>52.56</v>
      </c>
      <c r="D137" s="60" t="str">
        <f>_xlfn.IFNA('[2]Ceny elektriny cal + 1'!F124,"")</f>
        <v/>
      </c>
      <c r="E137" s="60">
        <f>_xlfn.IFNA('[2]Ceny elektriny cal + 1'!G124,"")</f>
        <v>64.36</v>
      </c>
      <c r="F137" s="60">
        <f>_xlfn.IFNA('[2]Ceny elektriny cal + 1'!H124,"")</f>
        <v>209.5</v>
      </c>
      <c r="G137" s="60">
        <f>_xlfn.IFNA('[2]Ceny elektriny cal + 1'!I124,"")</f>
        <v>152.47999999999999</v>
      </c>
      <c r="H137" s="60">
        <f>_xlfn.IFNA('[2]Ceny elektriny cal + 1'!J124,"")</f>
        <v>96.21</v>
      </c>
      <c r="K137" s="60">
        <f t="shared" si="9"/>
        <v>-0.13366295287888141</v>
      </c>
      <c r="L137" s="60">
        <f t="shared" si="9"/>
        <v>1.2327427059741991E-2</v>
      </c>
      <c r="M137" s="60">
        <f t="shared" si="9"/>
        <v>-5.2284770534289149E-2</v>
      </c>
      <c r="N137" s="60">
        <f t="shared" si="9"/>
        <v>-0.30637553130836348</v>
      </c>
      <c r="O137" s="60">
        <f t="shared" si="9"/>
        <v>-0.32755932450440683</v>
      </c>
      <c r="P137" s="60">
        <f t="shared" si="9"/>
        <v>4.5307239923956022E-2</v>
      </c>
      <c r="Q137" s="60">
        <f t="shared" si="9"/>
        <v>3.386350141956429E-3</v>
      </c>
    </row>
    <row r="138" spans="1:17" x14ac:dyDescent="0.3">
      <c r="A138" s="61">
        <v>45781</v>
      </c>
      <c r="B138" s="60">
        <f>_xlfn.IFNA('[2]Ceny elektriny cal + 1'!D125,"")</f>
        <v>41.25</v>
      </c>
      <c r="C138" s="60" t="str">
        <f>_xlfn.IFNA('[2]Ceny elektriny cal + 1'!E125,"")</f>
        <v/>
      </c>
      <c r="D138" s="60">
        <f>_xlfn.IFNA('[2]Ceny elektriny cal + 1'!F125,"")</f>
        <v>43.13</v>
      </c>
      <c r="E138" s="60">
        <f>_xlfn.IFNA('[2]Ceny elektriny cal + 1'!G125,"")</f>
        <v>63.88</v>
      </c>
      <c r="F138" s="60">
        <f>_xlfn.IFNA('[2]Ceny elektriny cal + 1'!H125,"")</f>
        <v>219.95</v>
      </c>
      <c r="G138" s="60">
        <f>_xlfn.IFNA('[2]Ceny elektriny cal + 1'!I125,"")</f>
        <v>151.16</v>
      </c>
      <c r="H138" s="60" t="str">
        <f>_xlfn.IFNA('[2]Ceny elektriny cal + 1'!J125,"")</f>
        <v/>
      </c>
      <c r="K138" s="60">
        <f t="shared" si="9"/>
        <v>-0.12838040990863075</v>
      </c>
      <c r="L138" s="60">
        <f t="shared" si="9"/>
        <v>1.2327427059741991E-2</v>
      </c>
      <c r="M138" s="60">
        <f t="shared" si="9"/>
        <v>-6.3360269320437368E-2</v>
      </c>
      <c r="N138" s="60">
        <f t="shared" si="9"/>
        <v>-0.31154861622091767</v>
      </c>
      <c r="O138" s="60">
        <f t="shared" si="9"/>
        <v>-0.2940175342469894</v>
      </c>
      <c r="P138" s="60">
        <f t="shared" si="9"/>
        <v>3.625814786795134E-2</v>
      </c>
      <c r="Q138" s="60">
        <f t="shared" si="9"/>
        <v>3.386350141956429E-3</v>
      </c>
    </row>
    <row r="139" spans="1:17" x14ac:dyDescent="0.3">
      <c r="A139" s="61">
        <v>45782</v>
      </c>
      <c r="B139" s="60" t="str">
        <f>_xlfn.IFNA('[2]Ceny elektriny cal + 1'!D126,"")</f>
        <v/>
      </c>
      <c r="C139" s="60" t="str">
        <f>_xlfn.IFNA('[2]Ceny elektriny cal + 1'!E126,"")</f>
        <v/>
      </c>
      <c r="D139" s="60">
        <f>_xlfn.IFNA('[2]Ceny elektriny cal + 1'!F126,"")</f>
        <v>43.44</v>
      </c>
      <c r="E139" s="60">
        <f>_xlfn.IFNA('[2]Ceny elektriny cal + 1'!G126,"")</f>
        <v>64.290000000000006</v>
      </c>
      <c r="F139" s="60">
        <f>_xlfn.IFNA('[2]Ceny elektriny cal + 1'!H126,"")</f>
        <v>228.62</v>
      </c>
      <c r="G139" s="60">
        <f>_xlfn.IFNA('[2]Ceny elektriny cal + 1'!I126,"")</f>
        <v>153.15</v>
      </c>
      <c r="H139" s="60" t="str">
        <f>_xlfn.IFNA('[2]Ceny elektriny cal + 1'!J126,"")</f>
        <v/>
      </c>
      <c r="K139" s="60">
        <f t="shared" si="9"/>
        <v>-0.12838040990863075</v>
      </c>
      <c r="L139" s="60">
        <f t="shared" si="9"/>
        <v>1.2327427059741991E-2</v>
      </c>
      <c r="M139" s="60">
        <f t="shared" si="9"/>
        <v>-5.6628103391602291E-2</v>
      </c>
      <c r="N139" s="60">
        <f t="shared" si="9"/>
        <v>-0.30712993952477763</v>
      </c>
      <c r="O139" s="60">
        <f t="shared" si="9"/>
        <v>-0.26618908242576367</v>
      </c>
      <c r="P139" s="60">
        <f t="shared" si="9"/>
        <v>4.990033967965557E-2</v>
      </c>
      <c r="Q139" s="60">
        <f t="shared" si="9"/>
        <v>3.386350141956429E-3</v>
      </c>
    </row>
    <row r="140" spans="1:17" x14ac:dyDescent="0.3">
      <c r="A140" s="61">
        <v>45783</v>
      </c>
      <c r="B140" s="60" t="str">
        <f>_xlfn.IFNA('[2]Ceny elektriny cal + 1'!D127,"")</f>
        <v/>
      </c>
      <c r="C140" s="60">
        <f>_xlfn.IFNA('[2]Ceny elektriny cal + 1'!E127,"")</f>
        <v>52.9</v>
      </c>
      <c r="D140" s="60">
        <f>_xlfn.IFNA('[2]Ceny elektriny cal + 1'!F127,"")</f>
        <v>43.21</v>
      </c>
      <c r="E140" s="60">
        <f>_xlfn.IFNA('[2]Ceny elektriny cal + 1'!G127,"")</f>
        <v>65.83</v>
      </c>
      <c r="F140" s="60">
        <f>_xlfn.IFNA('[2]Ceny elektriny cal + 1'!H127,"")</f>
        <v>229.15</v>
      </c>
      <c r="G140" s="60" t="str">
        <f>_xlfn.IFNA('[2]Ceny elektriny cal + 1'!I127,"")</f>
        <v/>
      </c>
      <c r="H140" s="60">
        <f>_xlfn.IFNA('[2]Ceny elektriny cal + 1'!J127,"")</f>
        <v>98.47</v>
      </c>
      <c r="K140" s="60">
        <f t="shared" si="9"/>
        <v>-0.12838040990863075</v>
      </c>
      <c r="L140" s="60">
        <f t="shared" si="9"/>
        <v>1.8875968254572939E-2</v>
      </c>
      <c r="M140" s="60">
        <f t="shared" si="9"/>
        <v>-6.1622936177512244E-2</v>
      </c>
      <c r="N140" s="60">
        <f t="shared" si="9"/>
        <v>-0.29053295876366647</v>
      </c>
      <c r="O140" s="60">
        <f t="shared" si="9"/>
        <v>-0.26448791985768405</v>
      </c>
      <c r="P140" s="60">
        <f t="shared" si="9"/>
        <v>4.990033967965557E-2</v>
      </c>
      <c r="Q140" s="60">
        <f t="shared" si="9"/>
        <v>2.6956178136144482E-2</v>
      </c>
    </row>
    <row r="141" spans="1:17" x14ac:dyDescent="0.3">
      <c r="A141" s="61">
        <v>45784</v>
      </c>
      <c r="B141" s="60">
        <f>_xlfn.IFNA('[2]Ceny elektriny cal + 1'!D128,"")</f>
        <v>41.89</v>
      </c>
      <c r="C141" s="60">
        <f>_xlfn.IFNA('[2]Ceny elektriny cal + 1'!E128,"")</f>
        <v>53.59</v>
      </c>
      <c r="D141" s="60">
        <f>_xlfn.IFNA('[2]Ceny elektriny cal + 1'!F128,"")</f>
        <v>43.66</v>
      </c>
      <c r="E141" s="60">
        <f>_xlfn.IFNA('[2]Ceny elektriny cal + 1'!G128,"")</f>
        <v>65.930000000000007</v>
      </c>
      <c r="F141" s="60" t="str">
        <f>_xlfn.IFNA('[2]Ceny elektriny cal + 1'!H128,"")</f>
        <v/>
      </c>
      <c r="G141" s="60" t="str">
        <f>_xlfn.IFNA('[2]Ceny elektriny cal + 1'!I128,"")</f>
        <v/>
      </c>
      <c r="H141" s="60">
        <f>_xlfn.IFNA('[2]Ceny elektriny cal + 1'!J128,"")</f>
        <v>96.79</v>
      </c>
      <c r="K141" s="60">
        <f t="shared" si="9"/>
        <v>-0.11485709990478887</v>
      </c>
      <c r="L141" s="60">
        <f t="shared" si="9"/>
        <v>3.2165654797023935E-2</v>
      </c>
      <c r="M141" s="60">
        <f t="shared" si="9"/>
        <v>-5.1850437248557868E-2</v>
      </c>
      <c r="N141" s="60">
        <f t="shared" si="9"/>
        <v>-0.28945523274021756</v>
      </c>
      <c r="O141" s="60">
        <f t="shared" si="9"/>
        <v>-0.26448791985768405</v>
      </c>
      <c r="P141" s="60">
        <f t="shared" si="9"/>
        <v>4.990033967965557E-2</v>
      </c>
      <c r="Q141" s="60">
        <f t="shared" si="9"/>
        <v>9.4352440519693825E-3</v>
      </c>
    </row>
    <row r="142" spans="1:17" x14ac:dyDescent="0.3">
      <c r="A142" s="61">
        <v>45785</v>
      </c>
      <c r="B142" s="60">
        <f>_xlfn.IFNA('[2]Ceny elektriny cal + 1'!D129,"")</f>
        <v>41.99</v>
      </c>
      <c r="C142" s="60">
        <f>_xlfn.IFNA('[2]Ceny elektriny cal + 1'!E129,"")</f>
        <v>54.03</v>
      </c>
      <c r="D142" s="60">
        <f>_xlfn.IFNA('[2]Ceny elektriny cal + 1'!F129,"")</f>
        <v>44.32</v>
      </c>
      <c r="E142" s="60" t="str">
        <f>_xlfn.IFNA('[2]Ceny elektriny cal + 1'!G129,"")</f>
        <v/>
      </c>
      <c r="F142" s="60" t="str">
        <f>_xlfn.IFNA('[2]Ceny elektriny cal + 1'!H129,"")</f>
        <v/>
      </c>
      <c r="G142" s="60">
        <f>_xlfn.IFNA('[2]Ceny elektriny cal + 1'!I129,"")</f>
        <v>154.94999999999999</v>
      </c>
      <c r="H142" s="60">
        <f>_xlfn.IFNA('[2]Ceny elektriny cal + 1'!J129,"")</f>
        <v>96.85</v>
      </c>
      <c r="K142" s="60">
        <f t="shared" si="9"/>
        <v>-0.11274408271668857</v>
      </c>
      <c r="L142" s="60">
        <f t="shared" si="9"/>
        <v>4.0640237519746325E-2</v>
      </c>
      <c r="M142" s="60">
        <f t="shared" si="9"/>
        <v>-3.7517438819424709E-2</v>
      </c>
      <c r="N142" s="60">
        <f t="shared" si="9"/>
        <v>-0.28945523274021756</v>
      </c>
      <c r="O142" s="60">
        <f t="shared" si="9"/>
        <v>-0.26448791985768405</v>
      </c>
      <c r="P142" s="60">
        <f t="shared" si="9"/>
        <v>6.2240010665116641E-2</v>
      </c>
      <c r="Q142" s="60">
        <f t="shared" si="9"/>
        <v>1.00609916978327E-2</v>
      </c>
    </row>
    <row r="143" spans="1:17" x14ac:dyDescent="0.3">
      <c r="A143" s="61">
        <v>45786</v>
      </c>
      <c r="B143" s="60">
        <f>_xlfn.IFNA('[2]Ceny elektriny cal + 1'!D130,"")</f>
        <v>42.44</v>
      </c>
      <c r="C143" s="60">
        <f>_xlfn.IFNA('[2]Ceny elektriny cal + 1'!E130,"")</f>
        <v>54.04</v>
      </c>
      <c r="D143" s="60" t="str">
        <f>_xlfn.IFNA('[2]Ceny elektriny cal + 1'!F130,"")</f>
        <v/>
      </c>
      <c r="E143" s="60" t="str">
        <f>_xlfn.IFNA('[2]Ceny elektriny cal + 1'!G130,"")</f>
        <v/>
      </c>
      <c r="F143" s="60">
        <f>_xlfn.IFNA('[2]Ceny elektriny cal + 1'!H130,"")</f>
        <v>222.52</v>
      </c>
      <c r="G143" s="60">
        <f>_xlfn.IFNA('[2]Ceny elektriny cal + 1'!I130,"")</f>
        <v>156.94</v>
      </c>
      <c r="H143" s="60">
        <f>_xlfn.IFNA('[2]Ceny elektriny cal + 1'!J130,"")</f>
        <v>98.09</v>
      </c>
      <c r="K143" s="60">
        <f t="shared" si="9"/>
        <v>-0.10323550537023729</v>
      </c>
      <c r="L143" s="60">
        <f t="shared" si="9"/>
        <v>4.0832841672535425E-2</v>
      </c>
      <c r="M143" s="60">
        <f t="shared" si="9"/>
        <v>-3.7517438819424709E-2</v>
      </c>
      <c r="N143" s="60">
        <f t="shared" si="9"/>
        <v>-0.28945523274021756</v>
      </c>
      <c r="O143" s="60">
        <f t="shared" si="9"/>
        <v>-0.28576850066215076</v>
      </c>
      <c r="P143" s="60">
        <f t="shared" si="9"/>
        <v>7.5882202476821092E-2</v>
      </c>
      <c r="Q143" s="60">
        <f t="shared" si="9"/>
        <v>2.2993109712343029E-2</v>
      </c>
    </row>
    <row r="144" spans="1:17" x14ac:dyDescent="0.3">
      <c r="A144" s="61">
        <v>45787</v>
      </c>
      <c r="B144" s="60">
        <f>_xlfn.IFNA('[2]Ceny elektriny cal + 1'!D131,"")</f>
        <v>42.71</v>
      </c>
      <c r="C144" s="60">
        <f>_xlfn.IFNA('[2]Ceny elektriny cal + 1'!E131,"")</f>
        <v>53.33</v>
      </c>
      <c r="D144" s="60" t="str">
        <f>_xlfn.IFNA('[2]Ceny elektriny cal + 1'!F131,"")</f>
        <v/>
      </c>
      <c r="E144" s="60">
        <f>_xlfn.IFNA('[2]Ceny elektriny cal + 1'!G131,"")</f>
        <v>68.08</v>
      </c>
      <c r="F144" s="60">
        <f>_xlfn.IFNA('[2]Ceny elektriny cal + 1'!H131,"")</f>
        <v>218.75</v>
      </c>
      <c r="G144" s="60">
        <f>_xlfn.IFNA('[2]Ceny elektriny cal + 1'!I131,"")</f>
        <v>157.88</v>
      </c>
      <c r="H144" s="60">
        <f>_xlfn.IFNA('[2]Ceny elektriny cal + 1'!J131,"")</f>
        <v>96.75</v>
      </c>
      <c r="K144" s="60">
        <f t="shared" si="9"/>
        <v>-9.7530358962366503E-2</v>
      </c>
      <c r="L144" s="60">
        <f t="shared" si="9"/>
        <v>2.7157946824506007E-2</v>
      </c>
      <c r="M144" s="60">
        <f t="shared" si="9"/>
        <v>-3.7517438819424709E-2</v>
      </c>
      <c r="N144" s="60">
        <f t="shared" si="9"/>
        <v>-0.26628412323606876</v>
      </c>
      <c r="O144" s="60">
        <f t="shared" si="9"/>
        <v>-0.297869223080377</v>
      </c>
      <c r="P144" s="60">
        <f t="shared" si="9"/>
        <v>8.2326252880339679E-2</v>
      </c>
      <c r="Q144" s="60">
        <f t="shared" si="9"/>
        <v>9.0180789547271711E-3</v>
      </c>
    </row>
    <row r="145" spans="1:17" x14ac:dyDescent="0.3">
      <c r="A145" s="61">
        <v>45788</v>
      </c>
      <c r="B145" s="60">
        <f>_xlfn.IFNA('[2]Ceny elektriny cal + 1'!D132,"")</f>
        <v>43.13</v>
      </c>
      <c r="C145" s="60" t="str">
        <f>_xlfn.IFNA('[2]Ceny elektriny cal + 1'!E132,"")</f>
        <v/>
      </c>
      <c r="D145" s="60">
        <f>_xlfn.IFNA('[2]Ceny elektriny cal + 1'!F132,"")</f>
        <v>43.6</v>
      </c>
      <c r="E145" s="60">
        <f>_xlfn.IFNA('[2]Ceny elektriny cal + 1'!G132,"")</f>
        <v>68.97</v>
      </c>
      <c r="F145" s="60">
        <f>_xlfn.IFNA('[2]Ceny elektriny cal + 1'!H132,"")</f>
        <v>227</v>
      </c>
      <c r="G145" s="60">
        <f>_xlfn.IFNA('[2]Ceny elektriny cal + 1'!I132,"")</f>
        <v>158.16999999999999</v>
      </c>
      <c r="H145" s="60" t="str">
        <f>_xlfn.IFNA('[2]Ceny elektriny cal + 1'!J132,"")</f>
        <v/>
      </c>
      <c r="K145" s="60">
        <f t="shared" ref="K145:Q160" si="10">IFERROR(B145/B$380-1,K144)</f>
        <v>-8.8655686772345255E-2</v>
      </c>
      <c r="L145" s="60">
        <f t="shared" si="10"/>
        <v>2.7157946824506007E-2</v>
      </c>
      <c r="M145" s="60">
        <f t="shared" si="10"/>
        <v>-5.3153437105751711E-2</v>
      </c>
      <c r="N145" s="60">
        <f t="shared" si="10"/>
        <v>-0.25669236162737463</v>
      </c>
      <c r="O145" s="60">
        <f t="shared" si="10"/>
        <v>-0.27138886235083692</v>
      </c>
      <c r="P145" s="60">
        <f t="shared" si="10"/>
        <v>8.4314310983552687E-2</v>
      </c>
      <c r="Q145" s="60">
        <f t="shared" si="10"/>
        <v>9.0180789547271711E-3</v>
      </c>
    </row>
    <row r="146" spans="1:17" x14ac:dyDescent="0.3">
      <c r="A146" s="61">
        <v>45789</v>
      </c>
      <c r="B146" s="60" t="str">
        <f>_xlfn.IFNA('[2]Ceny elektriny cal + 1'!D133,"")</f>
        <v/>
      </c>
      <c r="C146" s="60" t="str">
        <f>_xlfn.IFNA('[2]Ceny elektriny cal + 1'!E133,"")</f>
        <v/>
      </c>
      <c r="D146" s="60">
        <f>_xlfn.IFNA('[2]Ceny elektriny cal + 1'!F133,"")</f>
        <v>42.78</v>
      </c>
      <c r="E146" s="60">
        <f>_xlfn.IFNA('[2]Ceny elektriny cal + 1'!G133,"")</f>
        <v>70.69</v>
      </c>
      <c r="F146" s="60">
        <f>_xlfn.IFNA('[2]Ceny elektriny cal + 1'!H133,"")</f>
        <v>232.6</v>
      </c>
      <c r="G146" s="60">
        <f>_xlfn.IFNA('[2]Ceny elektriny cal + 1'!I133,"")</f>
        <v>153.97</v>
      </c>
      <c r="H146" s="60" t="str">
        <f>_xlfn.IFNA('[2]Ceny elektriny cal + 1'!J133,"")</f>
        <v/>
      </c>
      <c r="K146" s="60">
        <f t="shared" si="10"/>
        <v>-8.8655686772345255E-2</v>
      </c>
      <c r="L146" s="60">
        <f t="shared" si="10"/>
        <v>2.7157946824506007E-2</v>
      </c>
      <c r="M146" s="60">
        <f t="shared" si="10"/>
        <v>-7.0961101820735339E-2</v>
      </c>
      <c r="N146" s="60">
        <f t="shared" si="10"/>
        <v>-0.23815547402405557</v>
      </c>
      <c r="O146" s="60">
        <f t="shared" si="10"/>
        <v>-0.2534143144616946</v>
      </c>
      <c r="P146" s="60">
        <f t="shared" si="10"/>
        <v>5.5521745350810114E-2</v>
      </c>
      <c r="Q146" s="60">
        <f t="shared" si="10"/>
        <v>9.0180789547271711E-3</v>
      </c>
    </row>
    <row r="147" spans="1:17" x14ac:dyDescent="0.3">
      <c r="A147" s="61">
        <v>45790</v>
      </c>
      <c r="B147" s="60" t="str">
        <f>_xlfn.IFNA('[2]Ceny elektriny cal + 1'!D134,"")</f>
        <v/>
      </c>
      <c r="C147" s="60">
        <f>_xlfn.IFNA('[2]Ceny elektriny cal + 1'!E134,"")</f>
        <v>53.25</v>
      </c>
      <c r="D147" s="60">
        <f>_xlfn.IFNA('[2]Ceny elektriny cal + 1'!F134,"")</f>
        <v>42.42</v>
      </c>
      <c r="E147" s="60">
        <f>_xlfn.IFNA('[2]Ceny elektriny cal + 1'!G134,"")</f>
        <v>70.099999999999994</v>
      </c>
      <c r="F147" s="60">
        <f>_xlfn.IFNA('[2]Ceny elektriny cal + 1'!H134,"")</f>
        <v>234.5</v>
      </c>
      <c r="G147" s="60" t="str">
        <f>_xlfn.IFNA('[2]Ceny elektriny cal + 1'!I134,"")</f>
        <v/>
      </c>
      <c r="H147" s="60">
        <f>_xlfn.IFNA('[2]Ceny elektriny cal + 1'!J134,"")</f>
        <v>94.9</v>
      </c>
      <c r="K147" s="60">
        <f t="shared" si="10"/>
        <v>-8.8655686772345255E-2</v>
      </c>
      <c r="L147" s="60">
        <f t="shared" si="10"/>
        <v>2.5617113602192987E-2</v>
      </c>
      <c r="M147" s="60">
        <f t="shared" si="10"/>
        <v>-7.877910096389884E-2</v>
      </c>
      <c r="N147" s="60">
        <f t="shared" si="10"/>
        <v>-0.24451405756240341</v>
      </c>
      <c r="O147" s="60">
        <f t="shared" si="10"/>
        <v>-0.24731580714216417</v>
      </c>
      <c r="P147" s="60">
        <f t="shared" si="10"/>
        <v>5.5521745350810114E-2</v>
      </c>
      <c r="Q147" s="60">
        <f t="shared" si="10"/>
        <v>-1.0275806792727549E-2</v>
      </c>
    </row>
    <row r="148" spans="1:17" x14ac:dyDescent="0.3">
      <c r="A148" s="61">
        <v>45791</v>
      </c>
      <c r="B148" s="60">
        <f>_xlfn.IFNA('[2]Ceny elektriny cal + 1'!D135,"")</f>
        <v>43.56</v>
      </c>
      <c r="C148" s="60">
        <f>_xlfn.IFNA('[2]Ceny elektriny cal + 1'!E135,"")</f>
        <v>52.75</v>
      </c>
      <c r="D148" s="60">
        <f>_xlfn.IFNA('[2]Ceny elektriny cal + 1'!F135,"")</f>
        <v>42.57</v>
      </c>
      <c r="E148" s="60">
        <f>_xlfn.IFNA('[2]Ceny elektriny cal + 1'!G135,"")</f>
        <v>71.84</v>
      </c>
      <c r="F148" s="60" t="str">
        <f>_xlfn.IFNA('[2]Ceny elektriny cal + 1'!H135,"")</f>
        <v/>
      </c>
      <c r="G148" s="60" t="str">
        <f>_xlfn.IFNA('[2]Ceny elektriny cal + 1'!I135,"")</f>
        <v/>
      </c>
      <c r="H148" s="60">
        <f>_xlfn.IFNA('[2]Ceny elektriny cal + 1'!J135,"")</f>
        <v>95.7</v>
      </c>
      <c r="K148" s="60">
        <f t="shared" si="10"/>
        <v>-7.9569712863513997E-2</v>
      </c>
      <c r="L148" s="60">
        <f t="shared" si="10"/>
        <v>1.5986905962735776E-2</v>
      </c>
      <c r="M148" s="60">
        <f t="shared" si="10"/>
        <v>-7.5521601320914011E-2</v>
      </c>
      <c r="N148" s="60">
        <f t="shared" si="10"/>
        <v>-0.22576162475439454</v>
      </c>
      <c r="O148" s="60">
        <f t="shared" si="10"/>
        <v>-0.24731580714216417</v>
      </c>
      <c r="P148" s="60">
        <f t="shared" si="10"/>
        <v>5.5521745350810114E-2</v>
      </c>
      <c r="Q148" s="60">
        <f t="shared" si="10"/>
        <v>-1.9325048478823215E-3</v>
      </c>
    </row>
    <row r="149" spans="1:17" x14ac:dyDescent="0.3">
      <c r="A149" s="61">
        <v>45792</v>
      </c>
      <c r="B149" s="60">
        <f>_xlfn.IFNA('[2]Ceny elektriny cal + 1'!D136,"")</f>
        <v>43.93</v>
      </c>
      <c r="C149" s="60">
        <f>_xlfn.IFNA('[2]Ceny elektriny cal + 1'!E136,"")</f>
        <v>53.25</v>
      </c>
      <c r="D149" s="60">
        <f>_xlfn.IFNA('[2]Ceny elektriny cal + 1'!F136,"")</f>
        <v>43.21</v>
      </c>
      <c r="E149" s="60" t="str">
        <f>_xlfn.IFNA('[2]Ceny elektriny cal + 1'!G136,"")</f>
        <v/>
      </c>
      <c r="F149" s="60" t="str">
        <f>_xlfn.IFNA('[2]Ceny elektriny cal + 1'!H136,"")</f>
        <v/>
      </c>
      <c r="G149" s="60">
        <f>_xlfn.IFNA('[2]Ceny elektriny cal + 1'!I136,"")</f>
        <v>147.38999999999999</v>
      </c>
      <c r="H149" s="60">
        <f>_xlfn.IFNA('[2]Ceny elektriny cal + 1'!J136,"")</f>
        <v>95.41</v>
      </c>
      <c r="K149" s="60">
        <f t="shared" si="10"/>
        <v>-7.1751549267543013E-2</v>
      </c>
      <c r="L149" s="60">
        <f t="shared" si="10"/>
        <v>2.5617113602192987E-2</v>
      </c>
      <c r="M149" s="60">
        <f t="shared" si="10"/>
        <v>-6.1622936177512244E-2</v>
      </c>
      <c r="N149" s="60">
        <f t="shared" si="10"/>
        <v>-0.22576162475439454</v>
      </c>
      <c r="O149" s="60">
        <f t="shared" si="10"/>
        <v>-0.24731580714216417</v>
      </c>
      <c r="P149" s="60">
        <f t="shared" si="10"/>
        <v>1.0413392526179788E-2</v>
      </c>
      <c r="Q149" s="60">
        <f t="shared" si="10"/>
        <v>-4.9569518028887982E-3</v>
      </c>
    </row>
    <row r="150" spans="1:17" x14ac:dyDescent="0.3">
      <c r="A150" s="61">
        <v>45793</v>
      </c>
      <c r="B150" s="60">
        <f>_xlfn.IFNA('[2]Ceny elektriny cal + 1'!D137,"")</f>
        <v>44.15</v>
      </c>
      <c r="C150" s="60">
        <f>_xlfn.IFNA('[2]Ceny elektriny cal + 1'!E137,"")</f>
        <v>53.59</v>
      </c>
      <c r="D150" s="60" t="str">
        <f>_xlfn.IFNA('[2]Ceny elektriny cal + 1'!F137,"")</f>
        <v/>
      </c>
      <c r="E150" s="60" t="str">
        <f>_xlfn.IFNA('[2]Ceny elektriny cal + 1'!G137,"")</f>
        <v/>
      </c>
      <c r="F150" s="60">
        <f>_xlfn.IFNA('[2]Ceny elektriny cal + 1'!H137,"")</f>
        <v>231.7</v>
      </c>
      <c r="G150" s="60">
        <f>_xlfn.IFNA('[2]Ceny elektriny cal + 1'!I137,"")</f>
        <v>145.47</v>
      </c>
      <c r="H150" s="60">
        <f>_xlfn.IFNA('[2]Ceny elektriny cal + 1'!J137,"")</f>
        <v>96.57</v>
      </c>
      <c r="K150" s="60">
        <f t="shared" si="10"/>
        <v>-6.710291145372238E-2</v>
      </c>
      <c r="L150" s="60">
        <f t="shared" si="10"/>
        <v>3.2165654797023935E-2</v>
      </c>
      <c r="M150" s="60">
        <f t="shared" si="10"/>
        <v>-6.1622936177512244E-2</v>
      </c>
      <c r="N150" s="60">
        <f t="shared" si="10"/>
        <v>-0.22576162475439454</v>
      </c>
      <c r="O150" s="60">
        <f t="shared" si="10"/>
        <v>-0.25630308108673538</v>
      </c>
      <c r="P150" s="60">
        <f t="shared" si="10"/>
        <v>-2.748923191645436E-3</v>
      </c>
      <c r="Q150" s="60">
        <f t="shared" si="10"/>
        <v>7.1408360171367757E-3</v>
      </c>
    </row>
    <row r="151" spans="1:17" x14ac:dyDescent="0.3">
      <c r="A151" s="61">
        <v>45794</v>
      </c>
      <c r="B151" s="60">
        <f>_xlfn.IFNA('[2]Ceny elektriny cal + 1'!D138,"")</f>
        <v>44.93</v>
      </c>
      <c r="C151" s="60">
        <f>_xlfn.IFNA('[2]Ceny elektriny cal + 1'!E138,"")</f>
        <v>52.59</v>
      </c>
      <c r="D151" s="60" t="str">
        <f>_xlfn.IFNA('[2]Ceny elektriny cal + 1'!F138,"")</f>
        <v/>
      </c>
      <c r="E151" s="60">
        <f>_xlfn.IFNA('[2]Ceny elektriny cal + 1'!G138,"")</f>
        <v>71.72</v>
      </c>
      <c r="F151" s="60">
        <f>_xlfn.IFNA('[2]Ceny elektriny cal + 1'!H138,"")</f>
        <v>237.68</v>
      </c>
      <c r="G151" s="60">
        <f>_xlfn.IFNA('[2]Ceny elektriny cal + 1'!I138,"")</f>
        <v>149.69999999999999</v>
      </c>
      <c r="H151" s="60">
        <f>_xlfn.IFNA('[2]Ceny elektriny cal + 1'!J138,"")</f>
        <v>96.99</v>
      </c>
      <c r="K151" s="60">
        <f t="shared" si="10"/>
        <v>-5.0621377386540045E-2</v>
      </c>
      <c r="L151" s="60">
        <f t="shared" si="10"/>
        <v>1.2905239518109513E-2</v>
      </c>
      <c r="M151" s="60">
        <f t="shared" si="10"/>
        <v>-6.1622936177512244E-2</v>
      </c>
      <c r="N151" s="60">
        <f t="shared" si="10"/>
        <v>-0.22705489598253314</v>
      </c>
      <c r="O151" s="60">
        <f t="shared" si="10"/>
        <v>-0.23710883173368691</v>
      </c>
      <c r="P151" s="60">
        <f t="shared" si="10"/>
        <v>2.6249303624188203E-2</v>
      </c>
      <c r="Q151" s="60">
        <f t="shared" si="10"/>
        <v>1.1521069538180662E-2</v>
      </c>
    </row>
    <row r="152" spans="1:17" x14ac:dyDescent="0.3">
      <c r="A152" s="61">
        <v>45795</v>
      </c>
      <c r="B152" s="60">
        <f>_xlfn.IFNA('[2]Ceny elektriny cal + 1'!D139,"")</f>
        <v>44.77</v>
      </c>
      <c r="C152" s="60" t="str">
        <f>_xlfn.IFNA('[2]Ceny elektriny cal + 1'!E139,"")</f>
        <v/>
      </c>
      <c r="D152" s="60">
        <f>_xlfn.IFNA('[2]Ceny elektriny cal + 1'!F139,"")</f>
        <v>43.59</v>
      </c>
      <c r="E152" s="60">
        <f>_xlfn.IFNA('[2]Ceny elektriny cal + 1'!G139,"")</f>
        <v>69.64</v>
      </c>
      <c r="F152" s="60">
        <f>_xlfn.IFNA('[2]Ceny elektriny cal + 1'!H139,"")</f>
        <v>234.73</v>
      </c>
      <c r="G152" s="60">
        <f>_xlfn.IFNA('[2]Ceny elektriny cal + 1'!I139,"")</f>
        <v>145.44999999999999</v>
      </c>
      <c r="H152" s="60" t="str">
        <f>_xlfn.IFNA('[2]Ceny elektriny cal + 1'!J139,"")</f>
        <v/>
      </c>
      <c r="K152" s="60">
        <f t="shared" si="10"/>
        <v>-5.4002204887500516E-2</v>
      </c>
      <c r="L152" s="60">
        <f t="shared" si="10"/>
        <v>1.2905239518109513E-2</v>
      </c>
      <c r="M152" s="60">
        <f t="shared" si="10"/>
        <v>-5.3370603748617351E-2</v>
      </c>
      <c r="N152" s="60">
        <f t="shared" si="10"/>
        <v>-0.2494715972702678</v>
      </c>
      <c r="O152" s="60">
        <f t="shared" si="10"/>
        <v>-0.24657756678243159</v>
      </c>
      <c r="P152" s="60">
        <f t="shared" si="10"/>
        <v>-2.8860306470395169E-3</v>
      </c>
      <c r="Q152" s="60">
        <f t="shared" si="10"/>
        <v>1.1521069538180662E-2</v>
      </c>
    </row>
    <row r="153" spans="1:17" x14ac:dyDescent="0.3">
      <c r="A153" s="61">
        <v>45796</v>
      </c>
      <c r="B153" s="60" t="str">
        <f>_xlfn.IFNA('[2]Ceny elektriny cal + 1'!D140,"")</f>
        <v/>
      </c>
      <c r="C153" s="60" t="str">
        <f>_xlfn.IFNA('[2]Ceny elektriny cal + 1'!E140,"")</f>
        <v/>
      </c>
      <c r="D153" s="60">
        <f>_xlfn.IFNA('[2]Ceny elektriny cal + 1'!F140,"")</f>
        <v>43.74</v>
      </c>
      <c r="E153" s="60">
        <f>_xlfn.IFNA('[2]Ceny elektriny cal + 1'!G140,"")</f>
        <v>64.069999999999993</v>
      </c>
      <c r="F153" s="60">
        <f>_xlfn.IFNA('[2]Ceny elektriny cal + 1'!H140,"")</f>
        <v>231.95</v>
      </c>
      <c r="G153" s="60">
        <f>_xlfn.IFNA('[2]Ceny elektriny cal + 1'!I140,"")</f>
        <v>146.25</v>
      </c>
      <c r="H153" s="60" t="str">
        <f>_xlfn.IFNA('[2]Ceny elektriny cal + 1'!J140,"")</f>
        <v/>
      </c>
      <c r="K153" s="60">
        <f t="shared" si="10"/>
        <v>-5.4002204887500516E-2</v>
      </c>
      <c r="L153" s="60">
        <f t="shared" si="10"/>
        <v>1.2905239518109513E-2</v>
      </c>
      <c r="M153" s="60">
        <f t="shared" si="10"/>
        <v>-5.0113104105632522E-2</v>
      </c>
      <c r="N153" s="60">
        <f t="shared" si="10"/>
        <v>-0.30950093677636503</v>
      </c>
      <c r="O153" s="60">
        <f t="shared" si="10"/>
        <v>-0.25550064591311294</v>
      </c>
      <c r="P153" s="60">
        <f t="shared" si="10"/>
        <v>2.5982675687210577E-3</v>
      </c>
      <c r="Q153" s="60">
        <f t="shared" si="10"/>
        <v>1.1521069538180662E-2</v>
      </c>
    </row>
    <row r="154" spans="1:17" x14ac:dyDescent="0.3">
      <c r="A154" s="61">
        <v>45797</v>
      </c>
      <c r="B154" s="60" t="str">
        <f>_xlfn.IFNA('[2]Ceny elektriny cal + 1'!D141,"")</f>
        <v/>
      </c>
      <c r="C154" s="60">
        <f>_xlfn.IFNA('[2]Ceny elektriny cal + 1'!E141,"")</f>
        <v>52.4</v>
      </c>
      <c r="D154" s="60">
        <f>_xlfn.IFNA('[2]Ceny elektriny cal + 1'!F141,"")</f>
        <v>44.25</v>
      </c>
      <c r="E154" s="60">
        <f>_xlfn.IFNA('[2]Ceny elektriny cal + 1'!G141,"")</f>
        <v>67.25</v>
      </c>
      <c r="F154" s="60">
        <f>_xlfn.IFNA('[2]Ceny elektriny cal + 1'!H141,"")</f>
        <v>232.93</v>
      </c>
      <c r="G154" s="60" t="str">
        <f>_xlfn.IFNA('[2]Ceny elektriny cal + 1'!I141,"")</f>
        <v/>
      </c>
      <c r="H154" s="60">
        <f>_xlfn.IFNA('[2]Ceny elektriny cal + 1'!J141,"")</f>
        <v>99.7</v>
      </c>
      <c r="K154" s="60">
        <f t="shared" si="10"/>
        <v>-5.4002204887500516E-2</v>
      </c>
      <c r="L154" s="60">
        <f t="shared" si="10"/>
        <v>9.2457606151157279E-3</v>
      </c>
      <c r="M154" s="60">
        <f t="shared" si="10"/>
        <v>-3.9037605319484303E-2</v>
      </c>
      <c r="N154" s="60">
        <f t="shared" si="10"/>
        <v>-0.2752292492306937</v>
      </c>
      <c r="O154" s="60">
        <f t="shared" si="10"/>
        <v>-0.25235510003251294</v>
      </c>
      <c r="P154" s="60">
        <f t="shared" si="10"/>
        <v>2.5982675687210577E-3</v>
      </c>
      <c r="Q154" s="60">
        <f t="shared" si="10"/>
        <v>3.9784004876344037E-2</v>
      </c>
    </row>
    <row r="155" spans="1:17" x14ac:dyDescent="0.3">
      <c r="A155" s="61">
        <v>45798</v>
      </c>
      <c r="B155" s="60">
        <f>_xlfn.IFNA('[2]Ceny elektriny cal + 1'!D142,"")</f>
        <v>44.97</v>
      </c>
      <c r="C155" s="60">
        <f>_xlfn.IFNA('[2]Ceny elektriny cal + 1'!E142,"")</f>
        <v>52.11</v>
      </c>
      <c r="D155" s="60">
        <f>_xlfn.IFNA('[2]Ceny elektriny cal + 1'!F142,"")</f>
        <v>44.03</v>
      </c>
      <c r="E155" s="60">
        <f>_xlfn.IFNA('[2]Ceny elektriny cal + 1'!G142,"")</f>
        <v>67.89</v>
      </c>
      <c r="F155" s="60" t="str">
        <f>_xlfn.IFNA('[2]Ceny elektriny cal + 1'!H142,"")</f>
        <v/>
      </c>
      <c r="G155" s="60" t="str">
        <f>_xlfn.IFNA('[2]Ceny elektriny cal + 1'!I142,"")</f>
        <v/>
      </c>
      <c r="H155" s="60">
        <f>_xlfn.IFNA('[2]Ceny elektriny cal + 1'!J142,"")</f>
        <v>102.55</v>
      </c>
      <c r="K155" s="60">
        <f t="shared" si="10"/>
        <v>-4.9776170511300011E-2</v>
      </c>
      <c r="L155" s="60">
        <f t="shared" si="10"/>
        <v>3.660240184230501E-3</v>
      </c>
      <c r="M155" s="60">
        <f t="shared" si="10"/>
        <v>-4.3815271462528615E-2</v>
      </c>
      <c r="N155" s="60">
        <f t="shared" si="10"/>
        <v>-0.26833180268062151</v>
      </c>
      <c r="O155" s="60">
        <f t="shared" si="10"/>
        <v>-0.25235510003251294</v>
      </c>
      <c r="P155" s="60">
        <f t="shared" si="10"/>
        <v>2.5982675687210577E-3</v>
      </c>
      <c r="Q155" s="60">
        <f t="shared" si="10"/>
        <v>6.9507018054855374E-2</v>
      </c>
    </row>
    <row r="156" spans="1:17" x14ac:dyDescent="0.3">
      <c r="A156" s="61">
        <v>45799</v>
      </c>
      <c r="B156" s="60">
        <f>_xlfn.IFNA('[2]Ceny elektriny cal + 1'!D143,"")</f>
        <v>46.1</v>
      </c>
      <c r="C156" s="60">
        <f>_xlfn.IFNA('[2]Ceny elektriny cal + 1'!E143,"")</f>
        <v>53.16</v>
      </c>
      <c r="D156" s="60">
        <f>_xlfn.IFNA('[2]Ceny elektriny cal + 1'!F143,"")</f>
        <v>43.58</v>
      </c>
      <c r="E156" s="60" t="str">
        <f>_xlfn.IFNA('[2]Ceny elektriny cal + 1'!G143,"")</f>
        <v/>
      </c>
      <c r="F156" s="60" t="str">
        <f>_xlfn.IFNA('[2]Ceny elektriny cal + 1'!H143,"")</f>
        <v/>
      </c>
      <c r="G156" s="60">
        <f>_xlfn.IFNA('[2]Ceny elektriny cal + 1'!I143,"")</f>
        <v>144.75</v>
      </c>
      <c r="H156" s="60">
        <f>_xlfn.IFNA('[2]Ceny elektriny cal + 1'!J143,"")</f>
        <v>103.55</v>
      </c>
      <c r="K156" s="60">
        <f t="shared" si="10"/>
        <v>-2.5899076285766709E-2</v>
      </c>
      <c r="L156" s="60">
        <f t="shared" si="10"/>
        <v>2.3883676227090644E-2</v>
      </c>
      <c r="M156" s="60">
        <f t="shared" si="10"/>
        <v>-5.3587770391483103E-2</v>
      </c>
      <c r="N156" s="60">
        <f t="shared" si="10"/>
        <v>-0.26833180268062151</v>
      </c>
      <c r="O156" s="60">
        <f t="shared" si="10"/>
        <v>-0.25235510003251294</v>
      </c>
      <c r="P156" s="60">
        <f t="shared" si="10"/>
        <v>-7.6847915858299087E-3</v>
      </c>
      <c r="Q156" s="60">
        <f t="shared" si="10"/>
        <v>7.9936145485911991E-2</v>
      </c>
    </row>
    <row r="157" spans="1:17" x14ac:dyDescent="0.3">
      <c r="A157" s="61">
        <v>45800</v>
      </c>
      <c r="B157" s="60">
        <f>_xlfn.IFNA('[2]Ceny elektriny cal + 1'!D144,"")</f>
        <v>46.37</v>
      </c>
      <c r="C157" s="60">
        <f>_xlfn.IFNA('[2]Ceny elektriny cal + 1'!E144,"")</f>
        <v>52.63</v>
      </c>
      <c r="D157" s="60" t="str">
        <f>_xlfn.IFNA('[2]Ceny elektriny cal + 1'!F144,"")</f>
        <v/>
      </c>
      <c r="E157" s="60" t="str">
        <f>_xlfn.IFNA('[2]Ceny elektriny cal + 1'!G144,"")</f>
        <v/>
      </c>
      <c r="F157" s="60">
        <f>_xlfn.IFNA('[2]Ceny elektriny cal + 1'!H144,"")</f>
        <v>226.24</v>
      </c>
      <c r="G157" s="60">
        <f>_xlfn.IFNA('[2]Ceny elektriny cal + 1'!I144,"")</f>
        <v>142.96</v>
      </c>
      <c r="H157" s="60">
        <f>_xlfn.IFNA('[2]Ceny elektriny cal + 1'!J144,"")</f>
        <v>104.04</v>
      </c>
      <c r="K157" s="60">
        <f t="shared" si="10"/>
        <v>-2.0193929877896033E-2</v>
      </c>
      <c r="L157" s="60">
        <f t="shared" si="10"/>
        <v>1.3675656129266134E-2</v>
      </c>
      <c r="M157" s="60">
        <f t="shared" si="10"/>
        <v>-5.3587770391483103E-2</v>
      </c>
      <c r="N157" s="60">
        <f t="shared" si="10"/>
        <v>-0.26833180268062151</v>
      </c>
      <c r="O157" s="60">
        <f t="shared" si="10"/>
        <v>-0.27382826527864912</v>
      </c>
      <c r="P157" s="60">
        <f t="shared" si="10"/>
        <v>-1.9955908843594106E-2</v>
      </c>
      <c r="Q157" s="60">
        <f t="shared" si="10"/>
        <v>8.5046417927129747E-2</v>
      </c>
    </row>
    <row r="158" spans="1:17" x14ac:dyDescent="0.3">
      <c r="A158" s="61">
        <v>45801</v>
      </c>
      <c r="B158" s="60">
        <f>_xlfn.IFNA('[2]Ceny elektriny cal + 1'!D145,"")</f>
        <v>46.2</v>
      </c>
      <c r="C158" s="60">
        <f>_xlfn.IFNA('[2]Ceny elektriny cal + 1'!E145,"")</f>
        <v>52.52</v>
      </c>
      <c r="D158" s="60" t="str">
        <f>_xlfn.IFNA('[2]Ceny elektriny cal + 1'!F145,"")</f>
        <v/>
      </c>
      <c r="E158" s="60">
        <f>_xlfn.IFNA('[2]Ceny elektriny cal + 1'!G145,"")</f>
        <v>67.7</v>
      </c>
      <c r="F158" s="60">
        <f>_xlfn.IFNA('[2]Ceny elektriny cal + 1'!H145,"")</f>
        <v>228.64</v>
      </c>
      <c r="G158" s="60">
        <f>_xlfn.IFNA('[2]Ceny elektriny cal + 1'!I145,"")</f>
        <v>141.5</v>
      </c>
      <c r="H158" s="60">
        <f>_xlfn.IFNA('[2]Ceny elektriny cal + 1'!J145,"")</f>
        <v>102.6</v>
      </c>
      <c r="K158" s="60">
        <f t="shared" si="10"/>
        <v>-2.3786059097666401E-2</v>
      </c>
      <c r="L158" s="60">
        <f t="shared" si="10"/>
        <v>1.1557010448585592E-2</v>
      </c>
      <c r="M158" s="60">
        <f t="shared" si="10"/>
        <v>-5.3587770391483103E-2</v>
      </c>
      <c r="N158" s="60">
        <f t="shared" si="10"/>
        <v>-0.27037948212517415</v>
      </c>
      <c r="O158" s="60">
        <f t="shared" si="10"/>
        <v>-0.26612488761187392</v>
      </c>
      <c r="P158" s="60">
        <f t="shared" si="10"/>
        <v>-2.9964753087357021E-2</v>
      </c>
      <c r="Q158" s="60">
        <f t="shared" si="10"/>
        <v>7.0028474426408138E-2</v>
      </c>
    </row>
    <row r="159" spans="1:17" x14ac:dyDescent="0.3">
      <c r="A159" s="61">
        <v>45802</v>
      </c>
      <c r="B159" s="60">
        <f>_xlfn.IFNA('[2]Ceny elektriny cal + 1'!D146,"")</f>
        <v>45.47</v>
      </c>
      <c r="C159" s="60" t="str">
        <f>_xlfn.IFNA('[2]Ceny elektriny cal + 1'!E146,"")</f>
        <v/>
      </c>
      <c r="D159" s="60">
        <f>_xlfn.IFNA('[2]Ceny elektriny cal + 1'!F146,"")</f>
        <v>44.37</v>
      </c>
      <c r="E159" s="60">
        <f>_xlfn.IFNA('[2]Ceny elektriny cal + 1'!G146,"")</f>
        <v>68.62</v>
      </c>
      <c r="F159" s="60">
        <f>_xlfn.IFNA('[2]Ceny elektriny cal + 1'!H146,"")</f>
        <v>231.8</v>
      </c>
      <c r="G159" s="60">
        <f>_xlfn.IFNA('[2]Ceny elektriny cal + 1'!I146,"")</f>
        <v>136.35</v>
      </c>
      <c r="H159" s="60" t="str">
        <f>_xlfn.IFNA('[2]Ceny elektriny cal + 1'!J146,"")</f>
        <v/>
      </c>
      <c r="K159" s="60">
        <f t="shared" si="10"/>
        <v>-3.9211084570798582E-2</v>
      </c>
      <c r="L159" s="60">
        <f t="shared" si="10"/>
        <v>1.1557010448585592E-2</v>
      </c>
      <c r="M159" s="60">
        <f t="shared" si="10"/>
        <v>-3.6431605605096506E-2</v>
      </c>
      <c r="N159" s="60">
        <f t="shared" si="10"/>
        <v>-0.26046440270944538</v>
      </c>
      <c r="O159" s="60">
        <f t="shared" si="10"/>
        <v>-0.2559821070172863</v>
      </c>
      <c r="P159" s="60">
        <f t="shared" si="10"/>
        <v>-6.5269922851315498E-2</v>
      </c>
      <c r="Q159" s="60">
        <f t="shared" si="10"/>
        <v>7.0028474426408138E-2</v>
      </c>
    </row>
    <row r="160" spans="1:17" x14ac:dyDescent="0.3">
      <c r="A160" s="61">
        <v>45803</v>
      </c>
      <c r="B160" s="60" t="str">
        <f>_xlfn.IFNA('[2]Ceny elektriny cal + 1'!D147,"")</f>
        <v/>
      </c>
      <c r="C160" s="60" t="str">
        <f>_xlfn.IFNA('[2]Ceny elektriny cal + 1'!E147,"")</f>
        <v/>
      </c>
      <c r="D160" s="60">
        <f>_xlfn.IFNA('[2]Ceny elektriny cal + 1'!F147,"")</f>
        <v>44.65</v>
      </c>
      <c r="E160" s="60">
        <f>_xlfn.IFNA('[2]Ceny elektriny cal + 1'!G147,"")</f>
        <v>69.81</v>
      </c>
      <c r="F160" s="60">
        <f>_xlfn.IFNA('[2]Ceny elektriny cal + 1'!H147,"")</f>
        <v>235.9</v>
      </c>
      <c r="G160" s="60">
        <f>_xlfn.IFNA('[2]Ceny elektriny cal + 1'!I147,"")</f>
        <v>132.86000000000001</v>
      </c>
      <c r="H160" s="60" t="str">
        <f>_xlfn.IFNA('[2]Ceny elektriny cal + 1'!J147,"")</f>
        <v/>
      </c>
      <c r="K160" s="60">
        <f t="shared" si="10"/>
        <v>-3.9211084570798582E-2</v>
      </c>
      <c r="L160" s="60">
        <f t="shared" si="10"/>
        <v>1.1557010448585592E-2</v>
      </c>
      <c r="M160" s="60">
        <f t="shared" si="10"/>
        <v>-3.0350939604858129E-2</v>
      </c>
      <c r="N160" s="60">
        <f t="shared" si="10"/>
        <v>-0.24763946303040485</v>
      </c>
      <c r="O160" s="60">
        <f t="shared" si="10"/>
        <v>-0.2428221701698785</v>
      </c>
      <c r="P160" s="60">
        <f t="shared" si="10"/>
        <v>-8.9195173817570694E-2</v>
      </c>
      <c r="Q160" s="60">
        <f t="shared" si="10"/>
        <v>7.0028474426408138E-2</v>
      </c>
    </row>
    <row r="161" spans="1:17" x14ac:dyDescent="0.3">
      <c r="A161" s="61">
        <v>45804</v>
      </c>
      <c r="B161" s="60" t="str">
        <f>_xlfn.IFNA('[2]Ceny elektriny cal + 1'!D148,"")</f>
        <v/>
      </c>
      <c r="C161" s="60">
        <f>_xlfn.IFNA('[2]Ceny elektriny cal + 1'!E148,"")</f>
        <v>52.7</v>
      </c>
      <c r="D161" s="60">
        <f>_xlfn.IFNA('[2]Ceny elektriny cal + 1'!F148,"")</f>
        <v>43.89</v>
      </c>
      <c r="E161" s="60">
        <f>_xlfn.IFNA('[2]Ceny elektriny cal + 1'!G148,"")</f>
        <v>67.8</v>
      </c>
      <c r="F161" s="60">
        <f>_xlfn.IFNA('[2]Ceny elektriny cal + 1'!H148,"")</f>
        <v>236.52</v>
      </c>
      <c r="G161" s="60" t="str">
        <f>_xlfn.IFNA('[2]Ceny elektriny cal + 1'!I148,"")</f>
        <v/>
      </c>
      <c r="H161" s="60">
        <f>_xlfn.IFNA('[2]Ceny elektriny cal + 1'!J148,"")</f>
        <v>104.5</v>
      </c>
      <c r="K161" s="60">
        <f t="shared" ref="K161:Q176" si="11">IFERROR(B161/B$380-1,K160)</f>
        <v>-3.9211084570798582E-2</v>
      </c>
      <c r="L161" s="60">
        <f t="shared" si="11"/>
        <v>1.5023885198790055E-2</v>
      </c>
      <c r="M161" s="60">
        <f t="shared" si="11"/>
        <v>-4.6855604462647804E-2</v>
      </c>
      <c r="N161" s="60">
        <f t="shared" si="11"/>
        <v>-0.26930175610172546</v>
      </c>
      <c r="O161" s="60">
        <f t="shared" si="11"/>
        <v>-0.2408321309392949</v>
      </c>
      <c r="P161" s="60">
        <f t="shared" si="11"/>
        <v>-8.9195173817570694E-2</v>
      </c>
      <c r="Q161" s="60">
        <f t="shared" si="11"/>
        <v>8.9843816545415844E-2</v>
      </c>
    </row>
    <row r="162" spans="1:17" x14ac:dyDescent="0.3">
      <c r="A162" s="61">
        <v>45805</v>
      </c>
      <c r="B162" s="60">
        <f>_xlfn.IFNA('[2]Ceny elektriny cal + 1'!D149,"")</f>
        <v>45.97</v>
      </c>
      <c r="C162" s="60">
        <f>_xlfn.IFNA('[2]Ceny elektriny cal + 1'!E149,"")</f>
        <v>52.68</v>
      </c>
      <c r="D162" s="60">
        <f>_xlfn.IFNA('[2]Ceny elektriny cal + 1'!F149,"")</f>
        <v>43.38</v>
      </c>
      <c r="E162" s="60">
        <f>_xlfn.IFNA('[2]Ceny elektriny cal + 1'!G149,"")</f>
        <v>67.59</v>
      </c>
      <c r="F162" s="60" t="str">
        <f>_xlfn.IFNA('[2]Ceny elektriny cal + 1'!H149,"")</f>
        <v/>
      </c>
      <c r="G162" s="60" t="str">
        <f>_xlfn.IFNA('[2]Ceny elektriny cal + 1'!I149,"")</f>
        <v/>
      </c>
      <c r="H162" s="60">
        <f>_xlfn.IFNA('[2]Ceny elektriny cal + 1'!J149,"")</f>
        <v>101.54</v>
      </c>
      <c r="K162" s="60">
        <f t="shared" si="11"/>
        <v>-2.8645998630297154E-2</v>
      </c>
      <c r="L162" s="60">
        <f t="shared" si="11"/>
        <v>1.4638676893211855E-2</v>
      </c>
      <c r="M162" s="60">
        <f t="shared" si="11"/>
        <v>-5.7931103248796023E-2</v>
      </c>
      <c r="N162" s="60">
        <f t="shared" si="11"/>
        <v>-0.2715649807509678</v>
      </c>
      <c r="O162" s="60">
        <f t="shared" si="11"/>
        <v>-0.2408321309392949</v>
      </c>
      <c r="P162" s="60">
        <f t="shared" si="11"/>
        <v>-8.9195173817570694E-2</v>
      </c>
      <c r="Q162" s="60">
        <f t="shared" si="11"/>
        <v>5.8973599349488204E-2</v>
      </c>
    </row>
    <row r="163" spans="1:17" x14ac:dyDescent="0.3">
      <c r="A163" s="61">
        <v>45806</v>
      </c>
      <c r="B163" s="60">
        <f>_xlfn.IFNA('[2]Ceny elektriny cal + 1'!D150,"")</f>
        <v>45.99</v>
      </c>
      <c r="C163" s="60">
        <f>_xlfn.IFNA('[2]Ceny elektriny cal + 1'!E150,"")</f>
        <v>52.77</v>
      </c>
      <c r="D163" s="60">
        <f>_xlfn.IFNA('[2]Ceny elektriny cal + 1'!F150,"")</f>
        <v>43.4</v>
      </c>
      <c r="E163" s="60" t="str">
        <f>_xlfn.IFNA('[2]Ceny elektriny cal + 1'!G150,"")</f>
        <v/>
      </c>
      <c r="F163" s="60" t="str">
        <f>_xlfn.IFNA('[2]Ceny elektriny cal + 1'!H150,"")</f>
        <v/>
      </c>
      <c r="G163" s="60">
        <f>_xlfn.IFNA('[2]Ceny elektriny cal + 1'!I150,"")</f>
        <v>132.61000000000001</v>
      </c>
      <c r="H163" s="60">
        <f>_xlfn.IFNA('[2]Ceny elektriny cal + 1'!J150,"")</f>
        <v>101.66</v>
      </c>
      <c r="K163" s="60">
        <f t="shared" si="11"/>
        <v>-2.8223395192677025E-2</v>
      </c>
      <c r="L163" s="60">
        <f t="shared" si="11"/>
        <v>1.6372114268314197E-2</v>
      </c>
      <c r="M163" s="60">
        <f t="shared" si="11"/>
        <v>-5.7496769963064853E-2</v>
      </c>
      <c r="N163" s="60">
        <f t="shared" si="11"/>
        <v>-0.2715649807509678</v>
      </c>
      <c r="O163" s="60">
        <f t="shared" si="11"/>
        <v>-0.2408321309392949</v>
      </c>
      <c r="P163" s="60">
        <f t="shared" si="11"/>
        <v>-9.0909017009995763E-2</v>
      </c>
      <c r="Q163" s="60">
        <f t="shared" si="11"/>
        <v>6.022509464121506E-2</v>
      </c>
    </row>
    <row r="164" spans="1:17" x14ac:dyDescent="0.3">
      <c r="A164" s="61">
        <v>45807</v>
      </c>
      <c r="B164" s="60">
        <f>_xlfn.IFNA('[2]Ceny elektriny cal + 1'!D151,"")</f>
        <v>45.9</v>
      </c>
      <c r="C164" s="60">
        <f>_xlfn.IFNA('[2]Ceny elektriny cal + 1'!E151,"")</f>
        <v>52.23</v>
      </c>
      <c r="D164" s="60" t="str">
        <f>_xlfn.IFNA('[2]Ceny elektriny cal + 1'!F151,"")</f>
        <v/>
      </c>
      <c r="E164" s="60" t="str">
        <f>_xlfn.IFNA('[2]Ceny elektriny cal + 1'!G151,"")</f>
        <v/>
      </c>
      <c r="F164" s="60">
        <f>_xlfn.IFNA('[2]Ceny elektriny cal + 1'!H151,"")</f>
        <v>238.33</v>
      </c>
      <c r="G164" s="60">
        <f>_xlfn.IFNA('[2]Ceny elektriny cal + 1'!I151,"")</f>
        <v>130.72</v>
      </c>
      <c r="H164" s="60">
        <f>_xlfn.IFNA('[2]Ceny elektriny cal + 1'!J151,"")</f>
        <v>103.37</v>
      </c>
      <c r="K164" s="60">
        <f t="shared" si="11"/>
        <v>-3.0125110661967325E-2</v>
      </c>
      <c r="L164" s="60">
        <f t="shared" si="11"/>
        <v>5.9714900177001429E-3</v>
      </c>
      <c r="M164" s="60">
        <f t="shared" si="11"/>
        <v>-5.7496769963064853E-2</v>
      </c>
      <c r="N164" s="60">
        <f t="shared" si="11"/>
        <v>-0.2715649807509678</v>
      </c>
      <c r="O164" s="60">
        <f t="shared" si="11"/>
        <v>-0.23502250028226856</v>
      </c>
      <c r="P164" s="60">
        <f t="shared" si="11"/>
        <v>-0.10386567154473014</v>
      </c>
      <c r="Q164" s="60">
        <f t="shared" si="11"/>
        <v>7.8058902548321818E-2</v>
      </c>
    </row>
    <row r="165" spans="1:17" x14ac:dyDescent="0.3">
      <c r="A165" s="61">
        <v>45808</v>
      </c>
      <c r="B165" s="60">
        <f>_xlfn.IFNA('[2]Ceny elektriny cal + 1'!D152,"")</f>
        <v>45.44</v>
      </c>
      <c r="C165" s="60">
        <f>_xlfn.IFNA('[2]Ceny elektriny cal + 1'!E152,"")</f>
        <v>51.49</v>
      </c>
      <c r="D165" s="60" t="str">
        <f>_xlfn.IFNA('[2]Ceny elektriny cal + 1'!F152,"")</f>
        <v/>
      </c>
      <c r="E165" s="60">
        <f>_xlfn.IFNA('[2]Ceny elektriny cal + 1'!G152,"")</f>
        <v>67.180000000000007</v>
      </c>
      <c r="F165" s="60">
        <f>_xlfn.IFNA('[2]Ceny elektriny cal + 1'!H152,"")</f>
        <v>243.9</v>
      </c>
      <c r="G165" s="60">
        <f>_xlfn.IFNA('[2]Ceny elektriny cal + 1'!I152,"")</f>
        <v>132.97999999999999</v>
      </c>
      <c r="H165" s="60">
        <f>_xlfn.IFNA('[2]Ceny elektriny cal + 1'!J152,"")</f>
        <v>101.02</v>
      </c>
      <c r="K165" s="60">
        <f t="shared" si="11"/>
        <v>-3.9844989727228719E-2</v>
      </c>
      <c r="L165" s="60">
        <f t="shared" si="11"/>
        <v>-8.281217288696352E-3</v>
      </c>
      <c r="M165" s="60">
        <f t="shared" si="11"/>
        <v>-5.7496769963064853E-2</v>
      </c>
      <c r="N165" s="60">
        <f t="shared" si="11"/>
        <v>-0.27598365744710773</v>
      </c>
      <c r="O165" s="60">
        <f t="shared" si="11"/>
        <v>-0.21714424461396087</v>
      </c>
      <c r="P165" s="60">
        <f t="shared" si="11"/>
        <v>-8.8372529085206764E-2</v>
      </c>
      <c r="Q165" s="60">
        <f t="shared" si="11"/>
        <v>5.3550453085338789E-2</v>
      </c>
    </row>
    <row r="166" spans="1:17" x14ac:dyDescent="0.3">
      <c r="A166" s="61">
        <v>45809</v>
      </c>
      <c r="B166" s="60">
        <f>_xlfn.IFNA('[2]Ceny elektriny cal + 1'!D153,"")</f>
        <v>44.08</v>
      </c>
      <c r="C166" s="60" t="str">
        <f>_xlfn.IFNA('[2]Ceny elektriny cal + 1'!E153,"")</f>
        <v/>
      </c>
      <c r="D166" s="60">
        <f>_xlfn.IFNA('[2]Ceny elektriny cal + 1'!F153,"")</f>
        <v>42.88</v>
      </c>
      <c r="E166" s="60">
        <f>_xlfn.IFNA('[2]Ceny elektriny cal + 1'!G153,"")</f>
        <v>68.540000000000006</v>
      </c>
      <c r="F166" s="60">
        <f>_xlfn.IFNA('[2]Ceny elektriny cal + 1'!H153,"")</f>
        <v>245.63</v>
      </c>
      <c r="G166" s="60">
        <f>_xlfn.IFNA('[2]Ceny elektriny cal + 1'!I153,"")</f>
        <v>126.28</v>
      </c>
      <c r="H166" s="60" t="str">
        <f>_xlfn.IFNA('[2]Ceny elektriny cal + 1'!J153,"")</f>
        <v/>
      </c>
      <c r="K166" s="60">
        <f t="shared" si="11"/>
        <v>-6.8582023485392551E-2</v>
      </c>
      <c r="L166" s="60">
        <f t="shared" si="11"/>
        <v>-8.281217288696352E-3</v>
      </c>
      <c r="M166" s="60">
        <f t="shared" si="11"/>
        <v>-6.8789435392078713E-2</v>
      </c>
      <c r="N166" s="60">
        <f t="shared" si="11"/>
        <v>-0.26132658352820437</v>
      </c>
      <c r="O166" s="60">
        <f t="shared" si="11"/>
        <v>-0.21159139321249376</v>
      </c>
      <c r="P166" s="60">
        <f t="shared" si="11"/>
        <v>-0.13430352664220102</v>
      </c>
      <c r="Q166" s="60">
        <f t="shared" si="11"/>
        <v>5.3550453085338789E-2</v>
      </c>
    </row>
    <row r="167" spans="1:17" x14ac:dyDescent="0.3">
      <c r="A167" s="61">
        <v>45810</v>
      </c>
      <c r="B167" s="60" t="str">
        <f>_xlfn.IFNA('[2]Ceny elektriny cal + 1'!D154,"")</f>
        <v/>
      </c>
      <c r="C167" s="60" t="str">
        <f>_xlfn.IFNA('[2]Ceny elektriny cal + 1'!E154,"")</f>
        <v/>
      </c>
      <c r="D167" s="60">
        <f>_xlfn.IFNA('[2]Ceny elektriny cal + 1'!F154,"")</f>
        <v>43.98</v>
      </c>
      <c r="E167" s="60">
        <f>_xlfn.IFNA('[2]Ceny elektriny cal + 1'!G154,"")</f>
        <v>67.25</v>
      </c>
      <c r="F167" s="60">
        <f>_xlfn.IFNA('[2]Ceny elektriny cal + 1'!H154,"")</f>
        <v>247.9</v>
      </c>
      <c r="G167" s="60">
        <f>_xlfn.IFNA('[2]Ceny elektriny cal + 1'!I154,"")</f>
        <v>126.21</v>
      </c>
      <c r="H167" s="60" t="str">
        <f>_xlfn.IFNA('[2]Ceny elektriny cal + 1'!J154,"")</f>
        <v/>
      </c>
      <c r="K167" s="60">
        <f t="shared" si="11"/>
        <v>-6.8582023485392551E-2</v>
      </c>
      <c r="L167" s="60">
        <f t="shared" si="11"/>
        <v>-8.281217288696352E-3</v>
      </c>
      <c r="M167" s="60">
        <f t="shared" si="11"/>
        <v>-4.490110467685704E-2</v>
      </c>
      <c r="N167" s="60">
        <f t="shared" si="11"/>
        <v>-0.2752292492306937</v>
      </c>
      <c r="O167" s="60">
        <f t="shared" si="11"/>
        <v>-0.20430528183600205</v>
      </c>
      <c r="P167" s="60">
        <f t="shared" si="11"/>
        <v>-0.13478340273608014</v>
      </c>
      <c r="Q167" s="60">
        <f t="shared" si="11"/>
        <v>5.3550453085338789E-2</v>
      </c>
    </row>
    <row r="168" spans="1:17" x14ac:dyDescent="0.3">
      <c r="A168" s="61">
        <v>45811</v>
      </c>
      <c r="B168" s="60" t="str">
        <f>_xlfn.IFNA('[2]Ceny elektriny cal + 1'!D155,"")</f>
        <v/>
      </c>
      <c r="C168" s="60">
        <f>_xlfn.IFNA('[2]Ceny elektriny cal + 1'!E155,"")</f>
        <v>50.61</v>
      </c>
      <c r="D168" s="60">
        <f>_xlfn.IFNA('[2]Ceny elektriny cal + 1'!F155,"")</f>
        <v>44.41</v>
      </c>
      <c r="E168" s="60">
        <f>_xlfn.IFNA('[2]Ceny elektriny cal + 1'!G155,"")</f>
        <v>66.33</v>
      </c>
      <c r="F168" s="60">
        <f>_xlfn.IFNA('[2]Ceny elektriny cal + 1'!H155,"")</f>
        <v>252.9</v>
      </c>
      <c r="G168" s="60" t="str">
        <f>_xlfn.IFNA('[2]Ceny elektriny cal + 1'!I155,"")</f>
        <v/>
      </c>
      <c r="H168" s="60">
        <f>_xlfn.IFNA('[2]Ceny elektriny cal + 1'!J155,"")</f>
        <v>102.54</v>
      </c>
      <c r="K168" s="60">
        <f t="shared" si="11"/>
        <v>-6.8582023485392551E-2</v>
      </c>
      <c r="L168" s="60">
        <f t="shared" si="11"/>
        <v>-2.5230382734141132E-2</v>
      </c>
      <c r="M168" s="60">
        <f t="shared" si="11"/>
        <v>-3.5562939033633945E-2</v>
      </c>
      <c r="N168" s="60">
        <f t="shared" si="11"/>
        <v>-0.28514432864642247</v>
      </c>
      <c r="O168" s="60">
        <f t="shared" si="11"/>
        <v>-0.18825657836355358</v>
      </c>
      <c r="P168" s="60">
        <f t="shared" si="11"/>
        <v>-0.13478340273608014</v>
      </c>
      <c r="Q168" s="60">
        <f t="shared" si="11"/>
        <v>6.9402726780544821E-2</v>
      </c>
    </row>
    <row r="169" spans="1:17" x14ac:dyDescent="0.3">
      <c r="A169" s="61">
        <v>45812</v>
      </c>
      <c r="B169" s="60">
        <f>_xlfn.IFNA('[2]Ceny elektriny cal + 1'!D156,"")</f>
        <v>45.87</v>
      </c>
      <c r="C169" s="60">
        <f>_xlfn.IFNA('[2]Ceny elektriny cal + 1'!E156,"")</f>
        <v>50.97</v>
      </c>
      <c r="D169" s="60">
        <f>_xlfn.IFNA('[2]Ceny elektriny cal + 1'!F156,"")</f>
        <v>44.29</v>
      </c>
      <c r="E169" s="60">
        <f>_xlfn.IFNA('[2]Ceny elektriny cal + 1'!G156,"")</f>
        <v>66.569999999999993</v>
      </c>
      <c r="F169" s="60" t="str">
        <f>_xlfn.IFNA('[2]Ceny elektriny cal + 1'!H156,"")</f>
        <v/>
      </c>
      <c r="G169" s="60" t="str">
        <f>_xlfn.IFNA('[2]Ceny elektriny cal + 1'!I156,"")</f>
        <v/>
      </c>
      <c r="H169" s="60">
        <f>_xlfn.IFNA('[2]Ceny elektriny cal + 1'!J156,"")</f>
        <v>98.77</v>
      </c>
      <c r="K169" s="60">
        <f t="shared" si="11"/>
        <v>-3.0759015818397462E-2</v>
      </c>
      <c r="L169" s="60">
        <f t="shared" si="11"/>
        <v>-1.8296633233731985E-2</v>
      </c>
      <c r="M169" s="60">
        <f t="shared" si="11"/>
        <v>-3.816893874802163E-2</v>
      </c>
      <c r="N169" s="60">
        <f t="shared" si="11"/>
        <v>-0.28255778619014549</v>
      </c>
      <c r="O169" s="60">
        <f t="shared" si="11"/>
        <v>-0.18825657836355358</v>
      </c>
      <c r="P169" s="60">
        <f t="shared" si="11"/>
        <v>-0.13478340273608014</v>
      </c>
      <c r="Q169" s="60">
        <f t="shared" si="11"/>
        <v>3.0084916365461289E-2</v>
      </c>
    </row>
    <row r="170" spans="1:17" x14ac:dyDescent="0.3">
      <c r="A170" s="61">
        <v>45813</v>
      </c>
      <c r="B170" s="60">
        <f>_xlfn.IFNA('[2]Ceny elektriny cal + 1'!D157,"")</f>
        <v>45.65</v>
      </c>
      <c r="C170" s="60">
        <f>_xlfn.IFNA('[2]Ceny elektriny cal + 1'!E157,"")</f>
        <v>51.47</v>
      </c>
      <c r="D170" s="60">
        <f>_xlfn.IFNA('[2]Ceny elektriny cal + 1'!F157,"")</f>
        <v>45.55</v>
      </c>
      <c r="E170" s="60" t="str">
        <f>_xlfn.IFNA('[2]Ceny elektriny cal + 1'!G157,"")</f>
        <v/>
      </c>
      <c r="F170" s="60" t="str">
        <f>_xlfn.IFNA('[2]Ceny elektriny cal + 1'!H157,"")</f>
        <v/>
      </c>
      <c r="G170" s="60">
        <f>_xlfn.IFNA('[2]Ceny elektriny cal + 1'!I157,"")</f>
        <v>132.24</v>
      </c>
      <c r="H170" s="60">
        <f>_xlfn.IFNA('[2]Ceny elektriny cal + 1'!J157,"")</f>
        <v>97.44</v>
      </c>
      <c r="K170" s="60">
        <f t="shared" si="11"/>
        <v>-3.5407653632217984E-2</v>
      </c>
      <c r="L170" s="60">
        <f t="shared" si="11"/>
        <v>-8.6664255942747737E-3</v>
      </c>
      <c r="M170" s="60">
        <f t="shared" si="11"/>
        <v>-1.0805941746949377E-2</v>
      </c>
      <c r="N170" s="60">
        <f t="shared" si="11"/>
        <v>-0.28255778619014549</v>
      </c>
      <c r="O170" s="60">
        <f t="shared" si="11"/>
        <v>-0.18825657836355358</v>
      </c>
      <c r="P170" s="60">
        <f t="shared" si="11"/>
        <v>-9.3445504934785095E-2</v>
      </c>
      <c r="Q170" s="60">
        <f t="shared" si="11"/>
        <v>1.6214176882156206E-2</v>
      </c>
    </row>
    <row r="171" spans="1:17" x14ac:dyDescent="0.3">
      <c r="A171" s="61">
        <v>45814</v>
      </c>
      <c r="B171" s="60">
        <f>_xlfn.IFNA('[2]Ceny elektriny cal + 1'!D158,"")</f>
        <v>45.25</v>
      </c>
      <c r="C171" s="60">
        <f>_xlfn.IFNA('[2]Ceny elektriny cal + 1'!E158,"")</f>
        <v>51.2</v>
      </c>
      <c r="D171" s="60" t="str">
        <f>_xlfn.IFNA('[2]Ceny elektriny cal + 1'!F158,"")</f>
        <v/>
      </c>
      <c r="E171" s="60" t="str">
        <f>_xlfn.IFNA('[2]Ceny elektriny cal + 1'!G158,"")</f>
        <v/>
      </c>
      <c r="F171" s="60">
        <f>_xlfn.IFNA('[2]Ceny elektriny cal + 1'!H158,"")</f>
        <v>251.8</v>
      </c>
      <c r="G171" s="60">
        <f>_xlfn.IFNA('[2]Ceny elektriny cal + 1'!I158,"")</f>
        <v>126.69</v>
      </c>
      <c r="H171" s="60">
        <f>_xlfn.IFNA('[2]Ceny elektriny cal + 1'!J158,"")</f>
        <v>98.07</v>
      </c>
      <c r="K171" s="60">
        <f t="shared" si="11"/>
        <v>-4.3859722384619215E-2</v>
      </c>
      <c r="L171" s="60">
        <f t="shared" si="11"/>
        <v>-1.3866737719581579E-2</v>
      </c>
      <c r="M171" s="60">
        <f t="shared" si="11"/>
        <v>-1.0805941746949377E-2</v>
      </c>
      <c r="N171" s="60">
        <f t="shared" si="11"/>
        <v>-0.28255778619014549</v>
      </c>
      <c r="O171" s="60">
        <f t="shared" si="11"/>
        <v>-0.19178729312749221</v>
      </c>
      <c r="P171" s="60">
        <f t="shared" si="11"/>
        <v>-0.13149282380662386</v>
      </c>
      <c r="Q171" s="60">
        <f t="shared" si="11"/>
        <v>2.2784527163721702E-2</v>
      </c>
    </row>
    <row r="172" spans="1:17" x14ac:dyDescent="0.3">
      <c r="A172" s="61">
        <v>45815</v>
      </c>
      <c r="B172" s="60">
        <f>_xlfn.IFNA('[2]Ceny elektriny cal + 1'!D159,"")</f>
        <v>45.56</v>
      </c>
      <c r="C172" s="60">
        <f>_xlfn.IFNA('[2]Ceny elektriny cal + 1'!E159,"")</f>
        <v>51.73</v>
      </c>
      <c r="D172" s="60" t="str">
        <f>_xlfn.IFNA('[2]Ceny elektriny cal + 1'!F159,"")</f>
        <v/>
      </c>
      <c r="E172" s="60">
        <f>_xlfn.IFNA('[2]Ceny elektriny cal + 1'!G159,"")</f>
        <v>67.38</v>
      </c>
      <c r="F172" s="60">
        <f>_xlfn.IFNA('[2]Ceny elektriny cal + 1'!H159,"")</f>
        <v>247.44</v>
      </c>
      <c r="G172" s="60">
        <f>_xlfn.IFNA('[2]Ceny elektriny cal + 1'!I159,"")</f>
        <v>128.83000000000001</v>
      </c>
      <c r="H172" s="60">
        <f>_xlfn.IFNA('[2]Ceny elektriny cal + 1'!J159,"")</f>
        <v>97.38</v>
      </c>
      <c r="K172" s="60">
        <f t="shared" si="11"/>
        <v>-3.7309369101508172E-2</v>
      </c>
      <c r="L172" s="60">
        <f t="shared" si="11"/>
        <v>-3.6587176217569573E-3</v>
      </c>
      <c r="M172" s="60">
        <f t="shared" si="11"/>
        <v>-1.0805941746949377E-2</v>
      </c>
      <c r="N172" s="60">
        <f t="shared" si="11"/>
        <v>-0.27382820540021036</v>
      </c>
      <c r="O172" s="60">
        <f t="shared" si="11"/>
        <v>-0.20578176255546743</v>
      </c>
      <c r="P172" s="60">
        <f t="shared" si="11"/>
        <v>-0.1168223260794643</v>
      </c>
      <c r="Q172" s="60">
        <f t="shared" si="11"/>
        <v>1.5588429236292667E-2</v>
      </c>
    </row>
    <row r="173" spans="1:17" x14ac:dyDescent="0.3">
      <c r="A173" s="61">
        <v>45816</v>
      </c>
      <c r="B173" s="60">
        <f>_xlfn.IFNA('[2]Ceny elektriny cal + 1'!D160,"")</f>
        <v>45.94</v>
      </c>
      <c r="C173" s="60" t="str">
        <f>_xlfn.IFNA('[2]Ceny elektriny cal + 1'!E160,"")</f>
        <v/>
      </c>
      <c r="D173" s="60">
        <f>_xlfn.IFNA('[2]Ceny elektriny cal + 1'!F160,"")</f>
        <v>45.63</v>
      </c>
      <c r="E173" s="60">
        <f>_xlfn.IFNA('[2]Ceny elektriny cal + 1'!G160,"")</f>
        <v>68.77</v>
      </c>
      <c r="F173" s="60">
        <f>_xlfn.IFNA('[2]Ceny elektriny cal + 1'!H160,"")</f>
        <v>240.01</v>
      </c>
      <c r="G173" s="60">
        <f>_xlfn.IFNA('[2]Ceny elektriny cal + 1'!I160,"")</f>
        <v>132.22</v>
      </c>
      <c r="H173" s="60" t="str">
        <f>_xlfn.IFNA('[2]Ceny elektriny cal + 1'!J160,"")</f>
        <v/>
      </c>
      <c r="K173" s="60">
        <f t="shared" si="11"/>
        <v>-2.9279903786727179E-2</v>
      </c>
      <c r="L173" s="60">
        <f t="shared" si="11"/>
        <v>-3.6587176217569573E-3</v>
      </c>
      <c r="M173" s="60">
        <f t="shared" si="11"/>
        <v>-9.068608604024031E-3</v>
      </c>
      <c r="N173" s="60">
        <f t="shared" si="11"/>
        <v>-0.25884781367427223</v>
      </c>
      <c r="O173" s="60">
        <f t="shared" si="11"/>
        <v>-0.22963013591552595</v>
      </c>
      <c r="P173" s="60">
        <f t="shared" si="11"/>
        <v>-9.3582612390179176E-2</v>
      </c>
      <c r="Q173" s="60">
        <f t="shared" si="11"/>
        <v>1.5588429236292667E-2</v>
      </c>
    </row>
    <row r="174" spans="1:17" x14ac:dyDescent="0.3">
      <c r="A174" s="61">
        <v>45817</v>
      </c>
      <c r="B174" s="60" t="str">
        <f>_xlfn.IFNA('[2]Ceny elektriny cal + 1'!D161,"")</f>
        <v/>
      </c>
      <c r="C174" s="60" t="str">
        <f>_xlfn.IFNA('[2]Ceny elektriny cal + 1'!E161,"")</f>
        <v/>
      </c>
      <c r="D174" s="60">
        <f>_xlfn.IFNA('[2]Ceny elektriny cal + 1'!F161,"")</f>
        <v>44.82</v>
      </c>
      <c r="E174" s="60">
        <f>_xlfn.IFNA('[2]Ceny elektriny cal + 1'!G161,"")</f>
        <v>69.66</v>
      </c>
      <c r="F174" s="60">
        <f>_xlfn.IFNA('[2]Ceny elektriny cal + 1'!H161,"")</f>
        <v>237.49</v>
      </c>
      <c r="G174" s="60">
        <f>_xlfn.IFNA('[2]Ceny elektriny cal + 1'!I161,"")</f>
        <v>141.30000000000001</v>
      </c>
      <c r="H174" s="60" t="str">
        <f>_xlfn.IFNA('[2]Ceny elektriny cal + 1'!J161,"")</f>
        <v/>
      </c>
      <c r="K174" s="60">
        <f t="shared" si="11"/>
        <v>-2.9279903786727179E-2</v>
      </c>
      <c r="L174" s="60">
        <f t="shared" si="11"/>
        <v>-3.6587176217569573E-3</v>
      </c>
      <c r="M174" s="60">
        <f t="shared" si="11"/>
        <v>-2.6659106676142019E-2</v>
      </c>
      <c r="N174" s="60">
        <f t="shared" si="11"/>
        <v>-0.2492560520655781</v>
      </c>
      <c r="O174" s="60">
        <f t="shared" si="11"/>
        <v>-0.23771868246563987</v>
      </c>
      <c r="P174" s="60">
        <f t="shared" si="11"/>
        <v>-3.1335827641297165E-2</v>
      </c>
      <c r="Q174" s="60">
        <f t="shared" si="11"/>
        <v>1.5588429236292667E-2</v>
      </c>
    </row>
    <row r="175" spans="1:17" x14ac:dyDescent="0.3">
      <c r="A175" s="61">
        <v>45818</v>
      </c>
      <c r="B175" s="60" t="str">
        <f>_xlfn.IFNA('[2]Ceny elektriny cal + 1'!D162,"")</f>
        <v/>
      </c>
      <c r="C175" s="60">
        <f>_xlfn.IFNA('[2]Ceny elektriny cal + 1'!E162,"")</f>
        <v>52.12</v>
      </c>
      <c r="D175" s="60">
        <f>_xlfn.IFNA('[2]Ceny elektriny cal + 1'!F162,"")</f>
        <v>44.83</v>
      </c>
      <c r="E175" s="60">
        <f>_xlfn.IFNA('[2]Ceny elektriny cal + 1'!G162,"")</f>
        <v>70.28</v>
      </c>
      <c r="F175" s="60">
        <f>_xlfn.IFNA('[2]Ceny elektriny cal + 1'!H162,"")</f>
        <v>230.83</v>
      </c>
      <c r="G175" s="60" t="str">
        <f>_xlfn.IFNA('[2]Ceny elektriny cal + 1'!I162,"")</f>
        <v/>
      </c>
      <c r="H175" s="60">
        <f>_xlfn.IFNA('[2]Ceny elektriny cal + 1'!J162,"")</f>
        <v>98.1</v>
      </c>
      <c r="K175" s="60">
        <f t="shared" si="11"/>
        <v>-2.9279903786727179E-2</v>
      </c>
      <c r="L175" s="60">
        <f t="shared" si="11"/>
        <v>3.8528443370196008E-3</v>
      </c>
      <c r="M175" s="60">
        <f t="shared" si="11"/>
        <v>-2.6441940033276379E-2</v>
      </c>
      <c r="N175" s="60">
        <f t="shared" si="11"/>
        <v>-0.24257415072019561</v>
      </c>
      <c r="O175" s="60">
        <f t="shared" si="11"/>
        <v>-0.25909555549094132</v>
      </c>
      <c r="P175" s="60">
        <f t="shared" si="11"/>
        <v>-3.1335827641297165E-2</v>
      </c>
      <c r="Q175" s="60">
        <f t="shared" si="11"/>
        <v>2.309740098665336E-2</v>
      </c>
    </row>
    <row r="176" spans="1:17" x14ac:dyDescent="0.3">
      <c r="A176" s="61">
        <v>45819</v>
      </c>
      <c r="B176" s="60">
        <f>_xlfn.IFNA('[2]Ceny elektriny cal + 1'!D163,"")</f>
        <v>45.42</v>
      </c>
      <c r="C176" s="60">
        <f>_xlfn.IFNA('[2]Ceny elektriny cal + 1'!E163,"")</f>
        <v>51.86</v>
      </c>
      <c r="D176" s="60">
        <f>_xlfn.IFNA('[2]Ceny elektriny cal + 1'!F163,"")</f>
        <v>44.58</v>
      </c>
      <c r="E176" s="60">
        <f>_xlfn.IFNA('[2]Ceny elektriny cal + 1'!G163,"")</f>
        <v>69.36</v>
      </c>
      <c r="F176" s="60" t="str">
        <f>_xlfn.IFNA('[2]Ceny elektriny cal + 1'!H163,"")</f>
        <v/>
      </c>
      <c r="G176" s="60" t="str">
        <f>_xlfn.IFNA('[2]Ceny elektriny cal + 1'!I163,"")</f>
        <v/>
      </c>
      <c r="H176" s="60">
        <f>_xlfn.IFNA('[2]Ceny elektriny cal + 1'!J163,"")</f>
        <v>97.59</v>
      </c>
      <c r="K176" s="60">
        <f t="shared" si="11"/>
        <v>-4.0267593164848625E-2</v>
      </c>
      <c r="L176" s="60">
        <f t="shared" si="11"/>
        <v>-1.1548636354981046E-3</v>
      </c>
      <c r="M176" s="60">
        <f t="shared" si="11"/>
        <v>-3.1871106104917724E-2</v>
      </c>
      <c r="N176" s="60">
        <f t="shared" si="11"/>
        <v>-0.25248923013592439</v>
      </c>
      <c r="O176" s="60">
        <f t="shared" si="11"/>
        <v>-0.25909555549094132</v>
      </c>
      <c r="P176" s="60">
        <f t="shared" si="11"/>
        <v>-3.1335827641297165E-2</v>
      </c>
      <c r="Q176" s="60">
        <f t="shared" si="11"/>
        <v>1.7778545996814721E-2</v>
      </c>
    </row>
    <row r="177" spans="1:17" x14ac:dyDescent="0.3">
      <c r="A177" s="61">
        <v>45820</v>
      </c>
      <c r="B177" s="60">
        <f>_xlfn.IFNA('[2]Ceny elektriny cal + 1'!D164,"")</f>
        <v>46.44</v>
      </c>
      <c r="C177" s="60">
        <f>_xlfn.IFNA('[2]Ceny elektriny cal + 1'!E164,"")</f>
        <v>51.23</v>
      </c>
      <c r="D177" s="60">
        <f>_xlfn.IFNA('[2]Ceny elektriny cal + 1'!F164,"")</f>
        <v>44.7</v>
      </c>
      <c r="E177" s="60" t="str">
        <f>_xlfn.IFNA('[2]Ceny elektriny cal + 1'!G164,"")</f>
        <v/>
      </c>
      <c r="F177" s="60" t="str">
        <f>_xlfn.IFNA('[2]Ceny elektriny cal + 1'!H164,"")</f>
        <v/>
      </c>
      <c r="G177" s="60">
        <f>_xlfn.IFNA('[2]Ceny elektriny cal + 1'!I164,"")</f>
        <v>141.57</v>
      </c>
      <c r="H177" s="60">
        <f>_xlfn.IFNA('[2]Ceny elektriny cal + 1'!J164,"")</f>
        <v>98.6</v>
      </c>
      <c r="K177" s="60">
        <f t="shared" ref="K177:Q192" si="12">IFERROR(B177/B$380-1,K176)</f>
        <v>-1.8714817846225751E-2</v>
      </c>
      <c r="L177" s="60">
        <f t="shared" si="12"/>
        <v>-1.3288925261214168E-2</v>
      </c>
      <c r="M177" s="60">
        <f t="shared" si="12"/>
        <v>-2.9265106390529816E-2</v>
      </c>
      <c r="N177" s="60">
        <f t="shared" si="12"/>
        <v>-0.25248923013592439</v>
      </c>
      <c r="O177" s="60">
        <f t="shared" si="12"/>
        <v>-0.25909555549094132</v>
      </c>
      <c r="P177" s="60">
        <f t="shared" si="12"/>
        <v>-2.9484876993478126E-2</v>
      </c>
      <c r="Q177" s="60">
        <f t="shared" si="12"/>
        <v>2.8311964702181669E-2</v>
      </c>
    </row>
    <row r="178" spans="1:17" x14ac:dyDescent="0.3">
      <c r="A178" s="61">
        <v>45821</v>
      </c>
      <c r="B178" s="60">
        <f>_xlfn.IFNA('[2]Ceny elektriny cal + 1'!D165,"")</f>
        <v>46.76</v>
      </c>
      <c r="C178" s="60">
        <f>_xlfn.IFNA('[2]Ceny elektriny cal + 1'!E165,"")</f>
        <v>51.87</v>
      </c>
      <c r="D178" s="60" t="str">
        <f>_xlfn.IFNA('[2]Ceny elektriny cal + 1'!F165,"")</f>
        <v/>
      </c>
      <c r="E178" s="60" t="str">
        <f>_xlfn.IFNA('[2]Ceny elektriny cal + 1'!G165,"")</f>
        <v/>
      </c>
      <c r="F178" s="60">
        <f>_xlfn.IFNA('[2]Ceny elektriny cal + 1'!H165,"")</f>
        <v>225.98</v>
      </c>
      <c r="G178" s="60">
        <f>_xlfn.IFNA('[2]Ceny elektriny cal + 1'!I165,"")</f>
        <v>151.74</v>
      </c>
      <c r="H178" s="60">
        <f>_xlfn.IFNA('[2]Ceny elektriny cal + 1'!J165,"")</f>
        <v>98.84</v>
      </c>
      <c r="K178" s="60">
        <f t="shared" si="12"/>
        <v>-1.195316284430481E-2</v>
      </c>
      <c r="L178" s="60">
        <f t="shared" si="12"/>
        <v>-9.6225948270900474E-4</v>
      </c>
      <c r="M178" s="60">
        <f t="shared" si="12"/>
        <v>-2.9265106390529816E-2</v>
      </c>
      <c r="N178" s="60">
        <f t="shared" si="12"/>
        <v>-0.25248923013592439</v>
      </c>
      <c r="O178" s="60">
        <f t="shared" si="12"/>
        <v>-0.27466279785921643</v>
      </c>
      <c r="P178" s="60">
        <f t="shared" si="12"/>
        <v>4.0234264074377801E-2</v>
      </c>
      <c r="Q178" s="60">
        <f t="shared" si="12"/>
        <v>3.0814955285635381E-2</v>
      </c>
    </row>
    <row r="179" spans="1:17" x14ac:dyDescent="0.3">
      <c r="A179" s="61">
        <v>45822</v>
      </c>
      <c r="B179" s="60">
        <f>_xlfn.IFNA('[2]Ceny elektriny cal + 1'!D166,"")</f>
        <v>46.97</v>
      </c>
      <c r="C179" s="60">
        <f>_xlfn.IFNA('[2]Ceny elektriny cal + 1'!E166,"")</f>
        <v>51.6</v>
      </c>
      <c r="D179" s="60" t="str">
        <f>_xlfn.IFNA('[2]Ceny elektriny cal + 1'!F166,"")</f>
        <v/>
      </c>
      <c r="E179" s="60">
        <f>_xlfn.IFNA('[2]Ceny elektriny cal + 1'!G166,"")</f>
        <v>70.44</v>
      </c>
      <c r="F179" s="60">
        <f>_xlfn.IFNA('[2]Ceny elektriny cal + 1'!H166,"")</f>
        <v>227.46</v>
      </c>
      <c r="G179" s="60">
        <f>_xlfn.IFNA('[2]Ceny elektriny cal + 1'!I166,"")</f>
        <v>158.58000000000001</v>
      </c>
      <c r="H179" s="60">
        <f>_xlfn.IFNA('[2]Ceny elektriny cal + 1'!J166,"")</f>
        <v>97.45</v>
      </c>
      <c r="K179" s="60">
        <f t="shared" si="12"/>
        <v>-7.5158267492941855E-3</v>
      </c>
      <c r="L179" s="60">
        <f t="shared" si="12"/>
        <v>-6.1625716080158099E-3</v>
      </c>
      <c r="M179" s="60">
        <f t="shared" si="12"/>
        <v>-2.9265106390529816E-2</v>
      </c>
      <c r="N179" s="60">
        <f t="shared" si="12"/>
        <v>-0.24084978908267751</v>
      </c>
      <c r="O179" s="60">
        <f t="shared" si="12"/>
        <v>-0.26991238163137166</v>
      </c>
      <c r="P179" s="60">
        <f t="shared" si="12"/>
        <v>8.7125013819130182E-2</v>
      </c>
      <c r="Q179" s="60">
        <f t="shared" si="12"/>
        <v>1.6318468156466759E-2</v>
      </c>
    </row>
    <row r="180" spans="1:17" x14ac:dyDescent="0.3">
      <c r="A180" s="61">
        <v>45823</v>
      </c>
      <c r="B180" s="60">
        <f>_xlfn.IFNA('[2]Ceny elektriny cal + 1'!D167,"")</f>
        <v>46.16</v>
      </c>
      <c r="C180" s="60" t="str">
        <f>_xlfn.IFNA('[2]Ceny elektriny cal + 1'!E167,"")</f>
        <v/>
      </c>
      <c r="D180" s="60">
        <f>_xlfn.IFNA('[2]Ceny elektriny cal + 1'!F167,"")</f>
        <v>44.17</v>
      </c>
      <c r="E180" s="60">
        <f>_xlfn.IFNA('[2]Ceny elektriny cal + 1'!G167,"")</f>
        <v>69.150000000000006</v>
      </c>
      <c r="F180" s="60">
        <f>_xlfn.IFNA('[2]Ceny elektriny cal + 1'!H167,"")</f>
        <v>236.9</v>
      </c>
      <c r="G180" s="60">
        <f>_xlfn.IFNA('[2]Ceny elektriny cal + 1'!I167,"")</f>
        <v>162.12</v>
      </c>
      <c r="H180" s="60" t="str">
        <f>_xlfn.IFNA('[2]Ceny elektriny cal + 1'!J167,"")</f>
        <v/>
      </c>
      <c r="K180" s="60">
        <f t="shared" si="12"/>
        <v>-2.4631265972906657E-2</v>
      </c>
      <c r="L180" s="60">
        <f t="shared" si="12"/>
        <v>-6.1625716080158099E-3</v>
      </c>
      <c r="M180" s="60">
        <f t="shared" si="12"/>
        <v>-4.0774938462409427E-2</v>
      </c>
      <c r="N180" s="60">
        <f t="shared" si="12"/>
        <v>-0.25475245478516673</v>
      </c>
      <c r="O180" s="60">
        <f t="shared" si="12"/>
        <v>-0.23961242947538886</v>
      </c>
      <c r="P180" s="60">
        <f t="shared" si="12"/>
        <v>0.11139303342387041</v>
      </c>
      <c r="Q180" s="60">
        <f t="shared" si="12"/>
        <v>1.6318468156466759E-2</v>
      </c>
    </row>
    <row r="181" spans="1:17" x14ac:dyDescent="0.3">
      <c r="A181" s="61">
        <v>45824</v>
      </c>
      <c r="B181" s="60" t="str">
        <f>_xlfn.IFNA('[2]Ceny elektriny cal + 1'!D168,"")</f>
        <v/>
      </c>
      <c r="C181" s="60" t="str">
        <f>_xlfn.IFNA('[2]Ceny elektriny cal + 1'!E168,"")</f>
        <v/>
      </c>
      <c r="D181" s="60">
        <f>_xlfn.IFNA('[2]Ceny elektriny cal + 1'!F168,"")</f>
        <v>45.29</v>
      </c>
      <c r="E181" s="60">
        <f>_xlfn.IFNA('[2]Ceny elektriny cal + 1'!G168,"")</f>
        <v>69.739999999999995</v>
      </c>
      <c r="F181" s="60">
        <f>_xlfn.IFNA('[2]Ceny elektriny cal + 1'!H168,"")</f>
        <v>246.54</v>
      </c>
      <c r="G181" s="60">
        <f>_xlfn.IFNA('[2]Ceny elektriny cal + 1'!I168,"")</f>
        <v>153.81</v>
      </c>
      <c r="H181" s="60" t="str">
        <f>_xlfn.IFNA('[2]Ceny elektriny cal + 1'!J168,"")</f>
        <v/>
      </c>
      <c r="K181" s="60">
        <f t="shared" si="12"/>
        <v>-2.4631265972906657E-2</v>
      </c>
      <c r="L181" s="60">
        <f t="shared" si="12"/>
        <v>-6.1625716080158099E-3</v>
      </c>
      <c r="M181" s="60">
        <f t="shared" si="12"/>
        <v>-1.6452274461456362E-2</v>
      </c>
      <c r="N181" s="60">
        <f t="shared" si="12"/>
        <v>-0.24839387124681911</v>
      </c>
      <c r="O181" s="60">
        <f t="shared" si="12"/>
        <v>-0.2086705291805081</v>
      </c>
      <c r="P181" s="60">
        <f t="shared" si="12"/>
        <v>5.4424885707658133E-2</v>
      </c>
      <c r="Q181" s="60">
        <f t="shared" si="12"/>
        <v>1.6318468156466759E-2</v>
      </c>
    </row>
    <row r="182" spans="1:17" x14ac:dyDescent="0.3">
      <c r="A182" s="61">
        <v>45825</v>
      </c>
      <c r="B182" s="60" t="str">
        <f>_xlfn.IFNA('[2]Ceny elektriny cal + 1'!D169,"")</f>
        <v/>
      </c>
      <c r="C182" s="60">
        <f>_xlfn.IFNA('[2]Ceny elektriny cal + 1'!E169,"")</f>
        <v>51.65</v>
      </c>
      <c r="D182" s="60">
        <f>_xlfn.IFNA('[2]Ceny elektriny cal + 1'!F169,"")</f>
        <v>44.79</v>
      </c>
      <c r="E182" s="60">
        <f>_xlfn.IFNA('[2]Ceny elektriny cal + 1'!G169,"")</f>
        <v>69</v>
      </c>
      <c r="F182" s="60">
        <f>_xlfn.IFNA('[2]Ceny elektriny cal + 1'!H169,"")</f>
        <v>242.62</v>
      </c>
      <c r="G182" s="60" t="str">
        <f>_xlfn.IFNA('[2]Ceny elektriny cal + 1'!I169,"")</f>
        <v/>
      </c>
      <c r="H182" s="60">
        <f>_xlfn.IFNA('[2]Ceny elektriny cal + 1'!J169,"")</f>
        <v>96.08</v>
      </c>
      <c r="K182" s="60">
        <f t="shared" si="12"/>
        <v>-2.4631265972906657E-2</v>
      </c>
      <c r="L182" s="60">
        <f t="shared" si="12"/>
        <v>-5.1995508440700888E-3</v>
      </c>
      <c r="M182" s="60">
        <f t="shared" si="12"/>
        <v>-2.7310606604739052E-2</v>
      </c>
      <c r="N182" s="60">
        <f t="shared" si="12"/>
        <v>-0.25636904382033998</v>
      </c>
      <c r="O182" s="60">
        <f t="shared" si="12"/>
        <v>-0.22125271270290769</v>
      </c>
      <c r="P182" s="60">
        <f t="shared" si="12"/>
        <v>5.4424885707658133E-2</v>
      </c>
      <c r="Q182" s="60">
        <f t="shared" si="12"/>
        <v>2.030563575919242E-3</v>
      </c>
    </row>
    <row r="183" spans="1:17" x14ac:dyDescent="0.3">
      <c r="A183" s="61">
        <v>45826</v>
      </c>
      <c r="B183" s="60">
        <f>_xlfn.IFNA('[2]Ceny elektriny cal + 1'!D170,"")</f>
        <v>46.43</v>
      </c>
      <c r="C183" s="60">
        <f>_xlfn.IFNA('[2]Ceny elektriny cal + 1'!E170,"")</f>
        <v>51.73</v>
      </c>
      <c r="D183" s="60">
        <f>_xlfn.IFNA('[2]Ceny elektriny cal + 1'!F170,"")</f>
        <v>45.69</v>
      </c>
      <c r="E183" s="60">
        <f>_xlfn.IFNA('[2]Ceny elektriny cal + 1'!G170,"")</f>
        <v>70.12</v>
      </c>
      <c r="F183" s="60" t="str">
        <f>_xlfn.IFNA('[2]Ceny elektriny cal + 1'!H170,"")</f>
        <v/>
      </c>
      <c r="G183" s="60" t="str">
        <f>_xlfn.IFNA('[2]Ceny elektriny cal + 1'!I170,"")</f>
        <v/>
      </c>
      <c r="H183" s="60">
        <f>_xlfn.IFNA('[2]Ceny elektriny cal + 1'!J170,"")</f>
        <v>96.9</v>
      </c>
      <c r="K183" s="60">
        <f t="shared" si="12"/>
        <v>-1.8926119565035759E-2</v>
      </c>
      <c r="L183" s="60">
        <f t="shared" si="12"/>
        <v>-3.6587176217569573E-3</v>
      </c>
      <c r="M183" s="60">
        <f t="shared" si="12"/>
        <v>-7.7656087468302992E-3</v>
      </c>
      <c r="N183" s="60">
        <f t="shared" si="12"/>
        <v>-0.2442985123577136</v>
      </c>
      <c r="O183" s="60">
        <f t="shared" si="12"/>
        <v>-0.22125271270290769</v>
      </c>
      <c r="P183" s="60">
        <f t="shared" si="12"/>
        <v>5.4424885707658133E-2</v>
      </c>
      <c r="Q183" s="60">
        <f t="shared" si="12"/>
        <v>1.0582448069385686E-2</v>
      </c>
    </row>
    <row r="184" spans="1:17" x14ac:dyDescent="0.3">
      <c r="A184" s="61">
        <v>45827</v>
      </c>
      <c r="B184" s="60">
        <f>_xlfn.IFNA('[2]Ceny elektriny cal + 1'!D171,"")</f>
        <v>46.26</v>
      </c>
      <c r="C184" s="60">
        <f>_xlfn.IFNA('[2]Ceny elektriny cal + 1'!E171,"")</f>
        <v>51</v>
      </c>
      <c r="D184" s="60">
        <f>_xlfn.IFNA('[2]Ceny elektriny cal + 1'!F171,"")</f>
        <v>46.17</v>
      </c>
      <c r="E184" s="60" t="str">
        <f>_xlfn.IFNA('[2]Ceny elektriny cal + 1'!G171,"")</f>
        <v/>
      </c>
      <c r="F184" s="60" t="str">
        <f>_xlfn.IFNA('[2]Ceny elektriny cal + 1'!H171,"")</f>
        <v/>
      </c>
      <c r="G184" s="60">
        <f>_xlfn.IFNA('[2]Ceny elektriny cal + 1'!I171,"")</f>
        <v>153.65</v>
      </c>
      <c r="H184" s="60">
        <f>_xlfn.IFNA('[2]Ceny elektriny cal + 1'!J171,"")</f>
        <v>98.94</v>
      </c>
      <c r="K184" s="60">
        <f t="shared" si="12"/>
        <v>-2.2518248784806238E-2</v>
      </c>
      <c r="L184" s="60">
        <f t="shared" si="12"/>
        <v>-1.7718820775364463E-2</v>
      </c>
      <c r="M184" s="60">
        <f t="shared" si="12"/>
        <v>2.6583901107211094E-3</v>
      </c>
      <c r="N184" s="60">
        <f t="shared" si="12"/>
        <v>-0.2442985123577136</v>
      </c>
      <c r="O184" s="60">
        <f t="shared" si="12"/>
        <v>-0.22125271270290769</v>
      </c>
      <c r="P184" s="60">
        <f t="shared" si="12"/>
        <v>5.3328026064505929E-2</v>
      </c>
      <c r="Q184" s="60">
        <f t="shared" si="12"/>
        <v>3.1857868028741132E-2</v>
      </c>
    </row>
    <row r="185" spans="1:17" x14ac:dyDescent="0.3">
      <c r="A185" s="61">
        <v>45828</v>
      </c>
      <c r="B185" s="60">
        <f>_xlfn.IFNA('[2]Ceny elektriny cal + 1'!D172,"")</f>
        <v>45.43</v>
      </c>
      <c r="C185" s="60">
        <f>_xlfn.IFNA('[2]Ceny elektriny cal + 1'!E172,"")</f>
        <v>50.98</v>
      </c>
      <c r="D185" s="60" t="str">
        <f>_xlfn.IFNA('[2]Ceny elektriny cal + 1'!F172,"")</f>
        <v/>
      </c>
      <c r="E185" s="60" t="str">
        <f>_xlfn.IFNA('[2]Ceny elektriny cal + 1'!G172,"")</f>
        <v/>
      </c>
      <c r="F185" s="60">
        <f>_xlfn.IFNA('[2]Ceny elektriny cal + 1'!H172,"")</f>
        <v>239.01</v>
      </c>
      <c r="G185" s="60">
        <f>_xlfn.IFNA('[2]Ceny elektriny cal + 1'!I172,"")</f>
        <v>160.33000000000001</v>
      </c>
      <c r="H185" s="60">
        <f>_xlfn.IFNA('[2]Ceny elektriny cal + 1'!J172,"")</f>
        <v>97.77</v>
      </c>
      <c r="K185" s="60">
        <f t="shared" si="12"/>
        <v>-4.0056291446038617E-2</v>
      </c>
      <c r="L185" s="60">
        <f t="shared" si="12"/>
        <v>-1.8104029080942774E-2</v>
      </c>
      <c r="M185" s="60">
        <f t="shared" si="12"/>
        <v>2.6583901107211094E-3</v>
      </c>
      <c r="N185" s="60">
        <f t="shared" si="12"/>
        <v>-0.2442985123577136</v>
      </c>
      <c r="O185" s="60">
        <f t="shared" si="12"/>
        <v>-0.23283987661001559</v>
      </c>
      <c r="P185" s="60">
        <f t="shared" si="12"/>
        <v>9.9121916166106327E-2</v>
      </c>
      <c r="Q185" s="60">
        <f t="shared" si="12"/>
        <v>1.9655788934404672E-2</v>
      </c>
    </row>
    <row r="186" spans="1:17" x14ac:dyDescent="0.3">
      <c r="A186" s="61">
        <v>45829</v>
      </c>
      <c r="B186" s="60">
        <f>_xlfn.IFNA('[2]Ceny elektriny cal + 1'!D173,"")</f>
        <v>45.07</v>
      </c>
      <c r="C186" s="60">
        <f>_xlfn.IFNA('[2]Ceny elektriny cal + 1'!E173,"")</f>
        <v>51.61</v>
      </c>
      <c r="D186" s="60" t="str">
        <f>_xlfn.IFNA('[2]Ceny elektriny cal + 1'!F173,"")</f>
        <v/>
      </c>
      <c r="E186" s="60">
        <f>_xlfn.IFNA('[2]Ceny elektriny cal + 1'!G173,"")</f>
        <v>71.08</v>
      </c>
      <c r="F186" s="60">
        <f>_xlfn.IFNA('[2]Ceny elektriny cal + 1'!H173,"")</f>
        <v>244.08</v>
      </c>
      <c r="G186" s="60">
        <f>_xlfn.IFNA('[2]Ceny elektriny cal + 1'!I173,"")</f>
        <v>154.69999999999999</v>
      </c>
      <c r="H186" s="60">
        <f>_xlfn.IFNA('[2]Ceny elektriny cal + 1'!J173,"")</f>
        <v>97.16</v>
      </c>
      <c r="K186" s="60">
        <f t="shared" si="12"/>
        <v>-4.7663153323199703E-2</v>
      </c>
      <c r="L186" s="60">
        <f t="shared" si="12"/>
        <v>-5.9699674552267101E-3</v>
      </c>
      <c r="M186" s="60">
        <f t="shared" si="12"/>
        <v>2.6583901107211094E-3</v>
      </c>
      <c r="N186" s="60">
        <f t="shared" si="12"/>
        <v>-0.23395234253260533</v>
      </c>
      <c r="O186" s="60">
        <f t="shared" si="12"/>
        <v>-0.21656649128895278</v>
      </c>
      <c r="P186" s="60">
        <f t="shared" si="12"/>
        <v>6.0526167472691572E-2</v>
      </c>
      <c r="Q186" s="60">
        <f t="shared" si="12"/>
        <v>1.3294021201460282E-2</v>
      </c>
    </row>
    <row r="187" spans="1:17" x14ac:dyDescent="0.3">
      <c r="A187" s="61">
        <v>45830</v>
      </c>
      <c r="B187" s="60">
        <f>_xlfn.IFNA('[2]Ceny elektriny cal + 1'!D174,"")</f>
        <v>45.46</v>
      </c>
      <c r="C187" s="60" t="str">
        <f>_xlfn.IFNA('[2]Ceny elektriny cal + 1'!E174,"")</f>
        <v/>
      </c>
      <c r="D187" s="60">
        <f>_xlfn.IFNA('[2]Ceny elektriny cal + 1'!F174,"")</f>
        <v>46.2</v>
      </c>
      <c r="E187" s="60">
        <f>_xlfn.IFNA('[2]Ceny elektriny cal + 1'!G174,"")</f>
        <v>71.650000000000006</v>
      </c>
      <c r="F187" s="60">
        <f>_xlfn.IFNA('[2]Ceny elektriny cal + 1'!H174,"")</f>
        <v>251.85</v>
      </c>
      <c r="G187" s="60">
        <f>_xlfn.IFNA('[2]Ceny elektriny cal + 1'!I174,"")</f>
        <v>152.44999999999999</v>
      </c>
      <c r="H187" s="60" t="str">
        <f>_xlfn.IFNA('[2]Ceny elektriny cal + 1'!J174,"")</f>
        <v/>
      </c>
      <c r="K187" s="60">
        <f t="shared" si="12"/>
        <v>-3.9422386289608591E-2</v>
      </c>
      <c r="L187" s="60">
        <f t="shared" si="12"/>
        <v>-5.9699674552267101E-3</v>
      </c>
      <c r="M187" s="60">
        <f t="shared" si="12"/>
        <v>3.3098900393182529E-3</v>
      </c>
      <c r="N187" s="60">
        <f t="shared" si="12"/>
        <v>-0.22780930419894718</v>
      </c>
      <c r="O187" s="60">
        <f t="shared" si="12"/>
        <v>-0.19162680609276783</v>
      </c>
      <c r="P187" s="60">
        <f t="shared" si="12"/>
        <v>4.5101578740865067E-2</v>
      </c>
      <c r="Q187" s="60">
        <f t="shared" si="12"/>
        <v>1.3294021201460282E-2</v>
      </c>
    </row>
    <row r="188" spans="1:17" x14ac:dyDescent="0.3">
      <c r="A188" s="61">
        <v>45831</v>
      </c>
      <c r="B188" s="60" t="str">
        <f>_xlfn.IFNA('[2]Ceny elektriny cal + 1'!D175,"")</f>
        <v/>
      </c>
      <c r="C188" s="60" t="str">
        <f>_xlfn.IFNA('[2]Ceny elektriny cal + 1'!E175,"")</f>
        <v/>
      </c>
      <c r="D188" s="60">
        <f>_xlfn.IFNA('[2]Ceny elektriny cal + 1'!F175,"")</f>
        <v>47.15</v>
      </c>
      <c r="E188" s="60">
        <f>_xlfn.IFNA('[2]Ceny elektriny cal + 1'!G175,"")</f>
        <v>73.180000000000007</v>
      </c>
      <c r="F188" s="60">
        <f>_xlfn.IFNA('[2]Ceny elektriny cal + 1'!H175,"")</f>
        <v>267.94</v>
      </c>
      <c r="G188" s="60">
        <f>_xlfn.IFNA('[2]Ceny elektriny cal + 1'!I175,"")</f>
        <v>149.69999999999999</v>
      </c>
      <c r="H188" s="60" t="str">
        <f>_xlfn.IFNA('[2]Ceny elektriny cal + 1'!J175,"")</f>
        <v/>
      </c>
      <c r="K188" s="60">
        <f t="shared" si="12"/>
        <v>-3.9422386289608591E-2</v>
      </c>
      <c r="L188" s="60">
        <f t="shared" si="12"/>
        <v>-5.9699674552267101E-3</v>
      </c>
      <c r="M188" s="60">
        <f t="shared" si="12"/>
        <v>2.3940721111555208E-2</v>
      </c>
      <c r="N188" s="60">
        <f t="shared" si="12"/>
        <v>-0.21132009604018076</v>
      </c>
      <c r="O188" s="60">
        <f t="shared" si="12"/>
        <v>-0.13998207831842846</v>
      </c>
      <c r="P188" s="60">
        <f t="shared" si="12"/>
        <v>2.6249303624188203E-2</v>
      </c>
      <c r="Q188" s="60">
        <f t="shared" si="12"/>
        <v>1.3294021201460282E-2</v>
      </c>
    </row>
    <row r="189" spans="1:17" x14ac:dyDescent="0.3">
      <c r="A189" s="61">
        <v>45832</v>
      </c>
      <c r="B189" s="60" t="str">
        <f>_xlfn.IFNA('[2]Ceny elektriny cal + 1'!D176,"")</f>
        <v/>
      </c>
      <c r="C189" s="60">
        <f>_xlfn.IFNA('[2]Ceny elektriny cal + 1'!E176,"")</f>
        <v>52.9</v>
      </c>
      <c r="D189" s="60">
        <f>_xlfn.IFNA('[2]Ceny elektriny cal + 1'!F176,"")</f>
        <v>47.21</v>
      </c>
      <c r="E189" s="60">
        <f>_xlfn.IFNA('[2]Ceny elektriny cal + 1'!G176,"")</f>
        <v>73.61</v>
      </c>
      <c r="F189" s="60">
        <f>_xlfn.IFNA('[2]Ceny elektriny cal + 1'!H176,"")</f>
        <v>264.85000000000002</v>
      </c>
      <c r="G189" s="60" t="str">
        <f>_xlfn.IFNA('[2]Ceny elektriny cal + 1'!I176,"")</f>
        <v/>
      </c>
      <c r="H189" s="60">
        <f>_xlfn.IFNA('[2]Ceny elektriny cal + 1'!J176,"")</f>
        <v>96.44</v>
      </c>
      <c r="K189" s="60">
        <f t="shared" si="12"/>
        <v>-3.9422386289608591E-2</v>
      </c>
      <c r="L189" s="60">
        <f t="shared" si="12"/>
        <v>1.8875968254572939E-2</v>
      </c>
      <c r="M189" s="60">
        <f t="shared" si="12"/>
        <v>2.524372096874905E-2</v>
      </c>
      <c r="N189" s="60">
        <f t="shared" si="12"/>
        <v>-0.20668587413935113</v>
      </c>
      <c r="O189" s="60">
        <f t="shared" si="12"/>
        <v>-0.14990017706440151</v>
      </c>
      <c r="P189" s="60">
        <f t="shared" si="12"/>
        <v>2.6249303624188203E-2</v>
      </c>
      <c r="Q189" s="60">
        <f t="shared" si="12"/>
        <v>5.7850494510995887E-3</v>
      </c>
    </row>
    <row r="190" spans="1:17" x14ac:dyDescent="0.3">
      <c r="A190" s="61">
        <v>45833</v>
      </c>
      <c r="B190" s="60">
        <f>_xlfn.IFNA('[2]Ceny elektriny cal + 1'!D177,"")</f>
        <v>45.76</v>
      </c>
      <c r="C190" s="60">
        <f>_xlfn.IFNA('[2]Ceny elektriny cal + 1'!E177,"")</f>
        <v>52.9</v>
      </c>
      <c r="D190" s="60">
        <f>_xlfn.IFNA('[2]Ceny elektriny cal + 1'!F177,"")</f>
        <v>46.42</v>
      </c>
      <c r="E190" s="60">
        <f>_xlfn.IFNA('[2]Ceny elektriny cal + 1'!G177,"")</f>
        <v>73.63</v>
      </c>
      <c r="F190" s="60" t="str">
        <f>_xlfn.IFNA('[2]Ceny elektriny cal + 1'!H177,"")</f>
        <v/>
      </c>
      <c r="G190" s="60" t="str">
        <f>_xlfn.IFNA('[2]Ceny elektriny cal + 1'!I177,"")</f>
        <v/>
      </c>
      <c r="H190" s="60">
        <f>_xlfn.IFNA('[2]Ceny elektriny cal + 1'!J177,"")</f>
        <v>97.39</v>
      </c>
      <c r="K190" s="60">
        <f t="shared" si="12"/>
        <v>-3.3083334725307778E-2</v>
      </c>
      <c r="L190" s="60">
        <f t="shared" si="12"/>
        <v>1.8875968254572939E-2</v>
      </c>
      <c r="M190" s="60">
        <f t="shared" si="12"/>
        <v>8.0875561823625652E-3</v>
      </c>
      <c r="N190" s="60">
        <f t="shared" si="12"/>
        <v>-0.20647032893466144</v>
      </c>
      <c r="O190" s="60">
        <f t="shared" si="12"/>
        <v>-0.14990017706440151</v>
      </c>
      <c r="P190" s="60">
        <f t="shared" si="12"/>
        <v>2.6249303624188203E-2</v>
      </c>
      <c r="Q190" s="60">
        <f t="shared" si="12"/>
        <v>1.569272051060322E-2</v>
      </c>
    </row>
    <row r="191" spans="1:17" x14ac:dyDescent="0.3">
      <c r="A191" s="61">
        <v>45834</v>
      </c>
      <c r="B191" s="60">
        <f>_xlfn.IFNA('[2]Ceny elektriny cal + 1'!D178,"")</f>
        <v>45.82</v>
      </c>
      <c r="C191" s="60">
        <f>_xlfn.IFNA('[2]Ceny elektriny cal + 1'!E178,"")</f>
        <v>53.2</v>
      </c>
      <c r="D191" s="60">
        <f>_xlfn.IFNA('[2]Ceny elektriny cal + 1'!F178,"")</f>
        <v>46.46</v>
      </c>
      <c r="E191" s="60" t="str">
        <f>_xlfn.IFNA('[2]Ceny elektriny cal + 1'!G178,"")</f>
        <v/>
      </c>
      <c r="F191" s="60" t="str">
        <f>_xlfn.IFNA('[2]Ceny elektriny cal + 1'!H178,"")</f>
        <v/>
      </c>
      <c r="G191" s="60">
        <f>_xlfn.IFNA('[2]Ceny elektriny cal + 1'!I178,"")</f>
        <v>146.77000000000001</v>
      </c>
      <c r="H191" s="60">
        <f>_xlfn.IFNA('[2]Ceny elektriny cal + 1'!J178,"")</f>
        <v>95.54</v>
      </c>
      <c r="K191" s="60">
        <f t="shared" si="12"/>
        <v>-3.1815524412447505E-2</v>
      </c>
      <c r="L191" s="60">
        <f t="shared" si="12"/>
        <v>2.4654092838247266E-2</v>
      </c>
      <c r="M191" s="60">
        <f t="shared" si="12"/>
        <v>8.9562227538251271E-3</v>
      </c>
      <c r="N191" s="60">
        <f t="shared" si="12"/>
        <v>-0.20647032893466144</v>
      </c>
      <c r="O191" s="60">
        <f t="shared" si="12"/>
        <v>-0.14990017706440151</v>
      </c>
      <c r="P191" s="60">
        <f t="shared" si="12"/>
        <v>6.1630614089653868E-3</v>
      </c>
      <c r="Q191" s="60">
        <f t="shared" si="12"/>
        <v>-3.6011652368513891E-3</v>
      </c>
    </row>
    <row r="192" spans="1:17" x14ac:dyDescent="0.3">
      <c r="A192" s="61">
        <v>45835</v>
      </c>
      <c r="B192" s="60">
        <f>_xlfn.IFNA('[2]Ceny elektriny cal + 1'!D179,"")</f>
        <v>46.76</v>
      </c>
      <c r="C192" s="60">
        <f>_xlfn.IFNA('[2]Ceny elektriny cal + 1'!E179,"")</f>
        <v>53.2</v>
      </c>
      <c r="D192" s="60" t="str">
        <f>_xlfn.IFNA('[2]Ceny elektriny cal + 1'!F179,"")</f>
        <v/>
      </c>
      <c r="E192" s="60" t="str">
        <f>_xlfn.IFNA('[2]Ceny elektriny cal + 1'!G179,"")</f>
        <v/>
      </c>
      <c r="F192" s="60">
        <f>_xlfn.IFNA('[2]Ceny elektriny cal + 1'!H179,"")</f>
        <v>271.79000000000002</v>
      </c>
      <c r="G192" s="60">
        <f>_xlfn.IFNA('[2]Ceny elektriny cal + 1'!I179,"")</f>
        <v>151.56</v>
      </c>
      <c r="H192" s="60">
        <f>_xlfn.IFNA('[2]Ceny elektriny cal + 1'!J179,"")</f>
        <v>96.36</v>
      </c>
      <c r="K192" s="60">
        <f t="shared" si="12"/>
        <v>-1.195316284430481E-2</v>
      </c>
      <c r="L192" s="60">
        <f t="shared" si="12"/>
        <v>2.4654092838247266E-2</v>
      </c>
      <c r="M192" s="60">
        <f t="shared" si="12"/>
        <v>8.9562227538251271E-3</v>
      </c>
      <c r="N192" s="60">
        <f t="shared" si="12"/>
        <v>-0.20647032893466144</v>
      </c>
      <c r="O192" s="60">
        <f t="shared" si="12"/>
        <v>-0.127624576644643</v>
      </c>
      <c r="P192" s="60">
        <f t="shared" si="12"/>
        <v>3.9000296975831628E-2</v>
      </c>
      <c r="Q192" s="60">
        <f t="shared" si="12"/>
        <v>4.9507192566149438E-3</v>
      </c>
    </row>
    <row r="193" spans="1:17" x14ac:dyDescent="0.3">
      <c r="A193" s="61">
        <v>45836</v>
      </c>
      <c r="B193" s="60">
        <f>_xlfn.IFNA('[2]Ceny elektriny cal + 1'!D180,"")</f>
        <v>47.14</v>
      </c>
      <c r="C193" s="60">
        <f>_xlfn.IFNA('[2]Ceny elektriny cal + 1'!E180,"")</f>
        <v>52.9</v>
      </c>
      <c r="D193" s="60" t="str">
        <f>_xlfn.IFNA('[2]Ceny elektriny cal + 1'!F180,"")</f>
        <v/>
      </c>
      <c r="E193" s="60">
        <f>_xlfn.IFNA('[2]Ceny elektriny cal + 1'!G180,"")</f>
        <v>73.92</v>
      </c>
      <c r="F193" s="60">
        <f>_xlfn.IFNA('[2]Ceny elektriny cal + 1'!H180,"")</f>
        <v>277.02</v>
      </c>
      <c r="G193" s="60">
        <f>_xlfn.IFNA('[2]Ceny elektriny cal + 1'!I180,"")</f>
        <v>149.09</v>
      </c>
      <c r="H193" s="60">
        <f>_xlfn.IFNA('[2]Ceny elektriny cal + 1'!J180,"")</f>
        <v>97.42</v>
      </c>
      <c r="K193" s="60">
        <f t="shared" ref="K193:Q208" si="13">IFERROR(B193/B$380-1,K192)</f>
        <v>-3.9236975295237064E-3</v>
      </c>
      <c r="L193" s="60">
        <f t="shared" si="13"/>
        <v>1.8875968254572939E-2</v>
      </c>
      <c r="M193" s="60">
        <f t="shared" si="13"/>
        <v>8.9562227538251271E-3</v>
      </c>
      <c r="N193" s="60">
        <f t="shared" si="13"/>
        <v>-0.20334492346665989</v>
      </c>
      <c r="O193" s="60">
        <f t="shared" si="13"/>
        <v>-0.11083763281246195</v>
      </c>
      <c r="P193" s="60">
        <f t="shared" si="13"/>
        <v>2.2067526234671009E-2</v>
      </c>
      <c r="Q193" s="60">
        <f t="shared" si="13"/>
        <v>1.60055943335351E-2</v>
      </c>
    </row>
    <row r="194" spans="1:17" x14ac:dyDescent="0.3">
      <c r="A194" s="61">
        <v>45837</v>
      </c>
      <c r="B194" s="60">
        <f>_xlfn.IFNA('[2]Ceny elektriny cal + 1'!D181,"")</f>
        <v>47.14</v>
      </c>
      <c r="C194" s="60" t="str">
        <f>_xlfn.IFNA('[2]Ceny elektriny cal + 1'!E181,"")</f>
        <v/>
      </c>
      <c r="D194" s="60">
        <f>_xlfn.IFNA('[2]Ceny elektriny cal + 1'!F181,"")</f>
        <v>46.72</v>
      </c>
      <c r="E194" s="60">
        <f>_xlfn.IFNA('[2]Ceny elektriny cal + 1'!G181,"")</f>
        <v>75.33</v>
      </c>
      <c r="F194" s="60">
        <f>_xlfn.IFNA('[2]Ceny elektriny cal + 1'!H181,"")</f>
        <v>290.7</v>
      </c>
      <c r="G194" s="60">
        <f>_xlfn.IFNA('[2]Ceny elektriny cal + 1'!I181,"")</f>
        <v>149.25</v>
      </c>
      <c r="H194" s="60" t="str">
        <f>_xlfn.IFNA('[2]Ceny elektriny cal + 1'!J181,"")</f>
        <v/>
      </c>
      <c r="K194" s="60">
        <f t="shared" si="13"/>
        <v>-3.9236975295237064E-3</v>
      </c>
      <c r="L194" s="60">
        <f t="shared" si="13"/>
        <v>1.8875968254572939E-2</v>
      </c>
      <c r="M194" s="60">
        <f t="shared" si="13"/>
        <v>1.4602555468332001E-2</v>
      </c>
      <c r="N194" s="60">
        <f t="shared" si="13"/>
        <v>-0.18814898653603207</v>
      </c>
      <c r="O194" s="60">
        <f t="shared" si="13"/>
        <v>-6.6928380111842767E-2</v>
      </c>
      <c r="P194" s="60">
        <f t="shared" si="13"/>
        <v>2.3164385877822991E-2</v>
      </c>
      <c r="Q194" s="60">
        <f t="shared" si="13"/>
        <v>1.60055943335351E-2</v>
      </c>
    </row>
    <row r="195" spans="1:17" x14ac:dyDescent="0.3">
      <c r="A195" s="61">
        <v>45838</v>
      </c>
      <c r="B195" s="60" t="str">
        <f>_xlfn.IFNA('[2]Ceny elektriny cal + 1'!D182,"")</f>
        <v/>
      </c>
      <c r="C195" s="60" t="str">
        <f>_xlfn.IFNA('[2]Ceny elektriny cal + 1'!E182,"")</f>
        <v/>
      </c>
      <c r="D195" s="60">
        <f>_xlfn.IFNA('[2]Ceny elektriny cal + 1'!F182,"")</f>
        <v>47.84</v>
      </c>
      <c r="E195" s="60">
        <f>_xlfn.IFNA('[2]Ceny elektriny cal + 1'!G182,"")</f>
        <v>76.5</v>
      </c>
      <c r="F195" s="60">
        <f>_xlfn.IFNA('[2]Ceny elektriny cal + 1'!H182,"")</f>
        <v>304.58</v>
      </c>
      <c r="G195" s="60">
        <f>_xlfn.IFNA('[2]Ceny elektriny cal + 1'!I182,"")</f>
        <v>152.76</v>
      </c>
      <c r="H195" s="60" t="str">
        <f>_xlfn.IFNA('[2]Ceny elektriny cal + 1'!J182,"")</f>
        <v/>
      </c>
      <c r="K195" s="60">
        <f t="shared" si="13"/>
        <v>-3.9236975295237064E-3</v>
      </c>
      <c r="L195" s="60">
        <f t="shared" si="13"/>
        <v>1.8875968254572939E-2</v>
      </c>
      <c r="M195" s="60">
        <f t="shared" si="13"/>
        <v>3.8925219469285288E-2</v>
      </c>
      <c r="N195" s="60">
        <f t="shared" si="13"/>
        <v>-0.17553959206168135</v>
      </c>
      <c r="O195" s="60">
        <f t="shared" si="13"/>
        <v>-2.2377179272325631E-2</v>
      </c>
      <c r="P195" s="60">
        <f t="shared" si="13"/>
        <v>4.7226744299472267E-2</v>
      </c>
      <c r="Q195" s="60">
        <f t="shared" si="13"/>
        <v>1.60055943335351E-2</v>
      </c>
    </row>
    <row r="196" spans="1:17" x14ac:dyDescent="0.3">
      <c r="A196" s="61">
        <v>45839</v>
      </c>
      <c r="B196" s="60" t="str">
        <f>_xlfn.IFNA('[2]Ceny elektriny cal + 1'!D183,"")</f>
        <v/>
      </c>
      <c r="C196" s="60">
        <f>_xlfn.IFNA('[2]Ceny elektriny cal + 1'!E183,"")</f>
        <v>53.25</v>
      </c>
      <c r="D196" s="60">
        <f>_xlfn.IFNA('[2]Ceny elektriny cal + 1'!F183,"")</f>
        <v>47.8</v>
      </c>
      <c r="E196" s="60">
        <f>_xlfn.IFNA('[2]Ceny elektriny cal + 1'!G183,"")</f>
        <v>78.2</v>
      </c>
      <c r="F196" s="60">
        <f>_xlfn.IFNA('[2]Ceny elektriny cal + 1'!H183,"")</f>
        <v>305.02</v>
      </c>
      <c r="G196" s="60" t="str">
        <f>_xlfn.IFNA('[2]Ceny elektriny cal + 1'!I183,"")</f>
        <v/>
      </c>
      <c r="H196" s="60">
        <f>_xlfn.IFNA('[2]Ceny elektriny cal + 1'!J183,"")</f>
        <v>97.24</v>
      </c>
      <c r="K196" s="60">
        <f t="shared" si="13"/>
        <v>-3.9236975295237064E-3</v>
      </c>
      <c r="L196" s="60">
        <f t="shared" si="13"/>
        <v>2.5617113602192987E-2</v>
      </c>
      <c r="M196" s="60">
        <f t="shared" si="13"/>
        <v>3.8056552897822504E-2</v>
      </c>
      <c r="N196" s="60">
        <f t="shared" si="13"/>
        <v>-0.15721824966305198</v>
      </c>
      <c r="O196" s="60">
        <f t="shared" si="13"/>
        <v>-2.0964893366750226E-2</v>
      </c>
      <c r="P196" s="60">
        <f t="shared" si="13"/>
        <v>4.7226744299472267E-2</v>
      </c>
      <c r="Q196" s="60">
        <f t="shared" si="13"/>
        <v>1.4128351395944705E-2</v>
      </c>
    </row>
    <row r="197" spans="1:17" x14ac:dyDescent="0.3">
      <c r="A197" s="61">
        <v>45840</v>
      </c>
      <c r="B197" s="60">
        <f>_xlfn.IFNA('[2]Ceny elektriny cal + 1'!D184,"")</f>
        <v>47.55</v>
      </c>
      <c r="C197" s="60">
        <f>_xlfn.IFNA('[2]Ceny elektriny cal + 1'!E184,"")</f>
        <v>53.17</v>
      </c>
      <c r="D197" s="60">
        <f>_xlfn.IFNA('[2]Ceny elektriny cal + 1'!F184,"")</f>
        <v>47.74</v>
      </c>
      <c r="E197" s="60">
        <f>_xlfn.IFNA('[2]Ceny elektriny cal + 1'!G184,"")</f>
        <v>78.3</v>
      </c>
      <c r="F197" s="60" t="str">
        <f>_xlfn.IFNA('[2]Ceny elektriny cal + 1'!H184,"")</f>
        <v/>
      </c>
      <c r="G197" s="60" t="str">
        <f>_xlfn.IFNA('[2]Ceny elektriny cal + 1'!I184,"")</f>
        <v/>
      </c>
      <c r="H197" s="60">
        <f>_xlfn.IFNA('[2]Ceny elektriny cal + 1'!J184,"")</f>
        <v>99.87</v>
      </c>
      <c r="K197" s="60">
        <f t="shared" si="13"/>
        <v>4.7396729416875338E-3</v>
      </c>
      <c r="L197" s="60">
        <f t="shared" si="13"/>
        <v>2.4076280379879744E-2</v>
      </c>
      <c r="M197" s="60">
        <f t="shared" si="13"/>
        <v>3.6753553040628661E-2</v>
      </c>
      <c r="N197" s="60">
        <f t="shared" si="13"/>
        <v>-0.15614052363960329</v>
      </c>
      <c r="O197" s="60">
        <f t="shared" si="13"/>
        <v>-2.0964893366750226E-2</v>
      </c>
      <c r="P197" s="60">
        <f t="shared" si="13"/>
        <v>4.7226744299472267E-2</v>
      </c>
      <c r="Q197" s="60">
        <f t="shared" si="13"/>
        <v>4.1556956539623657E-2</v>
      </c>
    </row>
    <row r="198" spans="1:17" x14ac:dyDescent="0.3">
      <c r="A198" s="61">
        <v>45841</v>
      </c>
      <c r="B198" s="60">
        <f>_xlfn.IFNA('[2]Ceny elektriny cal + 1'!D185,"")</f>
        <v>47.66</v>
      </c>
      <c r="C198" s="60">
        <f>_xlfn.IFNA('[2]Ceny elektriny cal + 1'!E185,"")</f>
        <v>52.18</v>
      </c>
      <c r="D198" s="60">
        <f>_xlfn.IFNA('[2]Ceny elektriny cal + 1'!F185,"")</f>
        <v>47.72</v>
      </c>
      <c r="E198" s="60" t="str">
        <f>_xlfn.IFNA('[2]Ceny elektriny cal + 1'!G185,"")</f>
        <v/>
      </c>
      <c r="F198" s="60" t="str">
        <f>_xlfn.IFNA('[2]Ceny elektriny cal + 1'!H185,"")</f>
        <v/>
      </c>
      <c r="G198" s="60">
        <f>_xlfn.IFNA('[2]Ceny elektriny cal + 1'!I185,"")</f>
        <v>147.52000000000001</v>
      </c>
      <c r="H198" s="60">
        <f>_xlfn.IFNA('[2]Ceny elektriny cal + 1'!J185,"")</f>
        <v>99.67</v>
      </c>
      <c r="K198" s="60">
        <f t="shared" si="13"/>
        <v>7.0639918485977393E-3</v>
      </c>
      <c r="L198" s="60">
        <f t="shared" si="13"/>
        <v>5.0084692537546438E-3</v>
      </c>
      <c r="M198" s="60">
        <f t="shared" si="13"/>
        <v>3.6319219754897381E-2</v>
      </c>
      <c r="N198" s="60">
        <f t="shared" si="13"/>
        <v>-0.15614052363960329</v>
      </c>
      <c r="O198" s="60">
        <f t="shared" si="13"/>
        <v>-2.0964893366750226E-2</v>
      </c>
      <c r="P198" s="60">
        <f t="shared" si="13"/>
        <v>1.1304590986241037E-2</v>
      </c>
      <c r="Q198" s="60">
        <f t="shared" si="13"/>
        <v>3.9471131053412378E-2</v>
      </c>
    </row>
    <row r="199" spans="1:17" x14ac:dyDescent="0.3">
      <c r="A199" s="61">
        <v>45842</v>
      </c>
      <c r="B199" s="60">
        <f>_xlfn.IFNA('[2]Ceny elektriny cal + 1'!D186,"")</f>
        <v>47.61</v>
      </c>
      <c r="C199" s="60">
        <f>_xlfn.IFNA('[2]Ceny elektriny cal + 1'!E186,"")</f>
        <v>52.07</v>
      </c>
      <c r="D199" s="60" t="str">
        <f>_xlfn.IFNA('[2]Ceny elektriny cal + 1'!F186,"")</f>
        <v/>
      </c>
      <c r="E199" s="60" t="str">
        <f>_xlfn.IFNA('[2]Ceny elektriny cal + 1'!G186,"")</f>
        <v/>
      </c>
      <c r="F199" s="60">
        <f>_xlfn.IFNA('[2]Ceny elektriny cal + 1'!H186,"")</f>
        <v>331.2</v>
      </c>
      <c r="G199" s="60">
        <f>_xlfn.IFNA('[2]Ceny elektriny cal + 1'!I186,"")</f>
        <v>150.86000000000001</v>
      </c>
      <c r="H199" s="60">
        <f>_xlfn.IFNA('[2]Ceny elektriny cal + 1'!J186,"")</f>
        <v>99.43</v>
      </c>
      <c r="K199" s="60">
        <f t="shared" si="13"/>
        <v>6.0074832545475854E-3</v>
      </c>
      <c r="L199" s="60">
        <f t="shared" si="13"/>
        <v>2.8898235730738797E-3</v>
      </c>
      <c r="M199" s="60">
        <f t="shared" si="13"/>
        <v>3.6319219754897381E-2</v>
      </c>
      <c r="N199" s="60">
        <f t="shared" si="13"/>
        <v>-0.15614052363960329</v>
      </c>
      <c r="O199" s="60">
        <f t="shared" si="13"/>
        <v>6.3066118014990291E-2</v>
      </c>
      <c r="P199" s="60">
        <f t="shared" si="13"/>
        <v>3.4201536037041125E-2</v>
      </c>
      <c r="Q199" s="60">
        <f t="shared" si="13"/>
        <v>3.6968140469958888E-2</v>
      </c>
    </row>
    <row r="200" spans="1:17" x14ac:dyDescent="0.3">
      <c r="A200" s="61">
        <v>45843</v>
      </c>
      <c r="B200" s="60">
        <f>_xlfn.IFNA('[2]Ceny elektriny cal + 1'!D187,"")</f>
        <v>47.84</v>
      </c>
      <c r="C200" s="60">
        <f>_xlfn.IFNA('[2]Ceny elektriny cal + 1'!E187,"")</f>
        <v>53.04</v>
      </c>
      <c r="D200" s="60" t="str">
        <f>_xlfn.IFNA('[2]Ceny elektriny cal + 1'!F187,"")</f>
        <v/>
      </c>
      <c r="E200" s="60">
        <f>_xlfn.IFNA('[2]Ceny elektriny cal + 1'!G187,"")</f>
        <v>79.540000000000006</v>
      </c>
      <c r="F200" s="60">
        <f>_xlfn.IFNA('[2]Ceny elektriny cal + 1'!H187,"")</f>
        <v>330.55</v>
      </c>
      <c r="G200" s="60">
        <f>_xlfn.IFNA('[2]Ceny elektriny cal + 1'!I187,"")</f>
        <v>150.28</v>
      </c>
      <c r="H200" s="60">
        <f>_xlfn.IFNA('[2]Ceny elektriny cal + 1'!J187,"")</f>
        <v>100.3</v>
      </c>
      <c r="K200" s="60">
        <f t="shared" si="13"/>
        <v>1.0867422787178338E-2</v>
      </c>
      <c r="L200" s="60">
        <f t="shared" si="13"/>
        <v>2.1572426393621003E-2</v>
      </c>
      <c r="M200" s="60">
        <f t="shared" si="13"/>
        <v>3.6319219754897381E-2</v>
      </c>
      <c r="N200" s="60">
        <f t="shared" si="13"/>
        <v>-0.1427767209488382</v>
      </c>
      <c r="O200" s="60">
        <f t="shared" si="13"/>
        <v>6.0979786563571947E-2</v>
      </c>
      <c r="P200" s="60">
        <f t="shared" si="13"/>
        <v>3.0225419830614664E-2</v>
      </c>
      <c r="Q200" s="60">
        <f t="shared" si="13"/>
        <v>4.6041481334978096E-2</v>
      </c>
    </row>
    <row r="201" spans="1:17" x14ac:dyDescent="0.3">
      <c r="A201" s="61">
        <v>45844</v>
      </c>
      <c r="B201" s="60">
        <f>_xlfn.IFNA('[2]Ceny elektriny cal + 1'!D188,"")</f>
        <v>47.65</v>
      </c>
      <c r="C201" s="60" t="str">
        <f>_xlfn.IFNA('[2]Ceny elektriny cal + 1'!E188,"")</f>
        <v/>
      </c>
      <c r="D201" s="60">
        <f>_xlfn.IFNA('[2]Ceny elektriny cal + 1'!F188,"")</f>
        <v>49.17</v>
      </c>
      <c r="E201" s="60">
        <f>_xlfn.IFNA('[2]Ceny elektriny cal + 1'!G188,"")</f>
        <v>77.12</v>
      </c>
      <c r="F201" s="60">
        <f>_xlfn.IFNA('[2]Ceny elektriny cal + 1'!H188,"")</f>
        <v>339.96</v>
      </c>
      <c r="G201" s="60">
        <f>_xlfn.IFNA('[2]Ceny elektriny cal + 1'!I188,"")</f>
        <v>150.93</v>
      </c>
      <c r="H201" s="60" t="str">
        <f>_xlfn.IFNA('[2]Ceny elektriny cal + 1'!J188,"")</f>
        <v/>
      </c>
      <c r="K201" s="60">
        <f t="shared" si="13"/>
        <v>6.8526901297878418E-3</v>
      </c>
      <c r="L201" s="60">
        <f t="shared" si="13"/>
        <v>2.1572426393621003E-2</v>
      </c>
      <c r="M201" s="60">
        <f t="shared" si="13"/>
        <v>6.7808382970417247E-2</v>
      </c>
      <c r="N201" s="60">
        <f t="shared" si="13"/>
        <v>-0.16885769071629875</v>
      </c>
      <c r="O201" s="60">
        <f t="shared" si="13"/>
        <v>9.1183446498720011E-2</v>
      </c>
      <c r="P201" s="60">
        <f t="shared" si="13"/>
        <v>3.4681412130920242E-2</v>
      </c>
      <c r="Q201" s="60">
        <f t="shared" si="13"/>
        <v>4.6041481334978096E-2</v>
      </c>
    </row>
    <row r="202" spans="1:17" x14ac:dyDescent="0.3">
      <c r="A202" s="61">
        <v>45845</v>
      </c>
      <c r="B202" s="60" t="str">
        <f>_xlfn.IFNA('[2]Ceny elektriny cal + 1'!D189,"")</f>
        <v/>
      </c>
      <c r="C202" s="60" t="str">
        <f>_xlfn.IFNA('[2]Ceny elektriny cal + 1'!E189,"")</f>
        <v/>
      </c>
      <c r="D202" s="60">
        <f>_xlfn.IFNA('[2]Ceny elektriny cal + 1'!F189,"")</f>
        <v>49.4</v>
      </c>
      <c r="E202" s="60">
        <f>_xlfn.IFNA('[2]Ceny elektriny cal + 1'!G189,"")</f>
        <v>75.900000000000006</v>
      </c>
      <c r="F202" s="60">
        <f>_xlfn.IFNA('[2]Ceny elektriny cal + 1'!H189,"")</f>
        <v>381.93</v>
      </c>
      <c r="G202" s="60">
        <f>_xlfn.IFNA('[2]Ceny elektriny cal + 1'!I189,"")</f>
        <v>155.04</v>
      </c>
      <c r="H202" s="60" t="str">
        <f>_xlfn.IFNA('[2]Ceny elektriny cal + 1'!J189,"")</f>
        <v/>
      </c>
      <c r="K202" s="60">
        <f t="shared" si="13"/>
        <v>6.8526901297878418E-3</v>
      </c>
      <c r="L202" s="60">
        <f t="shared" si="13"/>
        <v>2.1572426393621003E-2</v>
      </c>
      <c r="M202" s="60">
        <f t="shared" si="13"/>
        <v>7.28032157563272E-2</v>
      </c>
      <c r="N202" s="60">
        <f t="shared" si="13"/>
        <v>-0.18200594820237392</v>
      </c>
      <c r="O202" s="60">
        <f t="shared" si="13"/>
        <v>0.22589626344645297</v>
      </c>
      <c r="P202" s="60">
        <f t="shared" si="13"/>
        <v>6.2856994214389728E-2</v>
      </c>
      <c r="Q202" s="60">
        <f t="shared" si="13"/>
        <v>4.6041481334978096E-2</v>
      </c>
    </row>
    <row r="203" spans="1:17" x14ac:dyDescent="0.3">
      <c r="A203" s="61">
        <v>45846</v>
      </c>
      <c r="B203" s="60" t="str">
        <f>_xlfn.IFNA('[2]Ceny elektriny cal + 1'!D190,"")</f>
        <v/>
      </c>
      <c r="C203" s="60">
        <f>_xlfn.IFNA('[2]Ceny elektriny cal + 1'!E190,"")</f>
        <v>53.95</v>
      </c>
      <c r="D203" s="60">
        <f>_xlfn.IFNA('[2]Ceny elektriny cal + 1'!F190,"")</f>
        <v>48.66</v>
      </c>
      <c r="E203" s="60">
        <f>_xlfn.IFNA('[2]Ceny elektriny cal + 1'!G190,"")</f>
        <v>75.150000000000006</v>
      </c>
      <c r="F203" s="60">
        <f>_xlfn.IFNA('[2]Ceny elektriny cal + 1'!H190,"")</f>
        <v>365.55</v>
      </c>
      <c r="G203" s="60" t="str">
        <f>_xlfn.IFNA('[2]Ceny elektriny cal + 1'!I190,"")</f>
        <v/>
      </c>
      <c r="H203" s="60">
        <f>_xlfn.IFNA('[2]Ceny elektriny cal + 1'!J190,"")</f>
        <v>98.64</v>
      </c>
      <c r="K203" s="60">
        <f t="shared" si="13"/>
        <v>6.8526901297878418E-3</v>
      </c>
      <c r="L203" s="60">
        <f t="shared" si="13"/>
        <v>3.9099404297433082E-2</v>
      </c>
      <c r="M203" s="60">
        <f t="shared" si="13"/>
        <v>5.6732884184268695E-2</v>
      </c>
      <c r="N203" s="60">
        <f t="shared" si="13"/>
        <v>-0.19008889337823975</v>
      </c>
      <c r="O203" s="60">
        <f t="shared" si="13"/>
        <v>0.17332071087071177</v>
      </c>
      <c r="P203" s="60">
        <f t="shared" si="13"/>
        <v>6.2856994214389728E-2</v>
      </c>
      <c r="Q203" s="60">
        <f t="shared" si="13"/>
        <v>2.8729129799424102E-2</v>
      </c>
    </row>
    <row r="204" spans="1:17" x14ac:dyDescent="0.3">
      <c r="A204" s="61">
        <v>45847</v>
      </c>
      <c r="B204" s="60">
        <f>_xlfn.IFNA('[2]Ceny elektriny cal + 1'!D191,"")</f>
        <v>48.27</v>
      </c>
      <c r="C204" s="60">
        <f>_xlfn.IFNA('[2]Ceny elektriny cal + 1'!E191,"")</f>
        <v>53.54</v>
      </c>
      <c r="D204" s="60">
        <f>_xlfn.IFNA('[2]Ceny elektriny cal + 1'!F191,"")</f>
        <v>48.62</v>
      </c>
      <c r="E204" s="60">
        <f>_xlfn.IFNA('[2]Ceny elektriny cal + 1'!G191,"")</f>
        <v>76.849999999999994</v>
      </c>
      <c r="F204" s="60" t="str">
        <f>_xlfn.IFNA('[2]Ceny elektriny cal + 1'!H191,"")</f>
        <v/>
      </c>
      <c r="G204" s="60" t="str">
        <f>_xlfn.IFNA('[2]Ceny elektriny cal + 1'!I191,"")</f>
        <v/>
      </c>
      <c r="H204" s="60">
        <f>_xlfn.IFNA('[2]Ceny elektriny cal + 1'!J191,"")</f>
        <v>97.46</v>
      </c>
      <c r="K204" s="60">
        <f t="shared" si="13"/>
        <v>1.9953396696009706E-2</v>
      </c>
      <c r="L204" s="60">
        <f t="shared" si="13"/>
        <v>3.1202634033078214E-2</v>
      </c>
      <c r="M204" s="60">
        <f t="shared" si="13"/>
        <v>5.5864217612806133E-2</v>
      </c>
      <c r="N204" s="60">
        <f t="shared" si="13"/>
        <v>-0.17176755097961061</v>
      </c>
      <c r="O204" s="60">
        <f t="shared" si="13"/>
        <v>0.17332071087071177</v>
      </c>
      <c r="P204" s="60">
        <f t="shared" si="13"/>
        <v>6.2856994214389728E-2</v>
      </c>
      <c r="Q204" s="60">
        <f t="shared" si="13"/>
        <v>1.6422759430777312E-2</v>
      </c>
    </row>
    <row r="205" spans="1:17" x14ac:dyDescent="0.3">
      <c r="A205" s="61">
        <v>45848</v>
      </c>
      <c r="B205" s="60">
        <f>_xlfn.IFNA('[2]Ceny elektriny cal + 1'!D192,"")</f>
        <v>48.85</v>
      </c>
      <c r="C205" s="60">
        <f>_xlfn.IFNA('[2]Ceny elektriny cal + 1'!E192,"")</f>
        <v>54.13</v>
      </c>
      <c r="D205" s="60">
        <f>_xlfn.IFNA('[2]Ceny elektriny cal + 1'!F192,"")</f>
        <v>47.69</v>
      </c>
      <c r="E205" s="60" t="str">
        <f>_xlfn.IFNA('[2]Ceny elektriny cal + 1'!G192,"")</f>
        <v/>
      </c>
      <c r="F205" s="60" t="str">
        <f>_xlfn.IFNA('[2]Ceny elektriny cal + 1'!H192,"")</f>
        <v/>
      </c>
      <c r="G205" s="60">
        <f>_xlfn.IFNA('[2]Ceny elektriny cal + 1'!I192,"")</f>
        <v>149.27000000000001</v>
      </c>
      <c r="H205" s="60">
        <f>_xlfn.IFNA('[2]Ceny elektriny cal + 1'!J192,"")</f>
        <v>96.39</v>
      </c>
      <c r="K205" s="60">
        <f t="shared" si="13"/>
        <v>3.2208896386991315E-2</v>
      </c>
      <c r="L205" s="60">
        <f t="shared" si="13"/>
        <v>4.2566279047637767E-2</v>
      </c>
      <c r="M205" s="60">
        <f t="shared" si="13"/>
        <v>3.5667719826300459E-2</v>
      </c>
      <c r="N205" s="60">
        <f t="shared" si="13"/>
        <v>-0.17176755097961061</v>
      </c>
      <c r="O205" s="60">
        <f t="shared" si="13"/>
        <v>0.17332071087071177</v>
      </c>
      <c r="P205" s="60">
        <f t="shared" si="13"/>
        <v>2.3301493333217183E-2</v>
      </c>
      <c r="Q205" s="60">
        <f t="shared" si="13"/>
        <v>5.2635930795466024E-3</v>
      </c>
    </row>
    <row r="206" spans="1:17" x14ac:dyDescent="0.3">
      <c r="A206" s="61">
        <v>45849</v>
      </c>
      <c r="B206" s="60">
        <f>_xlfn.IFNA('[2]Ceny elektriny cal + 1'!D193,"")</f>
        <v>48.94</v>
      </c>
      <c r="C206" s="60">
        <f>_xlfn.IFNA('[2]Ceny elektriny cal + 1'!E193,"")</f>
        <v>55.34</v>
      </c>
      <c r="D206" s="60" t="str">
        <f>_xlfn.IFNA('[2]Ceny elektriny cal + 1'!F193,"")</f>
        <v/>
      </c>
      <c r="E206" s="60" t="str">
        <f>_xlfn.IFNA('[2]Ceny elektriny cal + 1'!G193,"")</f>
        <v/>
      </c>
      <c r="F206" s="60">
        <f>_xlfn.IFNA('[2]Ceny elektriny cal + 1'!H193,"")</f>
        <v>371.72</v>
      </c>
      <c r="G206" s="60">
        <f>_xlfn.IFNA('[2]Ceny elektriny cal + 1'!I193,"")</f>
        <v>143.55000000000001</v>
      </c>
      <c r="H206" s="60">
        <f>_xlfn.IFNA('[2]Ceny elektriny cal + 1'!J193,"")</f>
        <v>96.44</v>
      </c>
      <c r="K206" s="60">
        <f t="shared" si="13"/>
        <v>3.4110611856281503E-2</v>
      </c>
      <c r="L206" s="60">
        <f t="shared" si="13"/>
        <v>6.5871381535124174E-2</v>
      </c>
      <c r="M206" s="60">
        <f t="shared" si="13"/>
        <v>3.5667719826300459E-2</v>
      </c>
      <c r="N206" s="60">
        <f t="shared" si="13"/>
        <v>-0.17176755097961061</v>
      </c>
      <c r="O206" s="60">
        <f t="shared" si="13"/>
        <v>0.19312481095571332</v>
      </c>
      <c r="P206" s="60">
        <f t="shared" si="13"/>
        <v>-1.591123890947066E-2</v>
      </c>
      <c r="Q206" s="60">
        <f t="shared" si="13"/>
        <v>5.7850494510995887E-3</v>
      </c>
    </row>
    <row r="207" spans="1:17" x14ac:dyDescent="0.3">
      <c r="A207" s="61">
        <v>45850</v>
      </c>
      <c r="B207" s="60">
        <f>_xlfn.IFNA('[2]Ceny elektriny cal + 1'!D194,"")</f>
        <v>47.89</v>
      </c>
      <c r="C207" s="60">
        <f>_xlfn.IFNA('[2]Ceny elektriny cal + 1'!E194,"")</f>
        <v>55.78</v>
      </c>
      <c r="D207" s="60" t="str">
        <f>_xlfn.IFNA('[2]Ceny elektriny cal + 1'!F194,"")</f>
        <v/>
      </c>
      <c r="E207" s="60">
        <f>_xlfn.IFNA('[2]Ceny elektriny cal + 1'!G194,"")</f>
        <v>75.680000000000007</v>
      </c>
      <c r="F207" s="60">
        <f>_xlfn.IFNA('[2]Ceny elektriny cal + 1'!H194,"")</f>
        <v>375.03</v>
      </c>
      <c r="G207" s="60">
        <f>_xlfn.IFNA('[2]Ceny elektriny cal + 1'!I194,"")</f>
        <v>140.86000000000001</v>
      </c>
      <c r="H207" s="60">
        <f>_xlfn.IFNA('[2]Ceny elektriny cal + 1'!J194,"")</f>
        <v>97.48</v>
      </c>
      <c r="K207" s="60">
        <f t="shared" si="13"/>
        <v>1.1923931381228492E-2</v>
      </c>
      <c r="L207" s="60">
        <f t="shared" si="13"/>
        <v>7.4345964257846564E-2</v>
      </c>
      <c r="M207" s="60">
        <f t="shared" si="13"/>
        <v>3.5667719826300459E-2</v>
      </c>
      <c r="N207" s="60">
        <f t="shared" si="13"/>
        <v>-0.18437694545396122</v>
      </c>
      <c r="O207" s="60">
        <f t="shared" si="13"/>
        <v>0.20374905265447407</v>
      </c>
      <c r="P207" s="60">
        <f t="shared" si="13"/>
        <v>-3.4352191659965392E-2</v>
      </c>
      <c r="Q207" s="60">
        <f t="shared" si="13"/>
        <v>1.6631341979398417E-2</v>
      </c>
    </row>
    <row r="208" spans="1:17" x14ac:dyDescent="0.3">
      <c r="A208" s="61">
        <v>45851</v>
      </c>
      <c r="B208" s="60">
        <f>_xlfn.IFNA('[2]Ceny elektriny cal + 1'!D195,"")</f>
        <v>47.3</v>
      </c>
      <c r="C208" s="60" t="str">
        <f>_xlfn.IFNA('[2]Ceny elektriny cal + 1'!E195,"")</f>
        <v/>
      </c>
      <c r="D208" s="60">
        <f>_xlfn.IFNA('[2]Ceny elektriny cal + 1'!F195,"")</f>
        <v>48.98</v>
      </c>
      <c r="E208" s="60">
        <f>_xlfn.IFNA('[2]Ceny elektriny cal + 1'!G195,"")</f>
        <v>75.81</v>
      </c>
      <c r="F208" s="60">
        <f>_xlfn.IFNA('[2]Ceny elektriny cal + 1'!H195,"")</f>
        <v>375.54</v>
      </c>
      <c r="G208" s="60">
        <f>_xlfn.IFNA('[2]Ceny elektriny cal + 1'!I195,"")</f>
        <v>142.24</v>
      </c>
      <c r="H208" s="60" t="str">
        <f>_xlfn.IFNA('[2]Ceny elektriny cal + 1'!J195,"")</f>
        <v/>
      </c>
      <c r="K208" s="60">
        <f t="shared" si="13"/>
        <v>-5.4287002856334698E-4</v>
      </c>
      <c r="L208" s="60">
        <f t="shared" si="13"/>
        <v>7.4345964257846564E-2</v>
      </c>
      <c r="M208" s="60">
        <f t="shared" si="13"/>
        <v>6.3682216755969634E-2</v>
      </c>
      <c r="N208" s="60">
        <f t="shared" si="13"/>
        <v>-0.18297590162347788</v>
      </c>
      <c r="O208" s="60">
        <f t="shared" si="13"/>
        <v>0.20538602040866394</v>
      </c>
      <c r="P208" s="60">
        <f t="shared" si="13"/>
        <v>-2.4891777237778578E-2</v>
      </c>
      <c r="Q208" s="60">
        <f t="shared" si="13"/>
        <v>1.6631341979398417E-2</v>
      </c>
    </row>
    <row r="209" spans="1:17" x14ac:dyDescent="0.3">
      <c r="A209" s="61">
        <v>45852</v>
      </c>
      <c r="B209" s="60" t="str">
        <f>_xlfn.IFNA('[2]Ceny elektriny cal + 1'!D196,"")</f>
        <v/>
      </c>
      <c r="C209" s="60" t="str">
        <f>_xlfn.IFNA('[2]Ceny elektriny cal + 1'!E196,"")</f>
        <v/>
      </c>
      <c r="D209" s="60">
        <f>_xlfn.IFNA('[2]Ceny elektriny cal + 1'!F196,"")</f>
        <v>47.85</v>
      </c>
      <c r="E209" s="60">
        <f>_xlfn.IFNA('[2]Ceny elektriny cal + 1'!G196,"")</f>
        <v>75.78</v>
      </c>
      <c r="F209" s="60">
        <f>_xlfn.IFNA('[2]Ceny elektriny cal + 1'!H196,"")</f>
        <v>370.74</v>
      </c>
      <c r="G209" s="60">
        <f>_xlfn.IFNA('[2]Ceny elektriny cal + 1'!I196,"")</f>
        <v>143.33000000000001</v>
      </c>
      <c r="H209" s="60" t="str">
        <f>_xlfn.IFNA('[2]Ceny elektriny cal + 1'!J196,"")</f>
        <v/>
      </c>
      <c r="K209" s="60">
        <f t="shared" ref="K209:Q224" si="14">IFERROR(B209/B$380-1,K208)</f>
        <v>-5.4287002856334698E-4</v>
      </c>
      <c r="L209" s="60">
        <f t="shared" si="14"/>
        <v>7.4345964257846564E-2</v>
      </c>
      <c r="M209" s="60">
        <f t="shared" si="14"/>
        <v>3.9142386112150929E-2</v>
      </c>
      <c r="N209" s="60">
        <f t="shared" si="14"/>
        <v>-0.18329921943051253</v>
      </c>
      <c r="O209" s="60">
        <f t="shared" si="14"/>
        <v>0.18997926507511331</v>
      </c>
      <c r="P209" s="60">
        <f t="shared" si="14"/>
        <v>-1.7419420918804773E-2</v>
      </c>
      <c r="Q209" s="60">
        <f t="shared" si="14"/>
        <v>1.6631341979398417E-2</v>
      </c>
    </row>
    <row r="210" spans="1:17" x14ac:dyDescent="0.3">
      <c r="A210" s="61">
        <v>45853</v>
      </c>
      <c r="B210" s="60" t="str">
        <f>_xlfn.IFNA('[2]Ceny elektriny cal + 1'!D197,"")</f>
        <v/>
      </c>
      <c r="C210" s="60">
        <f>_xlfn.IFNA('[2]Ceny elektriny cal + 1'!E197,"")</f>
        <v>56.7</v>
      </c>
      <c r="D210" s="60">
        <f>_xlfn.IFNA('[2]Ceny elektriny cal + 1'!F197,"")</f>
        <v>48.65</v>
      </c>
      <c r="E210" s="60">
        <f>_xlfn.IFNA('[2]Ceny elektriny cal + 1'!G197,"")</f>
        <v>75.180000000000007</v>
      </c>
      <c r="F210" s="60">
        <f>_xlfn.IFNA('[2]Ceny elektriny cal + 1'!H197,"")</f>
        <v>354.57</v>
      </c>
      <c r="G210" s="60" t="str">
        <f>_xlfn.IFNA('[2]Ceny elektriny cal + 1'!I197,"")</f>
        <v/>
      </c>
      <c r="H210" s="60">
        <f>_xlfn.IFNA('[2]Ceny elektriny cal + 1'!J197,"")</f>
        <v>95.65</v>
      </c>
      <c r="K210" s="60">
        <f t="shared" si="14"/>
        <v>-5.4287002856334698E-4</v>
      </c>
      <c r="L210" s="60">
        <f t="shared" si="14"/>
        <v>9.2065546314447744E-2</v>
      </c>
      <c r="M210" s="60">
        <f t="shared" si="14"/>
        <v>5.6515717541403054E-2</v>
      </c>
      <c r="N210" s="60">
        <f t="shared" si="14"/>
        <v>-0.1897655755712051</v>
      </c>
      <c r="O210" s="60">
        <f t="shared" si="14"/>
        <v>0.1380777580452146</v>
      </c>
      <c r="P210" s="60">
        <f t="shared" si="14"/>
        <v>-1.7419420918804773E-2</v>
      </c>
      <c r="Q210" s="60">
        <f t="shared" si="14"/>
        <v>-2.4539612194350857E-3</v>
      </c>
    </row>
    <row r="211" spans="1:17" x14ac:dyDescent="0.3">
      <c r="A211" s="61">
        <v>45854</v>
      </c>
      <c r="B211" s="60">
        <f>_xlfn.IFNA('[2]Ceny elektriny cal + 1'!D198,"")</f>
        <v>47.48</v>
      </c>
      <c r="C211" s="60">
        <f>_xlfn.IFNA('[2]Ceny elektriny cal + 1'!E198,"")</f>
        <v>55.64</v>
      </c>
      <c r="D211" s="60">
        <f>_xlfn.IFNA('[2]Ceny elektriny cal + 1'!F198,"")</f>
        <v>47.98</v>
      </c>
      <c r="E211" s="60">
        <f>_xlfn.IFNA('[2]Ceny elektriny cal + 1'!G198,"")</f>
        <v>75.55</v>
      </c>
      <c r="F211" s="60" t="str">
        <f>_xlfn.IFNA('[2]Ceny elektriny cal + 1'!H198,"")</f>
        <v/>
      </c>
      <c r="G211" s="60" t="str">
        <f>_xlfn.IFNA('[2]Ceny elektriny cal + 1'!I198,"")</f>
        <v/>
      </c>
      <c r="H211" s="60">
        <f>_xlfn.IFNA('[2]Ceny elektriny cal + 1'!J198,"")</f>
        <v>96.63</v>
      </c>
      <c r="K211" s="60">
        <f t="shared" si="14"/>
        <v>3.2605609100171407E-3</v>
      </c>
      <c r="L211" s="60">
        <f t="shared" si="14"/>
        <v>7.1649506118798501E-2</v>
      </c>
      <c r="M211" s="60">
        <f t="shared" si="14"/>
        <v>4.1965552469404255E-2</v>
      </c>
      <c r="N211" s="60">
        <f t="shared" si="14"/>
        <v>-0.18577798928444478</v>
      </c>
      <c r="O211" s="60">
        <f t="shared" si="14"/>
        <v>0.1380777580452146</v>
      </c>
      <c r="P211" s="60">
        <f t="shared" si="14"/>
        <v>-1.7419420918804773E-2</v>
      </c>
      <c r="Q211" s="60">
        <f t="shared" si="14"/>
        <v>7.7665836630003149E-3</v>
      </c>
    </row>
    <row r="212" spans="1:17" x14ac:dyDescent="0.3">
      <c r="A212" s="61">
        <v>45855</v>
      </c>
      <c r="B212" s="60">
        <f>_xlfn.IFNA('[2]Ceny elektriny cal + 1'!D199,"")</f>
        <v>46.96</v>
      </c>
      <c r="C212" s="60">
        <f>_xlfn.IFNA('[2]Ceny elektriny cal + 1'!E199,"")</f>
        <v>55.3</v>
      </c>
      <c r="D212" s="60">
        <f>_xlfn.IFNA('[2]Ceny elektriny cal + 1'!F199,"")</f>
        <v>47.05</v>
      </c>
      <c r="E212" s="60" t="str">
        <f>_xlfn.IFNA('[2]Ceny elektriny cal + 1'!G199,"")</f>
        <v/>
      </c>
      <c r="F212" s="60" t="str">
        <f>_xlfn.IFNA('[2]Ceny elektriny cal + 1'!H199,"")</f>
        <v/>
      </c>
      <c r="G212" s="60">
        <f>_xlfn.IFNA('[2]Ceny elektriny cal + 1'!I199,"")</f>
        <v>143.16999999999999</v>
      </c>
      <c r="H212" s="60">
        <f>_xlfn.IFNA('[2]Ceny elektriny cal + 1'!J199,"")</f>
        <v>95.1</v>
      </c>
      <c r="K212" s="60">
        <f t="shared" si="14"/>
        <v>-7.7271284681041941E-3</v>
      </c>
      <c r="L212" s="60">
        <f t="shared" si="14"/>
        <v>6.5100964923967553E-2</v>
      </c>
      <c r="M212" s="60">
        <f t="shared" si="14"/>
        <v>2.1769054682898581E-2</v>
      </c>
      <c r="N212" s="60">
        <f t="shared" si="14"/>
        <v>-0.18577798928444478</v>
      </c>
      <c r="O212" s="60">
        <f t="shared" si="14"/>
        <v>0.1380777580452146</v>
      </c>
      <c r="P212" s="60">
        <f t="shared" si="14"/>
        <v>-1.8516280561957088E-2</v>
      </c>
      <c r="Q212" s="60">
        <f t="shared" si="14"/>
        <v>-8.1899813065163807E-3</v>
      </c>
    </row>
    <row r="213" spans="1:17" x14ac:dyDescent="0.3">
      <c r="A213" s="61">
        <v>45856</v>
      </c>
      <c r="B213" s="60">
        <f>_xlfn.IFNA('[2]Ceny elektriny cal + 1'!D200,"")</f>
        <v>47.6</v>
      </c>
      <c r="C213" s="60">
        <f>_xlfn.IFNA('[2]Ceny elektriny cal + 1'!E200,"")</f>
        <v>55.02</v>
      </c>
      <c r="D213" s="60" t="str">
        <f>_xlfn.IFNA('[2]Ceny elektriny cal + 1'!F200,"")</f>
        <v/>
      </c>
      <c r="E213" s="60" t="str">
        <f>_xlfn.IFNA('[2]Ceny elektriny cal + 1'!G200,"")</f>
        <v/>
      </c>
      <c r="F213" s="60">
        <f>_xlfn.IFNA('[2]Ceny elektriny cal + 1'!H200,"")</f>
        <v>351.18</v>
      </c>
      <c r="G213" s="60">
        <f>_xlfn.IFNA('[2]Ceny elektriny cal + 1'!I200,"")</f>
        <v>148.19</v>
      </c>
      <c r="H213" s="60">
        <f>_xlfn.IFNA('[2]Ceny elektriny cal + 1'!J200,"")</f>
        <v>95.5</v>
      </c>
      <c r="K213" s="60">
        <f t="shared" si="14"/>
        <v>5.7961815357376878E-3</v>
      </c>
      <c r="L213" s="60">
        <f t="shared" si="14"/>
        <v>5.9708048645871648E-2</v>
      </c>
      <c r="M213" s="60">
        <f t="shared" si="14"/>
        <v>2.1769054682898581E-2</v>
      </c>
      <c r="N213" s="60">
        <f t="shared" si="14"/>
        <v>-0.18577798928444478</v>
      </c>
      <c r="O213" s="60">
        <f t="shared" si="14"/>
        <v>0.12719673709089463</v>
      </c>
      <c r="P213" s="60">
        <f t="shared" si="14"/>
        <v>1.5897690741940362E-2</v>
      </c>
      <c r="Q213" s="60">
        <f t="shared" si="14"/>
        <v>-4.0183303340937115E-3</v>
      </c>
    </row>
    <row r="214" spans="1:17" x14ac:dyDescent="0.3">
      <c r="A214" s="61">
        <v>45857</v>
      </c>
      <c r="B214" s="60">
        <f>_xlfn.IFNA('[2]Ceny elektriny cal + 1'!D201,"")</f>
        <v>48</v>
      </c>
      <c r="C214" s="60">
        <f>_xlfn.IFNA('[2]Ceny elektriny cal + 1'!E201,"")</f>
        <v>56.15</v>
      </c>
      <c r="D214" s="60" t="str">
        <f>_xlfn.IFNA('[2]Ceny elektriny cal + 1'!F201,"")</f>
        <v/>
      </c>
      <c r="E214" s="60">
        <f>_xlfn.IFNA('[2]Ceny elektriny cal + 1'!G201,"")</f>
        <v>75.959999999999994</v>
      </c>
      <c r="F214" s="60">
        <f>_xlfn.IFNA('[2]Ceny elektriny cal + 1'!H201,"")</f>
        <v>351.65</v>
      </c>
      <c r="G214" s="60">
        <f>_xlfn.IFNA('[2]Ceny elektriny cal + 1'!I201,"")</f>
        <v>152.47</v>
      </c>
      <c r="H214" s="60">
        <f>_xlfn.IFNA('[2]Ceny elektriny cal + 1'!J201,"")</f>
        <v>95.34</v>
      </c>
      <c r="K214" s="60">
        <f t="shared" si="14"/>
        <v>1.4248250288138697E-2</v>
      </c>
      <c r="L214" s="60">
        <f t="shared" si="14"/>
        <v>8.1472317911044811E-2</v>
      </c>
      <c r="M214" s="60">
        <f t="shared" si="14"/>
        <v>2.1769054682898581E-2</v>
      </c>
      <c r="N214" s="60">
        <f t="shared" si="14"/>
        <v>-0.18135931258830484</v>
      </c>
      <c r="O214" s="60">
        <f t="shared" si="14"/>
        <v>0.12870531521730477</v>
      </c>
      <c r="P214" s="60">
        <f t="shared" si="14"/>
        <v>4.5238686196259037E-2</v>
      </c>
      <c r="Q214" s="60">
        <f t="shared" si="14"/>
        <v>-5.6869907230626682E-3</v>
      </c>
    </row>
    <row r="215" spans="1:17" x14ac:dyDescent="0.3">
      <c r="A215" s="61">
        <v>45858</v>
      </c>
      <c r="B215" s="60">
        <f>_xlfn.IFNA('[2]Ceny elektriny cal + 1'!D202,"")</f>
        <v>47.01</v>
      </c>
      <c r="C215" s="60" t="str">
        <f>_xlfn.IFNA('[2]Ceny elektriny cal + 1'!E202,"")</f>
        <v/>
      </c>
      <c r="D215" s="60">
        <f>_xlfn.IFNA('[2]Ceny elektriny cal + 1'!F202,"")</f>
        <v>45.8</v>
      </c>
      <c r="E215" s="60">
        <f>_xlfn.IFNA('[2]Ceny elektriny cal + 1'!G202,"")</f>
        <v>74.05</v>
      </c>
      <c r="F215" s="60">
        <f>_xlfn.IFNA('[2]Ceny elektriny cal + 1'!H202,"")</f>
        <v>340.94</v>
      </c>
      <c r="G215" s="60">
        <f>_xlfn.IFNA('[2]Ceny elektriny cal + 1'!I202,"")</f>
        <v>152.72999999999999</v>
      </c>
      <c r="H215" s="60" t="str">
        <f>_xlfn.IFNA('[2]Ceny elektriny cal + 1'!J202,"")</f>
        <v/>
      </c>
      <c r="K215" s="60">
        <f t="shared" si="14"/>
        <v>-6.6706198740541511E-3</v>
      </c>
      <c r="L215" s="60">
        <f t="shared" si="14"/>
        <v>8.1472317911044811E-2</v>
      </c>
      <c r="M215" s="60">
        <f t="shared" si="14"/>
        <v>-5.376775675308032E-3</v>
      </c>
      <c r="N215" s="60">
        <f t="shared" si="14"/>
        <v>-0.20194387963617655</v>
      </c>
      <c r="O215" s="60">
        <f t="shared" si="14"/>
        <v>9.432899237932002E-2</v>
      </c>
      <c r="P215" s="60">
        <f t="shared" si="14"/>
        <v>4.7021083116381313E-2</v>
      </c>
      <c r="Q215" s="60">
        <f t="shared" si="14"/>
        <v>-5.6869907230626682E-3</v>
      </c>
    </row>
    <row r="216" spans="1:17" x14ac:dyDescent="0.3">
      <c r="A216" s="61">
        <v>45859</v>
      </c>
      <c r="B216" s="60" t="str">
        <f>_xlfn.IFNA('[2]Ceny elektriny cal + 1'!D203,"")</f>
        <v/>
      </c>
      <c r="C216" s="60" t="str">
        <f>_xlfn.IFNA('[2]Ceny elektriny cal + 1'!E203,"")</f>
        <v/>
      </c>
      <c r="D216" s="60">
        <f>_xlfn.IFNA('[2]Ceny elektriny cal + 1'!F203,"")</f>
        <v>45.75</v>
      </c>
      <c r="E216" s="60">
        <f>_xlfn.IFNA('[2]Ceny elektriny cal + 1'!G203,"")</f>
        <v>75.37</v>
      </c>
      <c r="F216" s="60">
        <f>_xlfn.IFNA('[2]Ceny elektriny cal + 1'!H203,"")</f>
        <v>344.04</v>
      </c>
      <c r="G216" s="60">
        <f>_xlfn.IFNA('[2]Ceny elektriny cal + 1'!I203,"")</f>
        <v>151.24</v>
      </c>
      <c r="H216" s="60" t="str">
        <f>_xlfn.IFNA('[2]Ceny elektriny cal + 1'!J203,"")</f>
        <v/>
      </c>
      <c r="K216" s="60">
        <f t="shared" si="14"/>
        <v>-6.6706198740541511E-3</v>
      </c>
      <c r="L216" s="60">
        <f t="shared" si="14"/>
        <v>8.1472317911044811E-2</v>
      </c>
      <c r="M216" s="60">
        <f t="shared" si="14"/>
        <v>-6.4626088896362344E-3</v>
      </c>
      <c r="N216" s="60">
        <f t="shared" si="14"/>
        <v>-0.18771789612665246</v>
      </c>
      <c r="O216" s="60">
        <f t="shared" si="14"/>
        <v>0.10427918853223828</v>
      </c>
      <c r="P216" s="60">
        <f t="shared" si="14"/>
        <v>3.6806577689527442E-2</v>
      </c>
      <c r="Q216" s="60">
        <f t="shared" si="14"/>
        <v>-5.6869907230626682E-3</v>
      </c>
    </row>
    <row r="217" spans="1:17" x14ac:dyDescent="0.3">
      <c r="A217" s="61">
        <v>45860</v>
      </c>
      <c r="B217" s="60" t="str">
        <f>_xlfn.IFNA('[2]Ceny elektriny cal + 1'!D204,"")</f>
        <v/>
      </c>
      <c r="C217" s="60">
        <f>_xlfn.IFNA('[2]Ceny elektriny cal + 1'!E204,"")</f>
        <v>56.16</v>
      </c>
      <c r="D217" s="60">
        <f>_xlfn.IFNA('[2]Ceny elektriny cal + 1'!F204,"")</f>
        <v>45.95</v>
      </c>
      <c r="E217" s="60">
        <f>_xlfn.IFNA('[2]Ceny elektriny cal + 1'!G204,"")</f>
        <v>74.319999999999993</v>
      </c>
      <c r="F217" s="60">
        <f>_xlfn.IFNA('[2]Ceny elektriny cal + 1'!H204,"")</f>
        <v>352.71</v>
      </c>
      <c r="G217" s="60" t="str">
        <f>_xlfn.IFNA('[2]Ceny elektriny cal + 1'!I204,"")</f>
        <v/>
      </c>
      <c r="H217" s="60">
        <f>_xlfn.IFNA('[2]Ceny elektriny cal + 1'!J204,"")</f>
        <v>93.34</v>
      </c>
      <c r="K217" s="60">
        <f t="shared" si="14"/>
        <v>-6.6706198740541511E-3</v>
      </c>
      <c r="L217" s="60">
        <f t="shared" si="14"/>
        <v>8.1664922063833911E-2</v>
      </c>
      <c r="M217" s="60">
        <f t="shared" si="14"/>
        <v>-2.1192760323232029E-3</v>
      </c>
      <c r="N217" s="60">
        <f t="shared" si="14"/>
        <v>-0.1990340193728648</v>
      </c>
      <c r="O217" s="60">
        <f t="shared" si="14"/>
        <v>0.13210764035346378</v>
      </c>
      <c r="P217" s="60">
        <f t="shared" si="14"/>
        <v>3.6806577689527442E-2</v>
      </c>
      <c r="Q217" s="60">
        <f t="shared" si="14"/>
        <v>-2.6545245585175903E-2</v>
      </c>
    </row>
    <row r="218" spans="1:17" x14ac:dyDescent="0.3">
      <c r="A218" s="61">
        <v>45861</v>
      </c>
      <c r="B218" s="60">
        <f>_xlfn.IFNA('[2]Ceny elektriny cal + 1'!D205,"")</f>
        <v>47.37</v>
      </c>
      <c r="C218" s="60">
        <f>_xlfn.IFNA('[2]Ceny elektriny cal + 1'!E205,"")</f>
        <v>56.8</v>
      </c>
      <c r="D218" s="60">
        <f>_xlfn.IFNA('[2]Ceny elektriny cal + 1'!F205,"")</f>
        <v>46.34</v>
      </c>
      <c r="E218" s="60">
        <f>_xlfn.IFNA('[2]Ceny elektriny cal + 1'!G205,"")</f>
        <v>74.86</v>
      </c>
      <c r="F218" s="60" t="str">
        <f>_xlfn.IFNA('[2]Ceny elektriny cal + 1'!H205,"")</f>
        <v/>
      </c>
      <c r="G218" s="60" t="str">
        <f>_xlfn.IFNA('[2]Ceny elektriny cal + 1'!I205,"")</f>
        <v/>
      </c>
      <c r="H218" s="60">
        <f>_xlfn.IFNA('[2]Ceny elektriny cal + 1'!J205,"")</f>
        <v>94.09</v>
      </c>
      <c r="K218" s="60">
        <f t="shared" si="14"/>
        <v>9.3624200310693517E-4</v>
      </c>
      <c r="L218" s="60">
        <f t="shared" si="14"/>
        <v>9.3991587842339186E-2</v>
      </c>
      <c r="M218" s="60">
        <f t="shared" si="14"/>
        <v>6.3502230394372194E-3</v>
      </c>
      <c r="N218" s="60">
        <f t="shared" si="14"/>
        <v>-0.19321429884624131</v>
      </c>
      <c r="O218" s="60">
        <f t="shared" si="14"/>
        <v>0.13210764035346378</v>
      </c>
      <c r="P218" s="60">
        <f t="shared" si="14"/>
        <v>3.6806577689527442E-2</v>
      </c>
      <c r="Q218" s="60">
        <f t="shared" si="14"/>
        <v>-1.872340001188344E-2</v>
      </c>
    </row>
    <row r="219" spans="1:17" x14ac:dyDescent="0.3">
      <c r="A219" s="61">
        <v>45862</v>
      </c>
      <c r="B219" s="60">
        <f>_xlfn.IFNA('[2]Ceny elektriny cal + 1'!D206,"")</f>
        <v>47.59</v>
      </c>
      <c r="C219" s="60">
        <f>_xlfn.IFNA('[2]Ceny elektriny cal + 1'!E206,"")</f>
        <v>56.15</v>
      </c>
      <c r="D219" s="60">
        <f>_xlfn.IFNA('[2]Ceny elektriny cal + 1'!F206,"")</f>
        <v>45.58</v>
      </c>
      <c r="E219" s="60" t="str">
        <f>_xlfn.IFNA('[2]Ceny elektriny cal + 1'!G206,"")</f>
        <v/>
      </c>
      <c r="F219" s="60" t="str">
        <f>_xlfn.IFNA('[2]Ceny elektriny cal + 1'!H206,"")</f>
        <v/>
      </c>
      <c r="G219" s="60">
        <f>_xlfn.IFNA('[2]Ceny elektriny cal + 1'!I206,"")</f>
        <v>153.91999999999999</v>
      </c>
      <c r="H219" s="60">
        <f>_xlfn.IFNA('[2]Ceny elektriny cal + 1'!J206,"")</f>
        <v>96.52</v>
      </c>
      <c r="K219" s="60">
        <f t="shared" si="14"/>
        <v>5.5848798169275682E-3</v>
      </c>
      <c r="L219" s="60">
        <f t="shared" si="14"/>
        <v>8.1472317911044811E-2</v>
      </c>
      <c r="M219" s="60">
        <f t="shared" si="14"/>
        <v>-1.0154441818352455E-2</v>
      </c>
      <c r="N219" s="60">
        <f t="shared" si="14"/>
        <v>-0.19321429884624131</v>
      </c>
      <c r="O219" s="60">
        <f t="shared" si="14"/>
        <v>0.13210764035346378</v>
      </c>
      <c r="P219" s="60">
        <f t="shared" si="14"/>
        <v>5.5178976712324967E-2</v>
      </c>
      <c r="Q219" s="60">
        <f t="shared" si="14"/>
        <v>6.6193796455840115E-3</v>
      </c>
    </row>
    <row r="220" spans="1:17" x14ac:dyDescent="0.3">
      <c r="A220" s="61">
        <v>45863</v>
      </c>
      <c r="B220" s="60">
        <f>_xlfn.IFNA('[2]Ceny elektriny cal + 1'!D207,"")</f>
        <v>47.65</v>
      </c>
      <c r="C220" s="60">
        <f>_xlfn.IFNA('[2]Ceny elektriny cal + 1'!E207,"")</f>
        <v>55.99</v>
      </c>
      <c r="D220" s="60" t="str">
        <f>_xlfn.IFNA('[2]Ceny elektriny cal + 1'!F207,"")</f>
        <v/>
      </c>
      <c r="E220" s="60" t="str">
        <f>_xlfn.IFNA('[2]Ceny elektriny cal + 1'!G207,"")</f>
        <v/>
      </c>
      <c r="F220" s="60">
        <f>_xlfn.IFNA('[2]Ceny elektriny cal + 1'!H207,"")</f>
        <v>358.95</v>
      </c>
      <c r="G220" s="60">
        <f>_xlfn.IFNA('[2]Ceny elektriny cal + 1'!I207,"")</f>
        <v>157.47</v>
      </c>
      <c r="H220" s="60">
        <f>_xlfn.IFNA('[2]Ceny elektriny cal + 1'!J207,"")</f>
        <v>95.38</v>
      </c>
      <c r="K220" s="60">
        <f t="shared" si="14"/>
        <v>6.8526901297878418E-3</v>
      </c>
      <c r="L220" s="60">
        <f t="shared" si="14"/>
        <v>7.8390651466418548E-2</v>
      </c>
      <c r="M220" s="60">
        <f t="shared" si="14"/>
        <v>-1.0154441818352455E-2</v>
      </c>
      <c r="N220" s="60">
        <f t="shared" si="14"/>
        <v>-0.19321429884624131</v>
      </c>
      <c r="O220" s="60">
        <f t="shared" si="14"/>
        <v>0.15213642228707958</v>
      </c>
      <c r="P220" s="60">
        <f t="shared" si="14"/>
        <v>7.9515550044762406E-2</v>
      </c>
      <c r="Q220" s="60">
        <f t="shared" si="14"/>
        <v>-5.2698256258205678E-3</v>
      </c>
    </row>
    <row r="221" spans="1:17" x14ac:dyDescent="0.3">
      <c r="A221" s="61">
        <v>45864</v>
      </c>
      <c r="B221" s="60">
        <f>_xlfn.IFNA('[2]Ceny elektriny cal + 1'!D208,"")</f>
        <v>46.97</v>
      </c>
      <c r="C221" s="60">
        <f>_xlfn.IFNA('[2]Ceny elektriny cal + 1'!E208,"")</f>
        <v>55.12</v>
      </c>
      <c r="D221" s="60" t="str">
        <f>_xlfn.IFNA('[2]Ceny elektriny cal + 1'!F208,"")</f>
        <v/>
      </c>
      <c r="E221" s="60">
        <f>_xlfn.IFNA('[2]Ceny elektriny cal + 1'!G208,"")</f>
        <v>76.849999999999994</v>
      </c>
      <c r="F221" s="60">
        <f>_xlfn.IFNA('[2]Ceny elektriny cal + 1'!H208,"")</f>
        <v>390.73</v>
      </c>
      <c r="G221" s="60">
        <f>_xlfn.IFNA('[2]Ceny elektriny cal + 1'!I208,"")</f>
        <v>151.54</v>
      </c>
      <c r="H221" s="60">
        <f>_xlfn.IFNA('[2]Ceny elektriny cal + 1'!J208,"")</f>
        <v>97.3</v>
      </c>
      <c r="K221" s="60">
        <f t="shared" si="14"/>
        <v>-7.5158267492941855E-3</v>
      </c>
      <c r="L221" s="60">
        <f t="shared" si="14"/>
        <v>6.1634090173762868E-2</v>
      </c>
      <c r="M221" s="60">
        <f t="shared" si="14"/>
        <v>-1.0154441818352455E-2</v>
      </c>
      <c r="N221" s="60">
        <f t="shared" si="14"/>
        <v>-0.17176755097961061</v>
      </c>
      <c r="O221" s="60">
        <f t="shared" si="14"/>
        <v>0.25414198155796242</v>
      </c>
      <c r="P221" s="60">
        <f t="shared" si="14"/>
        <v>3.8863189520437436E-2</v>
      </c>
      <c r="Q221" s="60">
        <f t="shared" si="14"/>
        <v>1.4754099041808244E-2</v>
      </c>
    </row>
    <row r="222" spans="1:17" x14ac:dyDescent="0.3">
      <c r="A222" s="61">
        <v>45865</v>
      </c>
      <c r="B222" s="60">
        <f>_xlfn.IFNA('[2]Ceny elektriny cal + 1'!D209,"")</f>
        <v>46.66</v>
      </c>
      <c r="C222" s="60" t="str">
        <f>_xlfn.IFNA('[2]Ceny elektriny cal + 1'!E209,"")</f>
        <v/>
      </c>
      <c r="D222" s="60">
        <f>_xlfn.IFNA('[2]Ceny elektriny cal + 1'!F209,"")</f>
        <v>44.52</v>
      </c>
      <c r="E222" s="60">
        <f>_xlfn.IFNA('[2]Ceny elektriny cal + 1'!G209,"")</f>
        <v>77.290000000000006</v>
      </c>
      <c r="F222" s="60">
        <f>_xlfn.IFNA('[2]Ceny elektriny cal + 1'!H209,"")</f>
        <v>388.64</v>
      </c>
      <c r="G222" s="60">
        <f>_xlfn.IFNA('[2]Ceny elektriny cal + 1'!I209,"")</f>
        <v>152.21</v>
      </c>
      <c r="H222" s="60" t="str">
        <f>_xlfn.IFNA('[2]Ceny elektriny cal + 1'!J209,"")</f>
        <v/>
      </c>
      <c r="K222" s="60">
        <f t="shared" si="14"/>
        <v>-1.4066180032405118E-2</v>
      </c>
      <c r="L222" s="60">
        <f t="shared" si="14"/>
        <v>6.1634090173762868E-2</v>
      </c>
      <c r="M222" s="60">
        <f t="shared" si="14"/>
        <v>-3.3174105962111566E-2</v>
      </c>
      <c r="N222" s="60">
        <f t="shared" si="14"/>
        <v>-0.1670255564764358</v>
      </c>
      <c r="O222" s="60">
        <f t="shared" si="14"/>
        <v>0.24743362350647891</v>
      </c>
      <c r="P222" s="60">
        <f t="shared" si="14"/>
        <v>4.3456289276136983E-2</v>
      </c>
      <c r="Q222" s="60">
        <f t="shared" si="14"/>
        <v>1.4754099041808244E-2</v>
      </c>
    </row>
    <row r="223" spans="1:17" x14ac:dyDescent="0.3">
      <c r="A223" s="61">
        <v>45866</v>
      </c>
      <c r="B223" s="60" t="str">
        <f>_xlfn.IFNA('[2]Ceny elektriny cal + 1'!D210,"")</f>
        <v/>
      </c>
      <c r="C223" s="60" t="str">
        <f>_xlfn.IFNA('[2]Ceny elektriny cal + 1'!E210,"")</f>
        <v/>
      </c>
      <c r="D223" s="60">
        <f>_xlfn.IFNA('[2]Ceny elektriny cal + 1'!F210,"")</f>
        <v>44.57</v>
      </c>
      <c r="E223" s="60">
        <f>_xlfn.IFNA('[2]Ceny elektriny cal + 1'!G210,"")</f>
        <v>78.45</v>
      </c>
      <c r="F223" s="60">
        <f>_xlfn.IFNA('[2]Ceny elektriny cal + 1'!H210,"")</f>
        <v>383.86</v>
      </c>
      <c r="G223" s="60">
        <f>_xlfn.IFNA('[2]Ceny elektriny cal + 1'!I210,"")</f>
        <v>145.97999999999999</v>
      </c>
      <c r="H223" s="60" t="str">
        <f>_xlfn.IFNA('[2]Ceny elektriny cal + 1'!J210,"")</f>
        <v/>
      </c>
      <c r="K223" s="60">
        <f t="shared" si="14"/>
        <v>-1.4066180032405118E-2</v>
      </c>
      <c r="L223" s="60">
        <f t="shared" si="14"/>
        <v>6.1634090173762868E-2</v>
      </c>
      <c r="M223" s="60">
        <f t="shared" si="14"/>
        <v>-3.2088272747783364E-2</v>
      </c>
      <c r="N223" s="60">
        <f t="shared" si="14"/>
        <v>-0.15452393460443004</v>
      </c>
      <c r="O223" s="60">
        <f t="shared" si="14"/>
        <v>0.23209106298681825</v>
      </c>
      <c r="P223" s="60">
        <f t="shared" si="14"/>
        <v>7.4731692090179713E-4</v>
      </c>
      <c r="Q223" s="60">
        <f t="shared" si="14"/>
        <v>1.4754099041808244E-2</v>
      </c>
    </row>
    <row r="224" spans="1:17" x14ac:dyDescent="0.3">
      <c r="A224" s="61">
        <v>45867</v>
      </c>
      <c r="B224" s="60" t="str">
        <f>_xlfn.IFNA('[2]Ceny elektriny cal + 1'!D211,"")</f>
        <v/>
      </c>
      <c r="C224" s="60">
        <f>_xlfn.IFNA('[2]Ceny elektriny cal + 1'!E211,"")</f>
        <v>55.25</v>
      </c>
      <c r="D224" s="60">
        <f>_xlfn.IFNA('[2]Ceny elektriny cal + 1'!F211,"")</f>
        <v>45.44</v>
      </c>
      <c r="E224" s="60">
        <f>_xlfn.IFNA('[2]Ceny elektriny cal + 1'!G211,"")</f>
        <v>79.69</v>
      </c>
      <c r="F224" s="60">
        <f>_xlfn.IFNA('[2]Ceny elektriny cal + 1'!H211,"")</f>
        <v>377.74</v>
      </c>
      <c r="G224" s="60" t="str">
        <f>_xlfn.IFNA('[2]Ceny elektriny cal + 1'!I211,"")</f>
        <v/>
      </c>
      <c r="H224" s="60">
        <f>_xlfn.IFNA('[2]Ceny elektriny cal + 1'!J211,"")</f>
        <v>98.94</v>
      </c>
      <c r="K224" s="60">
        <f t="shared" si="14"/>
        <v>-1.4066180032405118E-2</v>
      </c>
      <c r="L224" s="60">
        <f t="shared" si="14"/>
        <v>6.4137944160021831E-2</v>
      </c>
      <c r="M224" s="60">
        <f t="shared" si="14"/>
        <v>-1.3194774818471644E-2</v>
      </c>
      <c r="N224" s="60">
        <f t="shared" si="14"/>
        <v>-0.14116013191366517</v>
      </c>
      <c r="O224" s="60">
        <f t="shared" si="14"/>
        <v>0.21244744993654119</v>
      </c>
      <c r="P224" s="60">
        <f t="shared" si="14"/>
        <v>7.4731692090179713E-4</v>
      </c>
      <c r="Q224" s="60">
        <f t="shared" si="14"/>
        <v>3.1857868028741132E-2</v>
      </c>
    </row>
    <row r="225" spans="1:17" x14ac:dyDescent="0.3">
      <c r="A225" s="61">
        <v>45868</v>
      </c>
      <c r="B225" s="60">
        <f>_xlfn.IFNA('[2]Ceny elektriny cal + 1'!D212,"")</f>
        <v>46.66</v>
      </c>
      <c r="C225" s="60">
        <f>_xlfn.IFNA('[2]Ceny elektriny cal + 1'!E212,"")</f>
        <v>54.39</v>
      </c>
      <c r="D225" s="60">
        <f>_xlfn.IFNA('[2]Ceny elektriny cal + 1'!F212,"")</f>
        <v>44.67</v>
      </c>
      <c r="E225" s="60">
        <f>_xlfn.IFNA('[2]Ceny elektriny cal + 1'!G212,"")</f>
        <v>79.28</v>
      </c>
      <c r="F225" s="60" t="str">
        <f>_xlfn.IFNA('[2]Ceny elektriny cal + 1'!H212,"")</f>
        <v/>
      </c>
      <c r="G225" s="60" t="str">
        <f>_xlfn.IFNA('[2]Ceny elektriny cal + 1'!I212,"")</f>
        <v/>
      </c>
      <c r="H225" s="60">
        <f>_xlfn.IFNA('[2]Ceny elektriny cal + 1'!J212,"")</f>
        <v>99</v>
      </c>
      <c r="K225" s="60">
        <f t="shared" ref="K225:Q240" si="15">IFERROR(B225/B$380-1,K224)</f>
        <v>-1.4066180032405118E-2</v>
      </c>
      <c r="L225" s="60">
        <f t="shared" si="15"/>
        <v>4.7573987020155473E-2</v>
      </c>
      <c r="M225" s="60">
        <f t="shared" si="15"/>
        <v>-2.9916606319126848E-2</v>
      </c>
      <c r="N225" s="60">
        <f t="shared" si="15"/>
        <v>-0.1455788086098051</v>
      </c>
      <c r="O225" s="60">
        <f t="shared" si="15"/>
        <v>0.21244744993654119</v>
      </c>
      <c r="P225" s="60">
        <f t="shared" si="15"/>
        <v>7.4731692090179713E-4</v>
      </c>
      <c r="Q225" s="60">
        <f t="shared" si="15"/>
        <v>3.2483615674604449E-2</v>
      </c>
    </row>
    <row r="226" spans="1:17" x14ac:dyDescent="0.3">
      <c r="A226" s="61">
        <v>45869</v>
      </c>
      <c r="B226" s="60">
        <f>_xlfn.IFNA('[2]Ceny elektriny cal + 1'!D213,"")</f>
        <v>46.44</v>
      </c>
      <c r="C226" s="60">
        <f>_xlfn.IFNA('[2]Ceny elektriny cal + 1'!E213,"")</f>
        <v>54.58</v>
      </c>
      <c r="D226" s="60">
        <f>_xlfn.IFNA('[2]Ceny elektriny cal + 1'!F213,"")</f>
        <v>44.97</v>
      </c>
      <c r="E226" s="60" t="str">
        <f>_xlfn.IFNA('[2]Ceny elektriny cal + 1'!G213,"")</f>
        <v/>
      </c>
      <c r="F226" s="60" t="str">
        <f>_xlfn.IFNA('[2]Ceny elektriny cal + 1'!H213,"")</f>
        <v/>
      </c>
      <c r="G226" s="60">
        <f>_xlfn.IFNA('[2]Ceny elektriny cal + 1'!I213,"")</f>
        <v>147.13999999999999</v>
      </c>
      <c r="H226" s="60">
        <f>_xlfn.IFNA('[2]Ceny elektriny cal + 1'!J213,"")</f>
        <v>100.81</v>
      </c>
      <c r="K226" s="60">
        <f t="shared" si="15"/>
        <v>-1.8714817846225751E-2</v>
      </c>
      <c r="L226" s="60">
        <f t="shared" si="15"/>
        <v>5.1233465923149035E-2</v>
      </c>
      <c r="M226" s="60">
        <f t="shared" si="15"/>
        <v>-2.3401607033157301E-2</v>
      </c>
      <c r="N226" s="60">
        <f t="shared" si="15"/>
        <v>-0.1455788086098051</v>
      </c>
      <c r="O226" s="60">
        <f t="shared" si="15"/>
        <v>0.21244744993654119</v>
      </c>
      <c r="P226" s="60">
        <f t="shared" si="15"/>
        <v>8.6995493337544971E-3</v>
      </c>
      <c r="Q226" s="60">
        <f t="shared" si="15"/>
        <v>5.1360336324816958E-2</v>
      </c>
    </row>
    <row r="227" spans="1:17" x14ac:dyDescent="0.3">
      <c r="A227" s="61">
        <v>45870</v>
      </c>
      <c r="B227" s="60">
        <f>_xlfn.IFNA('[2]Ceny elektriny cal + 1'!D214,"")</f>
        <v>46.74</v>
      </c>
      <c r="C227" s="60">
        <f>_xlfn.IFNA('[2]Ceny elektriny cal + 1'!E214,"")</f>
        <v>55.48</v>
      </c>
      <c r="D227" s="60" t="str">
        <f>_xlfn.IFNA('[2]Ceny elektriny cal + 1'!F214,"")</f>
        <v/>
      </c>
      <c r="E227" s="60" t="str">
        <f>_xlfn.IFNA('[2]Ceny elektriny cal + 1'!G214,"")</f>
        <v/>
      </c>
      <c r="F227" s="60">
        <f>_xlfn.IFNA('[2]Ceny elektriny cal + 1'!H214,"")</f>
        <v>400.81</v>
      </c>
      <c r="G227" s="60">
        <f>_xlfn.IFNA('[2]Ceny elektriny cal + 1'!I214,"")</f>
        <v>144.75</v>
      </c>
      <c r="H227" s="60">
        <f>_xlfn.IFNA('[2]Ceny elektriny cal + 1'!J214,"")</f>
        <v>103.32</v>
      </c>
      <c r="K227" s="60">
        <f t="shared" si="15"/>
        <v>-1.2375766281924827E-2</v>
      </c>
      <c r="L227" s="60">
        <f t="shared" si="15"/>
        <v>6.8567839674172015E-2</v>
      </c>
      <c r="M227" s="60">
        <f t="shared" si="15"/>
        <v>-2.3401607033157301E-2</v>
      </c>
      <c r="N227" s="60">
        <f t="shared" si="15"/>
        <v>-0.1455788086098051</v>
      </c>
      <c r="O227" s="60">
        <f t="shared" si="15"/>
        <v>0.2864961677584188</v>
      </c>
      <c r="P227" s="60">
        <f t="shared" si="15"/>
        <v>-7.6847915858299087E-3</v>
      </c>
      <c r="Q227" s="60">
        <f t="shared" si="15"/>
        <v>7.7537446176768832E-2</v>
      </c>
    </row>
    <row r="228" spans="1:17" x14ac:dyDescent="0.3">
      <c r="A228" s="61">
        <v>45871</v>
      </c>
      <c r="B228" s="60">
        <f>_xlfn.IFNA('[2]Ceny elektriny cal + 1'!D215,"")</f>
        <v>46.51</v>
      </c>
      <c r="C228" s="60">
        <f>_xlfn.IFNA('[2]Ceny elektriny cal + 1'!E215,"")</f>
        <v>55.75</v>
      </c>
      <c r="D228" s="60" t="str">
        <f>_xlfn.IFNA('[2]Ceny elektriny cal + 1'!F215,"")</f>
        <v/>
      </c>
      <c r="E228" s="60">
        <f>_xlfn.IFNA('[2]Ceny elektriny cal + 1'!G215,"")</f>
        <v>80.84</v>
      </c>
      <c r="F228" s="60">
        <f>_xlfn.IFNA('[2]Ceny elektriny cal + 1'!H215,"")</f>
        <v>416.4</v>
      </c>
      <c r="G228" s="60">
        <f>_xlfn.IFNA('[2]Ceny elektriny cal + 1'!I215,"")</f>
        <v>144.02000000000001</v>
      </c>
      <c r="H228" s="60">
        <f>_xlfn.IFNA('[2]Ceny elektriny cal + 1'!J215,"")</f>
        <v>102.48</v>
      </c>
      <c r="K228" s="60">
        <f t="shared" si="15"/>
        <v>-1.723570581455558E-2</v>
      </c>
      <c r="L228" s="60">
        <f t="shared" si="15"/>
        <v>7.3768151799479043E-2</v>
      </c>
      <c r="M228" s="60">
        <f t="shared" si="15"/>
        <v>-2.3401607033157301E-2</v>
      </c>
      <c r="N228" s="60">
        <f t="shared" si="15"/>
        <v>-0.12876628264400414</v>
      </c>
      <c r="O228" s="60">
        <f t="shared" si="15"/>
        <v>0.33653602518551318</v>
      </c>
      <c r="P228" s="60">
        <f t="shared" si="15"/>
        <v>-1.2689213707711366E-2</v>
      </c>
      <c r="Q228" s="60">
        <f t="shared" si="15"/>
        <v>6.8776979134681504E-2</v>
      </c>
    </row>
    <row r="229" spans="1:17" x14ac:dyDescent="0.3">
      <c r="A229" s="61">
        <v>45872</v>
      </c>
      <c r="B229" s="60">
        <f>_xlfn.IFNA('[2]Ceny elektriny cal + 1'!D216,"")</f>
        <v>46.99</v>
      </c>
      <c r="C229" s="60" t="str">
        <f>_xlfn.IFNA('[2]Ceny elektriny cal + 1'!E216,"")</f>
        <v/>
      </c>
      <c r="D229" s="60">
        <f>_xlfn.IFNA('[2]Ceny elektriny cal + 1'!F216,"")</f>
        <v>44.55</v>
      </c>
      <c r="E229" s="60">
        <f>_xlfn.IFNA('[2]Ceny elektriny cal + 1'!G216,"")</f>
        <v>80.099999999999994</v>
      </c>
      <c r="F229" s="60">
        <f>_xlfn.IFNA('[2]Ceny elektriny cal + 1'!H216,"")</f>
        <v>415.59</v>
      </c>
      <c r="G229" s="60">
        <f>_xlfn.IFNA('[2]Ceny elektriny cal + 1'!I216,"")</f>
        <v>145.37</v>
      </c>
      <c r="H229" s="60" t="str">
        <f>_xlfn.IFNA('[2]Ceny elektriny cal + 1'!J216,"")</f>
        <v/>
      </c>
      <c r="K229" s="60">
        <f t="shared" si="15"/>
        <v>-7.0932233116740573E-3</v>
      </c>
      <c r="L229" s="60">
        <f t="shared" si="15"/>
        <v>7.3768151799479043E-2</v>
      </c>
      <c r="M229" s="60">
        <f t="shared" si="15"/>
        <v>-3.2522606033514756E-2</v>
      </c>
      <c r="N229" s="60">
        <f t="shared" si="15"/>
        <v>-0.13674145521752523</v>
      </c>
      <c r="O229" s="60">
        <f t="shared" si="15"/>
        <v>0.33393613522297638</v>
      </c>
      <c r="P229" s="60">
        <f t="shared" si="15"/>
        <v>-3.4344604686155078E-3</v>
      </c>
      <c r="Q229" s="60">
        <f t="shared" si="15"/>
        <v>6.8776979134681504E-2</v>
      </c>
    </row>
    <row r="230" spans="1:17" x14ac:dyDescent="0.3">
      <c r="A230" s="61">
        <v>45873</v>
      </c>
      <c r="B230" s="60" t="str">
        <f>_xlfn.IFNA('[2]Ceny elektriny cal + 1'!D217,"")</f>
        <v/>
      </c>
      <c r="C230" s="60" t="str">
        <f>_xlfn.IFNA('[2]Ceny elektriny cal + 1'!E217,"")</f>
        <v/>
      </c>
      <c r="D230" s="60">
        <f>_xlfn.IFNA('[2]Ceny elektriny cal + 1'!F217,"")</f>
        <v>45.02</v>
      </c>
      <c r="E230" s="60">
        <f>_xlfn.IFNA('[2]Ceny elektriny cal + 1'!G217,"")</f>
        <v>80.53</v>
      </c>
      <c r="F230" s="60">
        <f>_xlfn.IFNA('[2]Ceny elektriny cal + 1'!H217,"")</f>
        <v>422.1</v>
      </c>
      <c r="G230" s="60">
        <f>_xlfn.IFNA('[2]Ceny elektriny cal + 1'!I217,"")</f>
        <v>142.85</v>
      </c>
      <c r="H230" s="60" t="str">
        <f>_xlfn.IFNA('[2]Ceny elektriny cal + 1'!J217,"")</f>
        <v/>
      </c>
      <c r="K230" s="60">
        <f t="shared" si="15"/>
        <v>-7.0932233116740573E-3</v>
      </c>
      <c r="L230" s="60">
        <f t="shared" si="15"/>
        <v>7.3768151799479043E-2</v>
      </c>
      <c r="M230" s="60">
        <f t="shared" si="15"/>
        <v>-2.2315773818828877E-2</v>
      </c>
      <c r="N230" s="60">
        <f t="shared" si="15"/>
        <v>-0.13210723331669538</v>
      </c>
      <c r="O230" s="60">
        <f t="shared" si="15"/>
        <v>0.35483154714410459</v>
      </c>
      <c r="P230" s="60">
        <f t="shared" si="15"/>
        <v>-2.0709999848261273E-2</v>
      </c>
      <c r="Q230" s="60">
        <f t="shared" si="15"/>
        <v>6.8776979134681504E-2</v>
      </c>
    </row>
    <row r="231" spans="1:17" x14ac:dyDescent="0.3">
      <c r="A231" s="61">
        <v>45874</v>
      </c>
      <c r="B231" s="60" t="str">
        <f>_xlfn.IFNA('[2]Ceny elektriny cal + 1'!D218,"")</f>
        <v/>
      </c>
      <c r="C231" s="60">
        <f>_xlfn.IFNA('[2]Ceny elektriny cal + 1'!E218,"")</f>
        <v>54.4</v>
      </c>
      <c r="D231" s="60">
        <f>_xlfn.IFNA('[2]Ceny elektriny cal + 1'!F218,"")</f>
        <v>45.64</v>
      </c>
      <c r="E231" s="60">
        <f>_xlfn.IFNA('[2]Ceny elektriny cal + 1'!G218,"")</f>
        <v>81.069999999999993</v>
      </c>
      <c r="F231" s="60">
        <f>_xlfn.IFNA('[2]Ceny elektriny cal + 1'!H218,"")</f>
        <v>425.73</v>
      </c>
      <c r="G231" s="60" t="str">
        <f>_xlfn.IFNA('[2]Ceny elektriny cal + 1'!I218,"")</f>
        <v/>
      </c>
      <c r="H231" s="60">
        <f>_xlfn.IFNA('[2]Ceny elektriny cal + 1'!J218,"")</f>
        <v>99.82</v>
      </c>
      <c r="K231" s="60">
        <f t="shared" si="15"/>
        <v>-7.0932233116740573E-3</v>
      </c>
      <c r="L231" s="60">
        <f t="shared" si="15"/>
        <v>4.7766591172944572E-2</v>
      </c>
      <c r="M231" s="60">
        <f t="shared" si="15"/>
        <v>-8.8514419611585016E-3</v>
      </c>
      <c r="N231" s="60">
        <f t="shared" si="15"/>
        <v>-0.126287512790072</v>
      </c>
      <c r="O231" s="60">
        <f t="shared" si="15"/>
        <v>0.36648290586510224</v>
      </c>
      <c r="P231" s="60">
        <f t="shared" si="15"/>
        <v>-2.0709999848261273E-2</v>
      </c>
      <c r="Q231" s="60">
        <f t="shared" si="15"/>
        <v>4.1035500168070893E-2</v>
      </c>
    </row>
    <row r="232" spans="1:17" x14ac:dyDescent="0.3">
      <c r="A232" s="61">
        <v>45875</v>
      </c>
      <c r="B232" s="60">
        <f>_xlfn.IFNA('[2]Ceny elektriny cal + 1'!D219,"")</f>
        <v>47.48</v>
      </c>
      <c r="C232" s="60">
        <f>_xlfn.IFNA('[2]Ceny elektriny cal + 1'!E219,"")</f>
        <v>53.94</v>
      </c>
      <c r="D232" s="60">
        <f>_xlfn.IFNA('[2]Ceny elektriny cal + 1'!F219,"")</f>
        <v>46.19</v>
      </c>
      <c r="E232" s="60">
        <f>_xlfn.IFNA('[2]Ceny elektriny cal + 1'!G219,"")</f>
        <v>83.03</v>
      </c>
      <c r="F232" s="60" t="str">
        <f>_xlfn.IFNA('[2]Ceny elektriny cal + 1'!H219,"")</f>
        <v/>
      </c>
      <c r="G232" s="60" t="str">
        <f>_xlfn.IFNA('[2]Ceny elektriny cal + 1'!I219,"")</f>
        <v/>
      </c>
      <c r="H232" s="60">
        <f>_xlfn.IFNA('[2]Ceny elektriny cal + 1'!J219,"")</f>
        <v>101.02</v>
      </c>
      <c r="K232" s="60">
        <f t="shared" si="15"/>
        <v>3.2605609100171407E-3</v>
      </c>
      <c r="L232" s="60">
        <f t="shared" si="15"/>
        <v>3.8906800144643983E-2</v>
      </c>
      <c r="M232" s="60">
        <f t="shared" si="15"/>
        <v>3.0927233964523904E-3</v>
      </c>
      <c r="N232" s="60">
        <f t="shared" si="15"/>
        <v>-0.10516408273047584</v>
      </c>
      <c r="O232" s="60">
        <f t="shared" si="15"/>
        <v>0.36648290586510224</v>
      </c>
      <c r="P232" s="60">
        <f t="shared" si="15"/>
        <v>-2.0709999848261273E-2</v>
      </c>
      <c r="Q232" s="60">
        <f t="shared" si="15"/>
        <v>5.3550453085338789E-2</v>
      </c>
    </row>
    <row r="233" spans="1:17" x14ac:dyDescent="0.3">
      <c r="A233" s="61">
        <v>45876</v>
      </c>
      <c r="B233" s="60">
        <f>_xlfn.IFNA('[2]Ceny elektriny cal + 1'!D220,"")</f>
        <v>47.59</v>
      </c>
      <c r="C233" s="60">
        <f>_xlfn.IFNA('[2]Ceny elektriny cal + 1'!E220,"")</f>
        <v>53.57</v>
      </c>
      <c r="D233" s="60">
        <f>_xlfn.IFNA('[2]Ceny elektriny cal + 1'!F220,"")</f>
        <v>45.74</v>
      </c>
      <c r="E233" s="60" t="str">
        <f>_xlfn.IFNA('[2]Ceny elektriny cal + 1'!G220,"")</f>
        <v/>
      </c>
      <c r="F233" s="60" t="str">
        <f>_xlfn.IFNA('[2]Ceny elektriny cal + 1'!H220,"")</f>
        <v/>
      </c>
      <c r="G233" s="60">
        <f>_xlfn.IFNA('[2]Ceny elektriny cal + 1'!I220,"")</f>
        <v>143.19</v>
      </c>
      <c r="H233" s="60">
        <f>_xlfn.IFNA('[2]Ceny elektriny cal + 1'!J220,"")</f>
        <v>102.59</v>
      </c>
      <c r="K233" s="60">
        <f t="shared" si="15"/>
        <v>5.5848798169275682E-3</v>
      </c>
      <c r="L233" s="60">
        <f t="shared" si="15"/>
        <v>3.1780446491445513E-2</v>
      </c>
      <c r="M233" s="60">
        <f t="shared" si="15"/>
        <v>-6.6797755325018748E-3</v>
      </c>
      <c r="N233" s="60">
        <f t="shared" si="15"/>
        <v>-0.10516408273047584</v>
      </c>
      <c r="O233" s="60">
        <f t="shared" si="15"/>
        <v>0.36648290586510224</v>
      </c>
      <c r="P233" s="60">
        <f t="shared" si="15"/>
        <v>-1.8379173106563007E-2</v>
      </c>
      <c r="Q233" s="60">
        <f t="shared" si="15"/>
        <v>6.9924183152097807E-2</v>
      </c>
    </row>
    <row r="234" spans="1:17" x14ac:dyDescent="0.3">
      <c r="A234" s="61">
        <v>45877</v>
      </c>
      <c r="B234" s="60">
        <f>_xlfn.IFNA('[2]Ceny elektriny cal + 1'!D221,"")</f>
        <v>47.44</v>
      </c>
      <c r="C234" s="60">
        <f>_xlfn.IFNA('[2]Ceny elektriny cal + 1'!E221,"")</f>
        <v>53.84</v>
      </c>
      <c r="D234" s="60" t="str">
        <f>_xlfn.IFNA('[2]Ceny elektriny cal + 1'!F221,"")</f>
        <v/>
      </c>
      <c r="E234" s="60" t="str">
        <f>_xlfn.IFNA('[2]Ceny elektriny cal + 1'!G221,"")</f>
        <v/>
      </c>
      <c r="F234" s="60">
        <f>_xlfn.IFNA('[2]Ceny elektriny cal + 1'!H221,"")</f>
        <v>430.5</v>
      </c>
      <c r="G234" s="60">
        <f>_xlfn.IFNA('[2]Ceny elektriny cal + 1'!I221,"")</f>
        <v>143.18</v>
      </c>
      <c r="H234" s="60">
        <f>_xlfn.IFNA('[2]Ceny elektriny cal + 1'!J221,"")</f>
        <v>103.93</v>
      </c>
      <c r="K234" s="60">
        <f t="shared" si="15"/>
        <v>2.4153540347771063E-3</v>
      </c>
      <c r="L234" s="60">
        <f t="shared" si="15"/>
        <v>3.698075861675254E-2</v>
      </c>
      <c r="M234" s="60">
        <f t="shared" si="15"/>
        <v>-6.6797755325018748E-3</v>
      </c>
      <c r="N234" s="60">
        <f t="shared" si="15"/>
        <v>-0.10516408273047584</v>
      </c>
      <c r="O234" s="60">
        <f t="shared" si="15"/>
        <v>0.38179336897781813</v>
      </c>
      <c r="P234" s="60">
        <f t="shared" si="15"/>
        <v>-1.8447726834259881E-2</v>
      </c>
      <c r="Q234" s="60">
        <f t="shared" si="15"/>
        <v>8.3899213909713666E-2</v>
      </c>
    </row>
    <row r="235" spans="1:17" x14ac:dyDescent="0.3">
      <c r="A235" s="61">
        <v>45878</v>
      </c>
      <c r="B235" s="60">
        <f>_xlfn.IFNA('[2]Ceny elektriny cal + 1'!D222,"")</f>
        <v>47.63</v>
      </c>
      <c r="C235" s="60">
        <f>_xlfn.IFNA('[2]Ceny elektriny cal + 1'!E222,"")</f>
        <v>53.75</v>
      </c>
      <c r="D235" s="60" t="str">
        <f>_xlfn.IFNA('[2]Ceny elektriny cal + 1'!F222,"")</f>
        <v/>
      </c>
      <c r="E235" s="60">
        <f>_xlfn.IFNA('[2]Ceny elektriny cal + 1'!G222,"")</f>
        <v>83.24</v>
      </c>
      <c r="F235" s="60">
        <f>_xlfn.IFNA('[2]Ceny elektriny cal + 1'!H222,"")</f>
        <v>432</v>
      </c>
      <c r="G235" s="60">
        <f>_xlfn.IFNA('[2]Ceny elektriny cal + 1'!I222,"")</f>
        <v>147.27000000000001</v>
      </c>
      <c r="H235" s="60">
        <f>_xlfn.IFNA('[2]Ceny elektriny cal + 1'!J222,"")</f>
        <v>104.24</v>
      </c>
      <c r="K235" s="60">
        <f t="shared" si="15"/>
        <v>6.4300866921678246E-3</v>
      </c>
      <c r="L235" s="60">
        <f t="shared" si="15"/>
        <v>3.5247321241650198E-2</v>
      </c>
      <c r="M235" s="60">
        <f t="shared" si="15"/>
        <v>-6.6797755325018748E-3</v>
      </c>
      <c r="N235" s="60">
        <f t="shared" si="15"/>
        <v>-0.10290085808123339</v>
      </c>
      <c r="O235" s="60">
        <f t="shared" si="15"/>
        <v>0.38660798001955254</v>
      </c>
      <c r="P235" s="60">
        <f t="shared" si="15"/>
        <v>9.5907477938157459E-3</v>
      </c>
      <c r="Q235" s="60">
        <f t="shared" si="15"/>
        <v>8.7132243413341026E-2</v>
      </c>
    </row>
    <row r="236" spans="1:17" x14ac:dyDescent="0.3">
      <c r="A236" s="61">
        <v>45879</v>
      </c>
      <c r="B236" s="60">
        <f>_xlfn.IFNA('[2]Ceny elektriny cal + 1'!D223,"")</f>
        <v>47.87</v>
      </c>
      <c r="C236" s="60" t="str">
        <f>_xlfn.IFNA('[2]Ceny elektriny cal + 1'!E223,"")</f>
        <v/>
      </c>
      <c r="D236" s="60">
        <f>_xlfn.IFNA('[2]Ceny elektriny cal + 1'!F223,"")</f>
        <v>46.04</v>
      </c>
      <c r="E236" s="60">
        <f>_xlfn.IFNA('[2]Ceny elektriny cal + 1'!G223,"")</f>
        <v>84.64</v>
      </c>
      <c r="F236" s="60">
        <f>_xlfn.IFNA('[2]Ceny elektriny cal + 1'!H223,"")</f>
        <v>451.66</v>
      </c>
      <c r="G236" s="60">
        <f>_xlfn.IFNA('[2]Ceny elektriny cal + 1'!I223,"")</f>
        <v>145.04</v>
      </c>
      <c r="H236" s="60" t="str">
        <f>_xlfn.IFNA('[2]Ceny elektriny cal + 1'!J223,"")</f>
        <v/>
      </c>
      <c r="K236" s="60">
        <f t="shared" si="15"/>
        <v>1.1501327943608253E-2</v>
      </c>
      <c r="L236" s="60">
        <f t="shared" si="15"/>
        <v>3.5247321241650198E-2</v>
      </c>
      <c r="M236" s="60">
        <f t="shared" si="15"/>
        <v>-1.647762465323277E-4</v>
      </c>
      <c r="N236" s="60">
        <f t="shared" si="15"/>
        <v>-8.7812693752950421E-2</v>
      </c>
      <c r="O236" s="60">
        <f t="shared" si="15"/>
        <v>0.4497114820732202</v>
      </c>
      <c r="P236" s="60">
        <f t="shared" si="15"/>
        <v>-5.6967334826167892E-3</v>
      </c>
      <c r="Q236" s="60">
        <f t="shared" si="15"/>
        <v>8.7132243413341026E-2</v>
      </c>
    </row>
    <row r="237" spans="1:17" x14ac:dyDescent="0.3">
      <c r="A237" s="61">
        <v>45880</v>
      </c>
      <c r="B237" s="60" t="str">
        <f>_xlfn.IFNA('[2]Ceny elektriny cal + 1'!D224,"")</f>
        <v/>
      </c>
      <c r="C237" s="60" t="str">
        <f>_xlfn.IFNA('[2]Ceny elektriny cal + 1'!E224,"")</f>
        <v/>
      </c>
      <c r="D237" s="60">
        <f>_xlfn.IFNA('[2]Ceny elektriny cal + 1'!F224,"")</f>
        <v>45.65</v>
      </c>
      <c r="E237" s="60">
        <f>_xlfn.IFNA('[2]Ceny elektriny cal + 1'!G224,"")</f>
        <v>86.18</v>
      </c>
      <c r="F237" s="60">
        <f>_xlfn.IFNA('[2]Ceny elektriny cal + 1'!H224,"")</f>
        <v>477.88</v>
      </c>
      <c r="G237" s="60">
        <f>_xlfn.IFNA('[2]Ceny elektriny cal + 1'!I224,"")</f>
        <v>145.47999999999999</v>
      </c>
      <c r="H237" s="60" t="str">
        <f>_xlfn.IFNA('[2]Ceny elektriny cal + 1'!J224,"")</f>
        <v/>
      </c>
      <c r="K237" s="60">
        <f t="shared" si="15"/>
        <v>1.1501327943608253E-2</v>
      </c>
      <c r="L237" s="60">
        <f t="shared" si="15"/>
        <v>3.5247321241650198E-2</v>
      </c>
      <c r="M237" s="60">
        <f t="shared" si="15"/>
        <v>-8.6342753182928611E-3</v>
      </c>
      <c r="N237" s="60">
        <f t="shared" si="15"/>
        <v>-7.1215712991839042E-2</v>
      </c>
      <c r="O237" s="60">
        <f t="shared" si="15"/>
        <v>0.53387088308274033</v>
      </c>
      <c r="P237" s="60">
        <f t="shared" si="15"/>
        <v>-2.680369463948562E-3</v>
      </c>
      <c r="Q237" s="60">
        <f t="shared" si="15"/>
        <v>8.7132243413341026E-2</v>
      </c>
    </row>
    <row r="238" spans="1:17" x14ac:dyDescent="0.3">
      <c r="A238" s="61">
        <v>45881</v>
      </c>
      <c r="B238" s="60" t="str">
        <f>_xlfn.IFNA('[2]Ceny elektriny cal + 1'!D225,"")</f>
        <v/>
      </c>
      <c r="C238" s="60">
        <f>_xlfn.IFNA('[2]Ceny elektriny cal + 1'!E225,"")</f>
        <v>52.68</v>
      </c>
      <c r="D238" s="60">
        <f>_xlfn.IFNA('[2]Ceny elektriny cal + 1'!F225,"")</f>
        <v>44.65</v>
      </c>
      <c r="E238" s="60">
        <f>_xlfn.IFNA('[2]Ceny elektriny cal + 1'!G225,"")</f>
        <v>87.66</v>
      </c>
      <c r="F238" s="60">
        <f>_xlfn.IFNA('[2]Ceny elektriny cal + 1'!H225,"")</f>
        <v>483.88</v>
      </c>
      <c r="G238" s="60" t="str">
        <f>_xlfn.IFNA('[2]Ceny elektriny cal + 1'!I225,"")</f>
        <v/>
      </c>
      <c r="H238" s="60">
        <f>_xlfn.IFNA('[2]Ceny elektriny cal + 1'!J225,"")</f>
        <v>105.02</v>
      </c>
      <c r="K238" s="60">
        <f t="shared" si="15"/>
        <v>1.1501327943608253E-2</v>
      </c>
      <c r="L238" s="60">
        <f t="shared" si="15"/>
        <v>1.4638676893211855E-2</v>
      </c>
      <c r="M238" s="60">
        <f t="shared" si="15"/>
        <v>-3.0350939604858129E-2</v>
      </c>
      <c r="N238" s="60">
        <f t="shared" si="15"/>
        <v>-5.5265367844797186E-2</v>
      </c>
      <c r="O238" s="60">
        <f t="shared" si="15"/>
        <v>0.55312932724967845</v>
      </c>
      <c r="P238" s="60">
        <f t="shared" si="15"/>
        <v>-2.680369463948562E-3</v>
      </c>
      <c r="Q238" s="60">
        <f t="shared" si="15"/>
        <v>9.5266962809565259E-2</v>
      </c>
    </row>
    <row r="239" spans="1:17" x14ac:dyDescent="0.3">
      <c r="A239" s="61">
        <v>45882</v>
      </c>
      <c r="B239" s="60">
        <f>_xlfn.IFNA('[2]Ceny elektriny cal + 1'!D226,"")</f>
        <v>48.87</v>
      </c>
      <c r="C239" s="60">
        <f>_xlfn.IFNA('[2]Ceny elektriny cal + 1'!E226,"")</f>
        <v>52.87</v>
      </c>
      <c r="D239" s="60">
        <f>_xlfn.IFNA('[2]Ceny elektriny cal + 1'!F226,"")</f>
        <v>44.75</v>
      </c>
      <c r="E239" s="60">
        <f>_xlfn.IFNA('[2]Ceny elektriny cal + 1'!G226,"")</f>
        <v>86.42</v>
      </c>
      <c r="F239" s="60" t="str">
        <f>_xlfn.IFNA('[2]Ceny elektriny cal + 1'!H226,"")</f>
        <v/>
      </c>
      <c r="G239" s="60" t="str">
        <f>_xlfn.IFNA('[2]Ceny elektriny cal + 1'!I226,"")</f>
        <v/>
      </c>
      <c r="H239" s="60">
        <f>_xlfn.IFNA('[2]Ceny elektriny cal + 1'!J226,"")</f>
        <v>105.01</v>
      </c>
      <c r="K239" s="60">
        <f t="shared" si="15"/>
        <v>3.2631499824611332E-2</v>
      </c>
      <c r="L239" s="60">
        <f t="shared" si="15"/>
        <v>1.8298155796205418E-2</v>
      </c>
      <c r="M239" s="60">
        <f t="shared" si="15"/>
        <v>-2.8179273176201614E-2</v>
      </c>
      <c r="N239" s="60">
        <f t="shared" si="15"/>
        <v>-6.8629170535562056E-2</v>
      </c>
      <c r="O239" s="60">
        <f t="shared" si="15"/>
        <v>0.55312932724967845</v>
      </c>
      <c r="P239" s="60">
        <f t="shared" si="15"/>
        <v>-2.680369463948562E-3</v>
      </c>
      <c r="Q239" s="60">
        <f t="shared" si="15"/>
        <v>9.5162671535254706E-2</v>
      </c>
    </row>
    <row r="240" spans="1:17" x14ac:dyDescent="0.3">
      <c r="A240" s="61">
        <v>45883</v>
      </c>
      <c r="B240" s="60">
        <f>_xlfn.IFNA('[2]Ceny elektriny cal + 1'!D227,"")</f>
        <v>49.29</v>
      </c>
      <c r="C240" s="60">
        <f>_xlfn.IFNA('[2]Ceny elektriny cal + 1'!E227,"")</f>
        <v>52.48</v>
      </c>
      <c r="D240" s="60">
        <f>_xlfn.IFNA('[2]Ceny elektriny cal + 1'!F227,"")</f>
        <v>44.04</v>
      </c>
      <c r="E240" s="60" t="str">
        <f>_xlfn.IFNA('[2]Ceny elektriny cal + 1'!G227,"")</f>
        <v/>
      </c>
      <c r="F240" s="60" t="str">
        <f>_xlfn.IFNA('[2]Ceny elektriny cal + 1'!H227,"")</f>
        <v/>
      </c>
      <c r="G240" s="60">
        <f>_xlfn.IFNA('[2]Ceny elektriny cal + 1'!I227,"")</f>
        <v>146.30000000000001</v>
      </c>
      <c r="H240" s="60">
        <f>_xlfn.IFNA('[2]Ceny elektriny cal + 1'!J227,"")</f>
        <v>105.02</v>
      </c>
      <c r="K240" s="60">
        <f t="shared" si="15"/>
        <v>4.1506172014632581E-2</v>
      </c>
      <c r="L240" s="60">
        <f t="shared" si="15"/>
        <v>1.0786593837428748E-2</v>
      </c>
      <c r="M240" s="60">
        <f t="shared" si="15"/>
        <v>-4.3598104819662975E-2</v>
      </c>
      <c r="N240" s="60">
        <f t="shared" si="15"/>
        <v>-6.8629170535562056E-2</v>
      </c>
      <c r="O240" s="60">
        <f t="shared" si="15"/>
        <v>0.55312932724967845</v>
      </c>
      <c r="P240" s="60">
        <f t="shared" si="15"/>
        <v>2.9410362072062046E-3</v>
      </c>
      <c r="Q240" s="60">
        <f t="shared" si="15"/>
        <v>9.5266962809565259E-2</v>
      </c>
    </row>
    <row r="241" spans="1:17" x14ac:dyDescent="0.3">
      <c r="A241" s="61">
        <v>45884</v>
      </c>
      <c r="B241" s="60">
        <f>_xlfn.IFNA('[2]Ceny elektriny cal + 1'!D228,"")</f>
        <v>49.36</v>
      </c>
      <c r="C241" s="60">
        <f>_xlfn.IFNA('[2]Ceny elektriny cal + 1'!E228,"")</f>
        <v>52.15</v>
      </c>
      <c r="D241" s="60" t="str">
        <f>_xlfn.IFNA('[2]Ceny elektriny cal + 1'!F228,"")</f>
        <v/>
      </c>
      <c r="E241" s="60" t="str">
        <f>_xlfn.IFNA('[2]Ceny elektriny cal + 1'!G228,"")</f>
        <v/>
      </c>
      <c r="F241" s="60">
        <f>_xlfn.IFNA('[2]Ceny elektriny cal + 1'!H228,"")</f>
        <v>504</v>
      </c>
      <c r="G241" s="60">
        <f>_xlfn.IFNA('[2]Ceny elektriny cal + 1'!I228,"")</f>
        <v>152.44999999999999</v>
      </c>
      <c r="H241" s="60">
        <f>_xlfn.IFNA('[2]Ceny elektriny cal + 1'!J228,"")</f>
        <v>106.14</v>
      </c>
      <c r="K241" s="60">
        <f t="shared" ref="K241:Q256" si="16">IFERROR(B241/B$380-1,K240)</f>
        <v>4.2985284046302752E-2</v>
      </c>
      <c r="L241" s="60">
        <f t="shared" si="16"/>
        <v>4.4306567953871223E-3</v>
      </c>
      <c r="M241" s="60">
        <f t="shared" si="16"/>
        <v>-4.3598104819662975E-2</v>
      </c>
      <c r="N241" s="60">
        <f t="shared" si="16"/>
        <v>-6.8629170535562056E-2</v>
      </c>
      <c r="O241" s="60">
        <f t="shared" si="16"/>
        <v>0.61770931002281126</v>
      </c>
      <c r="P241" s="60">
        <f t="shared" si="16"/>
        <v>4.5101578740865067E-2</v>
      </c>
      <c r="Q241" s="60">
        <f t="shared" si="16"/>
        <v>0.10694758553234873</v>
      </c>
    </row>
    <row r="242" spans="1:17" x14ac:dyDescent="0.3">
      <c r="A242" s="61">
        <v>45885</v>
      </c>
      <c r="B242" s="60">
        <f>_xlfn.IFNA('[2]Ceny elektriny cal + 1'!D229,"")</f>
        <v>49.54</v>
      </c>
      <c r="C242" s="60">
        <f>_xlfn.IFNA('[2]Ceny elektriny cal + 1'!E229,"")</f>
        <v>52.06</v>
      </c>
      <c r="D242" s="60" t="str">
        <f>_xlfn.IFNA('[2]Ceny elektriny cal + 1'!F229,"")</f>
        <v/>
      </c>
      <c r="E242" s="60">
        <f>_xlfn.IFNA('[2]Ceny elektriny cal + 1'!G229,"")</f>
        <v>88.67</v>
      </c>
      <c r="F242" s="60">
        <f>_xlfn.IFNA('[2]Ceny elektriny cal + 1'!H229,"")</f>
        <v>529.85</v>
      </c>
      <c r="G242" s="60">
        <f>_xlfn.IFNA('[2]Ceny elektriny cal + 1'!I229,"")</f>
        <v>151.79</v>
      </c>
      <c r="H242" s="60">
        <f>_xlfn.IFNA('[2]Ceny elektriny cal + 1'!J229,"")</f>
        <v>107.07</v>
      </c>
      <c r="K242" s="60">
        <f t="shared" si="16"/>
        <v>4.6788714984883129E-2</v>
      </c>
      <c r="L242" s="60">
        <f t="shared" si="16"/>
        <v>2.6972194202847799E-3</v>
      </c>
      <c r="M242" s="60">
        <f t="shared" si="16"/>
        <v>-4.3598104819662975E-2</v>
      </c>
      <c r="N242" s="60">
        <f t="shared" si="16"/>
        <v>-4.4380335007964455E-2</v>
      </c>
      <c r="O242" s="60">
        <f t="shared" si="16"/>
        <v>0.70068110697537023</v>
      </c>
      <c r="P242" s="60">
        <f t="shared" si="16"/>
        <v>4.0577032712862726E-2</v>
      </c>
      <c r="Q242" s="60">
        <f t="shared" si="16"/>
        <v>0.11664667404323126</v>
      </c>
    </row>
    <row r="243" spans="1:17" x14ac:dyDescent="0.3">
      <c r="A243" s="61">
        <v>45886</v>
      </c>
      <c r="B243" s="60">
        <f>_xlfn.IFNA('[2]Ceny elektriny cal + 1'!D230,"")</f>
        <v>49.88</v>
      </c>
      <c r="C243" s="60" t="str">
        <f>_xlfn.IFNA('[2]Ceny elektriny cal + 1'!E230,"")</f>
        <v/>
      </c>
      <c r="D243" s="60">
        <f>_xlfn.IFNA('[2]Ceny elektriny cal + 1'!F230,"")</f>
        <v>44.5</v>
      </c>
      <c r="E243" s="60">
        <f>_xlfn.IFNA('[2]Ceny elektriny cal + 1'!G230,"")</f>
        <v>89.03</v>
      </c>
      <c r="F243" s="60">
        <f>_xlfn.IFNA('[2]Ceny elektriny cal + 1'!H230,"")</f>
        <v>535</v>
      </c>
      <c r="G243" s="60">
        <f>_xlfn.IFNA('[2]Ceny elektriny cal + 1'!I230,"")</f>
        <v>150.22</v>
      </c>
      <c r="H243" s="60" t="str">
        <f>_xlfn.IFNA('[2]Ceny elektriny cal + 1'!J230,"")</f>
        <v/>
      </c>
      <c r="K243" s="60">
        <f t="shared" si="16"/>
        <v>5.3972973424424309E-2</v>
      </c>
      <c r="L243" s="60">
        <f t="shared" si="16"/>
        <v>2.6972194202847799E-3</v>
      </c>
      <c r="M243" s="60">
        <f t="shared" si="16"/>
        <v>-3.3608439247842958E-2</v>
      </c>
      <c r="N243" s="60">
        <f t="shared" si="16"/>
        <v>-4.0500521323548866E-2</v>
      </c>
      <c r="O243" s="60">
        <f t="shared" si="16"/>
        <v>0.71721127155199227</v>
      </c>
      <c r="P243" s="60">
        <f t="shared" si="16"/>
        <v>2.9814097464432754E-2</v>
      </c>
      <c r="Q243" s="60">
        <f t="shared" si="16"/>
        <v>0.11664667404323126</v>
      </c>
    </row>
    <row r="244" spans="1:17" x14ac:dyDescent="0.3">
      <c r="A244" s="61">
        <v>45887</v>
      </c>
      <c r="B244" s="60" t="str">
        <f>_xlfn.IFNA('[2]Ceny elektriny cal + 1'!D231,"")</f>
        <v/>
      </c>
      <c r="C244" s="60" t="str">
        <f>_xlfn.IFNA('[2]Ceny elektriny cal + 1'!E231,"")</f>
        <v/>
      </c>
      <c r="D244" s="60">
        <f>_xlfn.IFNA('[2]Ceny elektriny cal + 1'!F231,"")</f>
        <v>44.95</v>
      </c>
      <c r="E244" s="60">
        <f>_xlfn.IFNA('[2]Ceny elektriny cal + 1'!G231,"")</f>
        <v>88.43</v>
      </c>
      <c r="F244" s="60">
        <f>_xlfn.IFNA('[2]Ceny elektriny cal + 1'!H231,"")</f>
        <v>556.38</v>
      </c>
      <c r="G244" s="60">
        <f>_xlfn.IFNA('[2]Ceny elektriny cal + 1'!I231,"")</f>
        <v>150.69999999999999</v>
      </c>
      <c r="H244" s="60" t="str">
        <f>_xlfn.IFNA('[2]Ceny elektriny cal + 1'!J231,"")</f>
        <v/>
      </c>
      <c r="K244" s="60">
        <f t="shared" si="16"/>
        <v>5.3972973424424309E-2</v>
      </c>
      <c r="L244" s="60">
        <f t="shared" si="16"/>
        <v>2.6972194202847799E-3</v>
      </c>
      <c r="M244" s="60">
        <f t="shared" si="16"/>
        <v>-2.3835940318888471E-2</v>
      </c>
      <c r="N244" s="60">
        <f t="shared" si="16"/>
        <v>-4.6966877464241441E-2</v>
      </c>
      <c r="O244" s="60">
        <f t="shared" si="16"/>
        <v>0.78583552760018205</v>
      </c>
      <c r="P244" s="60">
        <f t="shared" si="16"/>
        <v>3.3104676393888921E-2</v>
      </c>
      <c r="Q244" s="60">
        <f t="shared" si="16"/>
        <v>0.11664667404323126</v>
      </c>
    </row>
    <row r="245" spans="1:17" x14ac:dyDescent="0.3">
      <c r="A245" s="61">
        <v>45888</v>
      </c>
      <c r="B245" s="60" t="str">
        <f>_xlfn.IFNA('[2]Ceny elektriny cal + 1'!D232,"")</f>
        <v/>
      </c>
      <c r="C245" s="60">
        <f>_xlfn.IFNA('[2]Ceny elektriny cal + 1'!E232,"")</f>
        <v>52.34</v>
      </c>
      <c r="D245" s="60">
        <f>_xlfn.IFNA('[2]Ceny elektriny cal + 1'!F232,"")</f>
        <v>44.8</v>
      </c>
      <c r="E245" s="60">
        <f>_xlfn.IFNA('[2]Ceny elektriny cal + 1'!G232,"")</f>
        <v>83.88</v>
      </c>
      <c r="F245" s="60">
        <f>_xlfn.IFNA('[2]Ceny elektriny cal + 1'!H232,"")</f>
        <v>578</v>
      </c>
      <c r="G245" s="60" t="str">
        <f>_xlfn.IFNA('[2]Ceny elektriny cal + 1'!I232,"")</f>
        <v/>
      </c>
      <c r="H245" s="60">
        <f>_xlfn.IFNA('[2]Ceny elektriny cal + 1'!J232,"")</f>
        <v>106.92</v>
      </c>
      <c r="K245" s="60">
        <f t="shared" si="16"/>
        <v>5.3972973424424309E-2</v>
      </c>
      <c r="L245" s="60">
        <f t="shared" si="16"/>
        <v>8.090135698380907E-3</v>
      </c>
      <c r="M245" s="60">
        <f t="shared" si="16"/>
        <v>-2.7093439961873411E-2</v>
      </c>
      <c r="N245" s="60">
        <f t="shared" si="16"/>
        <v>-9.6003411531161209E-2</v>
      </c>
      <c r="O245" s="60">
        <f t="shared" si="16"/>
        <v>0.8552301214150495</v>
      </c>
      <c r="P245" s="60">
        <f t="shared" si="16"/>
        <v>3.3104676393888921E-2</v>
      </c>
      <c r="Q245" s="60">
        <f t="shared" si="16"/>
        <v>0.11508230492857274</v>
      </c>
    </row>
    <row r="246" spans="1:17" x14ac:dyDescent="0.3">
      <c r="A246" s="61">
        <v>45889</v>
      </c>
      <c r="B246" s="60">
        <f>_xlfn.IFNA('[2]Ceny elektriny cal + 1'!D233,"")</f>
        <v>49.92</v>
      </c>
      <c r="C246" s="60">
        <f>_xlfn.IFNA('[2]Ceny elektriny cal + 1'!E233,"")</f>
        <v>52.34</v>
      </c>
      <c r="D246" s="60">
        <f>_xlfn.IFNA('[2]Ceny elektriny cal + 1'!F233,"")</f>
        <v>44.78</v>
      </c>
      <c r="E246" s="60">
        <f>_xlfn.IFNA('[2]Ceny elektriny cal + 1'!G233,"")</f>
        <v>83.82</v>
      </c>
      <c r="F246" s="60" t="str">
        <f>_xlfn.IFNA('[2]Ceny elektriny cal + 1'!H233,"")</f>
        <v/>
      </c>
      <c r="G246" s="60" t="str">
        <f>_xlfn.IFNA('[2]Ceny elektriny cal + 1'!I233,"")</f>
        <v/>
      </c>
      <c r="H246" s="60">
        <f>_xlfn.IFNA('[2]Ceny elektriny cal + 1'!J233,"")</f>
        <v>104.82</v>
      </c>
      <c r="K246" s="60">
        <f t="shared" si="16"/>
        <v>5.4818180299664343E-2</v>
      </c>
      <c r="L246" s="60">
        <f t="shared" si="16"/>
        <v>8.090135698380907E-3</v>
      </c>
      <c r="M246" s="60">
        <f t="shared" si="16"/>
        <v>-2.7527773247604581E-2</v>
      </c>
      <c r="N246" s="60">
        <f t="shared" si="16"/>
        <v>-9.6650047145230511E-2</v>
      </c>
      <c r="O246" s="60">
        <f t="shared" si="16"/>
        <v>0.8552301214150495</v>
      </c>
      <c r="P246" s="60">
        <f t="shared" si="16"/>
        <v>3.3104676393888921E-2</v>
      </c>
      <c r="Q246" s="60">
        <f t="shared" si="16"/>
        <v>9.3181137323353758E-2</v>
      </c>
    </row>
    <row r="247" spans="1:17" x14ac:dyDescent="0.3">
      <c r="A247" s="61">
        <v>45890</v>
      </c>
      <c r="B247" s="60">
        <f>_xlfn.IFNA('[2]Ceny elektriny cal + 1'!D234,"")</f>
        <v>50.54</v>
      </c>
      <c r="C247" s="60">
        <f>_xlfn.IFNA('[2]Ceny elektriny cal + 1'!E234,"")</f>
        <v>51.94</v>
      </c>
      <c r="D247" s="60">
        <f>_xlfn.IFNA('[2]Ceny elektriny cal + 1'!F234,"")</f>
        <v>44.2</v>
      </c>
      <c r="E247" s="60" t="str">
        <f>_xlfn.IFNA('[2]Ceny elektriny cal + 1'!G234,"")</f>
        <v/>
      </c>
      <c r="F247" s="60" t="str">
        <f>_xlfn.IFNA('[2]Ceny elektriny cal + 1'!H234,"")</f>
        <v/>
      </c>
      <c r="G247" s="60">
        <f>_xlfn.IFNA('[2]Ceny elektriny cal + 1'!I234,"")</f>
        <v>153.86000000000001</v>
      </c>
      <c r="H247" s="60">
        <f>_xlfn.IFNA('[2]Ceny elektriny cal + 1'!J234,"")</f>
        <v>103.32</v>
      </c>
      <c r="K247" s="60">
        <f t="shared" si="16"/>
        <v>6.7918886865886208E-2</v>
      </c>
      <c r="L247" s="60">
        <f t="shared" si="16"/>
        <v>3.8596958681513804E-4</v>
      </c>
      <c r="M247" s="60">
        <f t="shared" si="16"/>
        <v>-4.0123438533812505E-2</v>
      </c>
      <c r="N247" s="60">
        <f t="shared" si="16"/>
        <v>-9.6650047145230511E-2</v>
      </c>
      <c r="O247" s="60">
        <f t="shared" si="16"/>
        <v>0.8552301214150495</v>
      </c>
      <c r="P247" s="60">
        <f t="shared" si="16"/>
        <v>5.4767654346143058E-2</v>
      </c>
      <c r="Q247" s="60">
        <f t="shared" si="16"/>
        <v>7.7537446176768832E-2</v>
      </c>
    </row>
    <row r="248" spans="1:17" x14ac:dyDescent="0.3">
      <c r="A248" s="61">
        <v>45891</v>
      </c>
      <c r="B248" s="60">
        <f>_xlfn.IFNA('[2]Ceny elektriny cal + 1'!D235,"")</f>
        <v>50.9</v>
      </c>
      <c r="C248" s="60">
        <f>_xlfn.IFNA('[2]Ceny elektriny cal + 1'!E235,"")</f>
        <v>51.89</v>
      </c>
      <c r="D248" s="60" t="str">
        <f>_xlfn.IFNA('[2]Ceny elektriny cal + 1'!F235,"")</f>
        <v/>
      </c>
      <c r="E248" s="60" t="str">
        <f>_xlfn.IFNA('[2]Ceny elektriny cal + 1'!G235,"")</f>
        <v/>
      </c>
      <c r="F248" s="60">
        <f>_xlfn.IFNA('[2]Ceny elektriny cal + 1'!H235,"")</f>
        <v>656.08</v>
      </c>
      <c r="G248" s="60">
        <f>_xlfn.IFNA('[2]Ceny elektriny cal + 1'!I235,"")</f>
        <v>154.59</v>
      </c>
      <c r="H248" s="60">
        <f>_xlfn.IFNA('[2]Ceny elektriny cal + 1'!J235,"")</f>
        <v>103.47</v>
      </c>
      <c r="K248" s="60">
        <f t="shared" si="16"/>
        <v>7.5525748743047183E-2</v>
      </c>
      <c r="L248" s="60">
        <f t="shared" si="16"/>
        <v>-5.7705117713058307E-4</v>
      </c>
      <c r="M248" s="60">
        <f t="shared" si="16"/>
        <v>-4.0123438533812505E-2</v>
      </c>
      <c r="N248" s="60">
        <f t="shared" si="16"/>
        <v>-9.6650047145230511E-2</v>
      </c>
      <c r="O248" s="60">
        <f t="shared" si="16"/>
        <v>1.105846674840806</v>
      </c>
      <c r="P248" s="60">
        <f t="shared" si="16"/>
        <v>5.9772076468024515E-2</v>
      </c>
      <c r="Q248" s="60">
        <f t="shared" si="16"/>
        <v>7.9101815291427569E-2</v>
      </c>
    </row>
    <row r="249" spans="1:17" x14ac:dyDescent="0.3">
      <c r="A249" s="61">
        <v>45892</v>
      </c>
      <c r="B249" s="60">
        <f>_xlfn.IFNA('[2]Ceny elektriny cal + 1'!D236,"")</f>
        <v>51.72</v>
      </c>
      <c r="C249" s="60">
        <f>_xlfn.IFNA('[2]Ceny elektriny cal + 1'!E236,"")</f>
        <v>50.97</v>
      </c>
      <c r="D249" s="60" t="str">
        <f>_xlfn.IFNA('[2]Ceny elektriny cal + 1'!F236,"")</f>
        <v/>
      </c>
      <c r="E249" s="60">
        <f>_xlfn.IFNA('[2]Ceny elektriny cal + 1'!G236,"")</f>
        <v>85.55</v>
      </c>
      <c r="F249" s="60">
        <f>_xlfn.IFNA('[2]Ceny elektriny cal + 1'!H236,"")</f>
        <v>642.5</v>
      </c>
      <c r="G249" s="60">
        <f>_xlfn.IFNA('[2]Ceny elektriny cal + 1'!I236,"")</f>
        <v>149.61000000000001</v>
      </c>
      <c r="H249" s="60">
        <f>_xlfn.IFNA('[2]Ceny elektriny cal + 1'!J236,"")</f>
        <v>103.94</v>
      </c>
      <c r="K249" s="60">
        <f t="shared" si="16"/>
        <v>9.2852489685469441E-2</v>
      </c>
      <c r="L249" s="60">
        <f t="shared" si="16"/>
        <v>-1.8296633233731985E-2</v>
      </c>
      <c r="M249" s="60">
        <f t="shared" si="16"/>
        <v>-4.0123438533812505E-2</v>
      </c>
      <c r="N249" s="60">
        <f t="shared" si="16"/>
        <v>-7.800538693956649E-2</v>
      </c>
      <c r="O249" s="60">
        <f t="shared" si="16"/>
        <v>1.0622583962096357</v>
      </c>
      <c r="P249" s="60">
        <f t="shared" si="16"/>
        <v>2.5632320074915338E-2</v>
      </c>
      <c r="Q249" s="60">
        <f t="shared" si="16"/>
        <v>8.4003505184023997E-2</v>
      </c>
    </row>
    <row r="250" spans="1:17" x14ac:dyDescent="0.3">
      <c r="A250" s="61">
        <v>45893</v>
      </c>
      <c r="B250" s="60">
        <f>_xlfn.IFNA('[2]Ceny elektriny cal + 1'!D237,"")</f>
        <v>51.94</v>
      </c>
      <c r="C250" s="60" t="str">
        <f>_xlfn.IFNA('[2]Ceny elektriny cal + 1'!E237,"")</f>
        <v/>
      </c>
      <c r="D250" s="60">
        <f>_xlfn.IFNA('[2]Ceny elektriny cal + 1'!F237,"")</f>
        <v>45.28</v>
      </c>
      <c r="E250" s="60">
        <f>_xlfn.IFNA('[2]Ceny elektriny cal + 1'!G237,"")</f>
        <v>87.52</v>
      </c>
      <c r="F250" s="60">
        <f>_xlfn.IFNA('[2]Ceny elektriny cal + 1'!H237,"")</f>
        <v>660</v>
      </c>
      <c r="G250" s="60">
        <f>_xlfn.IFNA('[2]Ceny elektriny cal + 1'!I237,"")</f>
        <v>142.62</v>
      </c>
      <c r="H250" s="60" t="str">
        <f>_xlfn.IFNA('[2]Ceny elektriny cal + 1'!J237,"")</f>
        <v/>
      </c>
      <c r="K250" s="60">
        <f t="shared" si="16"/>
        <v>9.7501127499290074E-2</v>
      </c>
      <c r="L250" s="60">
        <f t="shared" si="16"/>
        <v>-1.8296633233731985E-2</v>
      </c>
      <c r="M250" s="60">
        <f t="shared" si="16"/>
        <v>-1.6669441104322003E-2</v>
      </c>
      <c r="N250" s="60">
        <f t="shared" si="16"/>
        <v>-5.6774184277625483E-2</v>
      </c>
      <c r="O250" s="60">
        <f t="shared" si="16"/>
        <v>1.1184288583632052</v>
      </c>
      <c r="P250" s="60">
        <f t="shared" si="16"/>
        <v>-2.2286735585292261E-2</v>
      </c>
      <c r="Q250" s="60">
        <f t="shared" si="16"/>
        <v>8.4003505184023997E-2</v>
      </c>
    </row>
    <row r="251" spans="1:17" x14ac:dyDescent="0.3">
      <c r="A251" s="61">
        <v>45894</v>
      </c>
      <c r="B251" s="60" t="str">
        <f>_xlfn.IFNA('[2]Ceny elektriny cal + 1'!D238,"")</f>
        <v/>
      </c>
      <c r="C251" s="60" t="str">
        <f>_xlfn.IFNA('[2]Ceny elektriny cal + 1'!E238,"")</f>
        <v/>
      </c>
      <c r="D251" s="60">
        <f>_xlfn.IFNA('[2]Ceny elektriny cal + 1'!F238,"")</f>
        <v>46.3</v>
      </c>
      <c r="E251" s="60">
        <f>_xlfn.IFNA('[2]Ceny elektriny cal + 1'!G238,"")</f>
        <v>87.22</v>
      </c>
      <c r="F251" s="60">
        <f>_xlfn.IFNA('[2]Ceny elektriny cal + 1'!H238,"")</f>
        <v>764.9</v>
      </c>
      <c r="G251" s="60">
        <f>_xlfn.IFNA('[2]Ceny elektriny cal + 1'!I238,"")</f>
        <v>144.04</v>
      </c>
      <c r="H251" s="60" t="str">
        <f>_xlfn.IFNA('[2]Ceny elektriny cal + 1'!J238,"")</f>
        <v/>
      </c>
      <c r="K251" s="60">
        <f t="shared" si="16"/>
        <v>9.7501127499290074E-2</v>
      </c>
      <c r="L251" s="60">
        <f t="shared" si="16"/>
        <v>-1.8296633233731985E-2</v>
      </c>
      <c r="M251" s="60">
        <f t="shared" si="16"/>
        <v>5.4815564679746576E-3</v>
      </c>
      <c r="N251" s="60">
        <f t="shared" si="16"/>
        <v>-6.0007362347971771E-2</v>
      </c>
      <c r="O251" s="60">
        <f t="shared" si="16"/>
        <v>1.4551306572151752</v>
      </c>
      <c r="P251" s="60">
        <f t="shared" si="16"/>
        <v>-1.2552106252317508E-2</v>
      </c>
      <c r="Q251" s="60">
        <f t="shared" si="16"/>
        <v>8.4003505184023997E-2</v>
      </c>
    </row>
    <row r="252" spans="1:17" x14ac:dyDescent="0.3">
      <c r="A252" s="61">
        <v>45895</v>
      </c>
      <c r="B252" s="60" t="str">
        <f>_xlfn.IFNA('[2]Ceny elektriny cal + 1'!D239,"")</f>
        <v/>
      </c>
      <c r="C252" s="60">
        <f>_xlfn.IFNA('[2]Ceny elektriny cal + 1'!E239,"")</f>
        <v>51.42</v>
      </c>
      <c r="D252" s="60">
        <f>_xlfn.IFNA('[2]Ceny elektriny cal + 1'!F239,"")</f>
        <v>46.46</v>
      </c>
      <c r="E252" s="60">
        <f>_xlfn.IFNA('[2]Ceny elektriny cal + 1'!G239,"")</f>
        <v>88.06</v>
      </c>
      <c r="F252" s="60">
        <f>_xlfn.IFNA('[2]Ceny elektriny cal + 1'!H239,"")</f>
        <v>1001.5</v>
      </c>
      <c r="G252" s="60" t="str">
        <f>_xlfn.IFNA('[2]Ceny elektriny cal + 1'!I239,"")</f>
        <v/>
      </c>
      <c r="H252" s="60">
        <f>_xlfn.IFNA('[2]Ceny elektriny cal + 1'!J239,"")</f>
        <v>104.28</v>
      </c>
      <c r="K252" s="60">
        <f t="shared" si="16"/>
        <v>9.7501127499290074E-2</v>
      </c>
      <c r="L252" s="60">
        <f t="shared" si="16"/>
        <v>-9.6294463582203838E-3</v>
      </c>
      <c r="M252" s="60">
        <f t="shared" si="16"/>
        <v>8.9562227538251271E-3</v>
      </c>
      <c r="N252" s="60">
        <f t="shared" si="16"/>
        <v>-5.0954463751001988E-2</v>
      </c>
      <c r="O252" s="60">
        <f t="shared" si="16"/>
        <v>2.2145553055314395</v>
      </c>
      <c r="P252" s="60">
        <f t="shared" si="16"/>
        <v>-1.2552106252317508E-2</v>
      </c>
      <c r="Q252" s="60">
        <f t="shared" si="16"/>
        <v>8.754940851058346E-2</v>
      </c>
    </row>
    <row r="253" spans="1:17" x14ac:dyDescent="0.3">
      <c r="A253" s="61">
        <v>45896</v>
      </c>
      <c r="B253" s="60">
        <f>_xlfn.IFNA('[2]Ceny elektriny cal + 1'!D240,"")</f>
        <v>53.21</v>
      </c>
      <c r="C253" s="60">
        <f>_xlfn.IFNA('[2]Ceny elektriny cal + 1'!E240,"")</f>
        <v>50.78</v>
      </c>
      <c r="D253" s="60">
        <f>_xlfn.IFNA('[2]Ceny elektriny cal + 1'!F240,"")</f>
        <v>46.14</v>
      </c>
      <c r="E253" s="60">
        <f>_xlfn.IFNA('[2]Ceny elektriny cal + 1'!G240,"")</f>
        <v>88.81</v>
      </c>
      <c r="F253" s="60" t="str">
        <f>_xlfn.IFNA('[2]Ceny elektriny cal + 1'!H240,"")</f>
        <v/>
      </c>
      <c r="G253" s="60" t="str">
        <f>_xlfn.IFNA('[2]Ceny elektriny cal + 1'!I240,"")</f>
        <v/>
      </c>
      <c r="H253" s="60">
        <f>_xlfn.IFNA('[2]Ceny elektriny cal + 1'!J240,"")</f>
        <v>105.7</v>
      </c>
      <c r="K253" s="60">
        <f t="shared" si="16"/>
        <v>0.12433644578816394</v>
      </c>
      <c r="L253" s="60">
        <f t="shared" si="16"/>
        <v>-2.1956112136725658E-2</v>
      </c>
      <c r="M253" s="60">
        <f t="shared" si="16"/>
        <v>2.006890182124188E-3</v>
      </c>
      <c r="N253" s="60">
        <f t="shared" si="16"/>
        <v>-4.2871518575136158E-2</v>
      </c>
      <c r="O253" s="60">
        <f t="shared" si="16"/>
        <v>2.2145553055314395</v>
      </c>
      <c r="P253" s="60">
        <f t="shared" si="16"/>
        <v>-1.2552106252317508E-2</v>
      </c>
      <c r="Q253" s="60">
        <f t="shared" si="16"/>
        <v>0.10235876946268374</v>
      </c>
    </row>
    <row r="254" spans="1:17" x14ac:dyDescent="0.3">
      <c r="A254" s="61">
        <v>45897</v>
      </c>
      <c r="B254" s="60">
        <f>_xlfn.IFNA('[2]Ceny elektriny cal + 1'!D241,"")</f>
        <v>53.14</v>
      </c>
      <c r="C254" s="60">
        <f>_xlfn.IFNA('[2]Ceny elektriny cal + 1'!E241,"")</f>
        <v>51.32</v>
      </c>
      <c r="D254" s="60">
        <f>_xlfn.IFNA('[2]Ceny elektriny cal + 1'!F241,"")</f>
        <v>46.89</v>
      </c>
      <c r="E254" s="60" t="str">
        <f>_xlfn.IFNA('[2]Ceny elektriny cal + 1'!G241,"")</f>
        <v/>
      </c>
      <c r="F254" s="60" t="str">
        <f>_xlfn.IFNA('[2]Ceny elektriny cal + 1'!H241,"")</f>
        <v/>
      </c>
      <c r="G254" s="60">
        <f>_xlfn.IFNA('[2]Ceny elektriny cal + 1'!I241,"")</f>
        <v>147.25</v>
      </c>
      <c r="H254" s="60">
        <f>_xlfn.IFNA('[2]Ceny elektriny cal + 1'!J241,"")</f>
        <v>104.66</v>
      </c>
      <c r="K254" s="60">
        <f t="shared" si="16"/>
        <v>0.12285733375649377</v>
      </c>
      <c r="L254" s="60">
        <f t="shared" si="16"/>
        <v>-1.1555487886111826E-2</v>
      </c>
      <c r="M254" s="60">
        <f t="shared" si="16"/>
        <v>1.8294388397048111E-2</v>
      </c>
      <c r="N254" s="60">
        <f t="shared" si="16"/>
        <v>-4.2871518575136158E-2</v>
      </c>
      <c r="O254" s="60">
        <f t="shared" si="16"/>
        <v>2.2145553055314395</v>
      </c>
      <c r="P254" s="60">
        <f t="shared" si="16"/>
        <v>9.453640338421776E-3</v>
      </c>
      <c r="Q254" s="60">
        <f t="shared" si="16"/>
        <v>9.1512476934384912E-2</v>
      </c>
    </row>
    <row r="255" spans="1:17" x14ac:dyDescent="0.3">
      <c r="A255" s="61">
        <v>45898</v>
      </c>
      <c r="B255" s="60">
        <f>_xlfn.IFNA('[2]Ceny elektriny cal + 1'!D242,"")</f>
        <v>53.16</v>
      </c>
      <c r="C255" s="60">
        <f>_xlfn.IFNA('[2]Ceny elektriny cal + 1'!E242,"")</f>
        <v>51.51</v>
      </c>
      <c r="D255" s="60" t="str">
        <f>_xlfn.IFNA('[2]Ceny elektriny cal + 1'!F242,"")</f>
        <v/>
      </c>
      <c r="E255" s="60" t="str">
        <f>_xlfn.IFNA('[2]Ceny elektriny cal + 1'!G242,"")</f>
        <v/>
      </c>
      <c r="F255" s="60">
        <f>_xlfn.IFNA('[2]Ceny elektriny cal + 1'!H242,"")</f>
        <v>780.5</v>
      </c>
      <c r="G255" s="60">
        <f>_xlfn.IFNA('[2]Ceny elektriny cal + 1'!I242,"")</f>
        <v>143.80000000000001</v>
      </c>
      <c r="H255" s="60">
        <f>_xlfn.IFNA('[2]Ceny elektriny cal + 1'!J242,"")</f>
        <v>103.91</v>
      </c>
      <c r="K255" s="60">
        <f t="shared" si="16"/>
        <v>0.12327993719411356</v>
      </c>
      <c r="L255" s="60">
        <f t="shared" si="16"/>
        <v>-7.8960089831181524E-3</v>
      </c>
      <c r="M255" s="60">
        <f t="shared" si="16"/>
        <v>1.8294388397048111E-2</v>
      </c>
      <c r="N255" s="60">
        <f t="shared" si="16"/>
        <v>-4.2871518575136158E-2</v>
      </c>
      <c r="O255" s="60">
        <f t="shared" si="16"/>
        <v>1.505202612049215</v>
      </c>
      <c r="P255" s="60">
        <f t="shared" si="16"/>
        <v>-1.419739571704548E-2</v>
      </c>
      <c r="Q255" s="60">
        <f t="shared" si="16"/>
        <v>8.3690631361092338E-2</v>
      </c>
    </row>
    <row r="256" spans="1:17" x14ac:dyDescent="0.3">
      <c r="A256" s="61">
        <v>45899</v>
      </c>
      <c r="B256" s="60">
        <f>_xlfn.IFNA('[2]Ceny elektriny cal + 1'!D243,"")</f>
        <v>54.31</v>
      </c>
      <c r="C256" s="60">
        <f>_xlfn.IFNA('[2]Ceny elektriny cal + 1'!E243,"")</f>
        <v>52.44</v>
      </c>
      <c r="D256" s="60" t="str">
        <f>_xlfn.IFNA('[2]Ceny elektriny cal + 1'!F243,"")</f>
        <v/>
      </c>
      <c r="E256" s="60">
        <f>_xlfn.IFNA('[2]Ceny elektriny cal + 1'!G243,"")</f>
        <v>91.06</v>
      </c>
      <c r="F256" s="60">
        <f>_xlfn.IFNA('[2]Ceny elektriny cal + 1'!H243,"")</f>
        <v>637.03</v>
      </c>
      <c r="G256" s="60">
        <f>_xlfn.IFNA('[2]Ceny elektriny cal + 1'!I243,"")</f>
        <v>146.4</v>
      </c>
      <c r="H256" s="60">
        <f>_xlfn.IFNA('[2]Ceny elektriny cal + 1'!J243,"")</f>
        <v>104.11</v>
      </c>
      <c r="K256" s="60">
        <f t="shared" si="16"/>
        <v>0.14757963485726711</v>
      </c>
      <c r="L256" s="60">
        <f t="shared" si="16"/>
        <v>1.0016177226272349E-2</v>
      </c>
      <c r="M256" s="60">
        <f t="shared" si="16"/>
        <v>1.8294388397048111E-2</v>
      </c>
      <c r="N256" s="60">
        <f t="shared" si="16"/>
        <v>-1.8622683047538557E-2</v>
      </c>
      <c r="O256" s="60">
        <f t="shared" si="16"/>
        <v>1.0447011146107767</v>
      </c>
      <c r="P256" s="60">
        <f t="shared" si="16"/>
        <v>3.6265734841762765E-3</v>
      </c>
      <c r="Q256" s="60">
        <f t="shared" si="16"/>
        <v>8.5776456847303839E-2</v>
      </c>
    </row>
    <row r="257" spans="1:17" x14ac:dyDescent="0.3">
      <c r="A257" s="61">
        <v>45900</v>
      </c>
      <c r="B257" s="60">
        <f>_xlfn.IFNA('[2]Ceny elektriny cal + 1'!D244,"")</f>
        <v>53.74</v>
      </c>
      <c r="C257" s="60" t="str">
        <f>_xlfn.IFNA('[2]Ceny elektriny cal + 1'!E244,"")</f>
        <v/>
      </c>
      <c r="D257" s="60">
        <f>_xlfn.IFNA('[2]Ceny elektriny cal + 1'!F244,"")</f>
        <v>46.08</v>
      </c>
      <c r="E257" s="60">
        <f>_xlfn.IFNA('[2]Ceny elektriny cal + 1'!G244,"")</f>
        <v>91.55</v>
      </c>
      <c r="F257" s="60">
        <f>_xlfn.IFNA('[2]Ceny elektriny cal + 1'!H244,"")</f>
        <v>602.83000000000004</v>
      </c>
      <c r="G257" s="60">
        <f>_xlfn.IFNA('[2]Ceny elektriny cal + 1'!I244,"")</f>
        <v>143.44999999999999</v>
      </c>
      <c r="H257" s="60" t="str">
        <f>_xlfn.IFNA('[2]Ceny elektriny cal + 1'!J244,"")</f>
        <v/>
      </c>
      <c r="K257" s="60">
        <f t="shared" ref="K257:Q272" si="17">IFERROR(B257/B$380-1,K256)</f>
        <v>0.13553543688509539</v>
      </c>
      <c r="L257" s="60">
        <f t="shared" si="17"/>
        <v>1.0016177226272349E-2</v>
      </c>
      <c r="M257" s="60">
        <f t="shared" si="17"/>
        <v>7.0389032493012316E-4</v>
      </c>
      <c r="N257" s="60">
        <f t="shared" si="17"/>
        <v>-1.3341825532639517E-2</v>
      </c>
      <c r="O257" s="60">
        <f t="shared" si="17"/>
        <v>0.93492798285922896</v>
      </c>
      <c r="P257" s="60">
        <f t="shared" si="17"/>
        <v>-1.6596776186440843E-2</v>
      </c>
      <c r="Q257" s="60">
        <f t="shared" si="17"/>
        <v>8.5776456847303839E-2</v>
      </c>
    </row>
    <row r="258" spans="1:17" x14ac:dyDescent="0.3">
      <c r="A258" s="61">
        <v>45901</v>
      </c>
      <c r="B258" s="60" t="str">
        <f>_xlfn.IFNA('[2]Ceny elektriny cal + 1'!D245,"")</f>
        <v/>
      </c>
      <c r="C258" s="60" t="str">
        <f>_xlfn.IFNA('[2]Ceny elektriny cal + 1'!E245,"")</f>
        <v/>
      </c>
      <c r="D258" s="60">
        <f>_xlfn.IFNA('[2]Ceny elektriny cal + 1'!F245,"")</f>
        <v>46.17</v>
      </c>
      <c r="E258" s="60">
        <f>_xlfn.IFNA('[2]Ceny elektriny cal + 1'!G245,"")</f>
        <v>92.77</v>
      </c>
      <c r="F258" s="60">
        <f>_xlfn.IFNA('[2]Ceny elektriny cal + 1'!H245,"")</f>
        <v>550.4</v>
      </c>
      <c r="G258" s="60">
        <f>_xlfn.IFNA('[2]Ceny elektriny cal + 1'!I245,"")</f>
        <v>142.79</v>
      </c>
      <c r="H258" s="60" t="str">
        <f>_xlfn.IFNA('[2]Ceny elektriny cal + 1'!J245,"")</f>
        <v/>
      </c>
      <c r="K258" s="60">
        <f t="shared" si="17"/>
        <v>0.13553543688509539</v>
      </c>
      <c r="L258" s="60">
        <f t="shared" si="17"/>
        <v>1.0016177226272349E-2</v>
      </c>
      <c r="M258" s="60">
        <f t="shared" si="17"/>
        <v>2.6583901107211094E-3</v>
      </c>
      <c r="N258" s="60">
        <f t="shared" si="17"/>
        <v>-1.9356804656445181E-4</v>
      </c>
      <c r="O258" s="60">
        <f t="shared" si="17"/>
        <v>0.76664127824713368</v>
      </c>
      <c r="P258" s="60">
        <f t="shared" si="17"/>
        <v>-2.1121322214443294E-2</v>
      </c>
      <c r="Q258" s="60">
        <f t="shared" si="17"/>
        <v>8.5776456847303839E-2</v>
      </c>
    </row>
    <row r="259" spans="1:17" x14ac:dyDescent="0.3">
      <c r="A259" s="61">
        <v>45902</v>
      </c>
      <c r="B259" s="60" t="str">
        <f>_xlfn.IFNA('[2]Ceny elektriny cal + 1'!D246,"")</f>
        <v/>
      </c>
      <c r="C259" s="60">
        <f>_xlfn.IFNA('[2]Ceny elektriny cal + 1'!E246,"")</f>
        <v>51</v>
      </c>
      <c r="D259" s="60">
        <f>_xlfn.IFNA('[2]Ceny elektriny cal + 1'!F246,"")</f>
        <v>46</v>
      </c>
      <c r="E259" s="60">
        <f>_xlfn.IFNA('[2]Ceny elektriny cal + 1'!G246,"")</f>
        <v>94.36</v>
      </c>
      <c r="F259" s="60">
        <f>_xlfn.IFNA('[2]Ceny elektriny cal + 1'!H246,"")</f>
        <v>543.75</v>
      </c>
      <c r="G259" s="60" t="str">
        <f>_xlfn.IFNA('[2]Ceny elektriny cal + 1'!I246,"")</f>
        <v/>
      </c>
      <c r="H259" s="60">
        <f>_xlfn.IFNA('[2]Ceny elektriny cal + 1'!J246,"")</f>
        <v>103.09</v>
      </c>
      <c r="K259" s="60">
        <f t="shared" si="17"/>
        <v>0.13553543688509539</v>
      </c>
      <c r="L259" s="60">
        <f t="shared" si="17"/>
        <v>-1.7718820775364463E-2</v>
      </c>
      <c r="M259" s="60">
        <f t="shared" si="17"/>
        <v>-1.0334428179950006E-3</v>
      </c>
      <c r="N259" s="60">
        <f t="shared" si="17"/>
        <v>1.6942275726271161E-2</v>
      </c>
      <c r="O259" s="60">
        <f t="shared" si="17"/>
        <v>0.74529650262877722</v>
      </c>
      <c r="P259" s="60">
        <f t="shared" si="17"/>
        <v>-2.1121322214443294E-2</v>
      </c>
      <c r="Q259" s="60">
        <f t="shared" si="17"/>
        <v>7.5138746867626116E-2</v>
      </c>
    </row>
    <row r="260" spans="1:17" x14ac:dyDescent="0.3">
      <c r="A260" s="61">
        <v>45903</v>
      </c>
      <c r="B260" s="60">
        <f>_xlfn.IFNA('[2]Ceny elektriny cal + 1'!D247,"")</f>
        <v>52.86</v>
      </c>
      <c r="C260" s="60">
        <f>_xlfn.IFNA('[2]Ceny elektriny cal + 1'!E247,"")</f>
        <v>51.23</v>
      </c>
      <c r="D260" s="60">
        <f>_xlfn.IFNA('[2]Ceny elektriny cal + 1'!F247,"")</f>
        <v>46.7</v>
      </c>
      <c r="E260" s="60">
        <f>_xlfn.IFNA('[2]Ceny elektriny cal + 1'!G247,"")</f>
        <v>94.62</v>
      </c>
      <c r="F260" s="60" t="str">
        <f>_xlfn.IFNA('[2]Ceny elektriny cal + 1'!H247,"")</f>
        <v/>
      </c>
      <c r="G260" s="60" t="str">
        <f>_xlfn.IFNA('[2]Ceny elektriny cal + 1'!I247,"")</f>
        <v/>
      </c>
      <c r="H260" s="60">
        <f>_xlfn.IFNA('[2]Ceny elektriny cal + 1'!J247,"")</f>
        <v>100</v>
      </c>
      <c r="K260" s="60">
        <f t="shared" si="17"/>
        <v>0.11694088562981286</v>
      </c>
      <c r="L260" s="60">
        <f t="shared" si="17"/>
        <v>-1.3288925261214168E-2</v>
      </c>
      <c r="M260" s="60">
        <f t="shared" si="17"/>
        <v>1.4168222182600942E-2</v>
      </c>
      <c r="N260" s="60">
        <f t="shared" si="17"/>
        <v>1.9744363387238062E-2</v>
      </c>
      <c r="O260" s="60">
        <f t="shared" si="17"/>
        <v>0.74529650262877722</v>
      </c>
      <c r="P260" s="60">
        <f t="shared" si="17"/>
        <v>-2.1121322214443294E-2</v>
      </c>
      <c r="Q260" s="60">
        <f t="shared" si="17"/>
        <v>4.2912743105661066E-2</v>
      </c>
    </row>
    <row r="261" spans="1:17" x14ac:dyDescent="0.3">
      <c r="A261" s="61">
        <v>45904</v>
      </c>
      <c r="B261" s="60">
        <f>_xlfn.IFNA('[2]Ceny elektriny cal + 1'!D248,"")</f>
        <v>54.02</v>
      </c>
      <c r="C261" s="60">
        <f>_xlfn.IFNA('[2]Ceny elektriny cal + 1'!E248,"")</f>
        <v>51.87</v>
      </c>
      <c r="D261" s="60">
        <f>_xlfn.IFNA('[2]Ceny elektriny cal + 1'!F248,"")</f>
        <v>46.45</v>
      </c>
      <c r="E261" s="60" t="str">
        <f>_xlfn.IFNA('[2]Ceny elektriny cal + 1'!G248,"")</f>
        <v/>
      </c>
      <c r="F261" s="60" t="str">
        <f>_xlfn.IFNA('[2]Ceny elektriny cal + 1'!H248,"")</f>
        <v/>
      </c>
      <c r="G261" s="60">
        <f>_xlfn.IFNA('[2]Ceny elektriny cal + 1'!I248,"")</f>
        <v>141.41</v>
      </c>
      <c r="H261" s="60">
        <f>_xlfn.IFNA('[2]Ceny elektriny cal + 1'!J248,"")</f>
        <v>97.61</v>
      </c>
      <c r="K261" s="60">
        <f t="shared" si="17"/>
        <v>0.1414518850117763</v>
      </c>
      <c r="L261" s="60">
        <f t="shared" si="17"/>
        <v>-9.6225948270900474E-4</v>
      </c>
      <c r="M261" s="60">
        <f t="shared" si="17"/>
        <v>8.7390561109594866E-3</v>
      </c>
      <c r="N261" s="60">
        <f t="shared" si="17"/>
        <v>1.9744363387238062E-2</v>
      </c>
      <c r="O261" s="60">
        <f t="shared" si="17"/>
        <v>0.74529650262877722</v>
      </c>
      <c r="P261" s="60">
        <f t="shared" si="17"/>
        <v>-3.0581736636630108E-2</v>
      </c>
      <c r="Q261" s="60">
        <f t="shared" si="17"/>
        <v>1.7987128545435827E-2</v>
      </c>
    </row>
    <row r="262" spans="1:17" x14ac:dyDescent="0.3">
      <c r="A262" s="61">
        <v>45905</v>
      </c>
      <c r="B262" s="60">
        <f>_xlfn.IFNA('[2]Ceny elektriny cal + 1'!D249,"")</f>
        <v>54.52</v>
      </c>
      <c r="C262" s="60">
        <f>_xlfn.IFNA('[2]Ceny elektriny cal + 1'!E249,"")</f>
        <v>51.54</v>
      </c>
      <c r="D262" s="60" t="str">
        <f>_xlfn.IFNA('[2]Ceny elektriny cal + 1'!F249,"")</f>
        <v/>
      </c>
      <c r="E262" s="60" t="str">
        <f>_xlfn.IFNA('[2]Ceny elektriny cal + 1'!G249,"")</f>
        <v/>
      </c>
      <c r="F262" s="60">
        <f>_xlfn.IFNA('[2]Ceny elektriny cal + 1'!H249,"")</f>
        <v>607.33000000000004</v>
      </c>
      <c r="G262" s="60">
        <f>_xlfn.IFNA('[2]Ceny elektriny cal + 1'!I249,"")</f>
        <v>141.52000000000001</v>
      </c>
      <c r="H262" s="60">
        <f>_xlfn.IFNA('[2]Ceny elektriny cal + 1'!J249,"")</f>
        <v>97.63</v>
      </c>
      <c r="K262" s="60">
        <f t="shared" si="17"/>
        <v>0.15201697095227762</v>
      </c>
      <c r="L262" s="60">
        <f t="shared" si="17"/>
        <v>-7.3181965247507419E-3</v>
      </c>
      <c r="M262" s="60">
        <f t="shared" si="17"/>
        <v>8.7390561109594866E-3</v>
      </c>
      <c r="N262" s="60">
        <f t="shared" si="17"/>
        <v>1.9744363387238062E-2</v>
      </c>
      <c r="O262" s="60">
        <f t="shared" si="17"/>
        <v>0.94937181598443265</v>
      </c>
      <c r="P262" s="60">
        <f t="shared" si="17"/>
        <v>-2.982764563196294E-2</v>
      </c>
      <c r="Q262" s="60">
        <f t="shared" si="17"/>
        <v>1.8195711094056932E-2</v>
      </c>
    </row>
    <row r="263" spans="1:17" x14ac:dyDescent="0.3">
      <c r="A263" s="61">
        <v>45906</v>
      </c>
      <c r="B263" s="60">
        <f>_xlfn.IFNA('[2]Ceny elektriny cal + 1'!D250,"")</f>
        <v>55.83</v>
      </c>
      <c r="C263" s="60">
        <f>_xlfn.IFNA('[2]Ceny elektriny cal + 1'!E250,"")</f>
        <v>51.74</v>
      </c>
      <c r="D263" s="60" t="str">
        <f>_xlfn.IFNA('[2]Ceny elektriny cal + 1'!F250,"")</f>
        <v/>
      </c>
      <c r="E263" s="60">
        <f>_xlfn.IFNA('[2]Ceny elektriny cal + 1'!G250,"")</f>
        <v>95.68</v>
      </c>
      <c r="F263" s="60">
        <f>_xlfn.IFNA('[2]Ceny elektriny cal + 1'!H250,"")</f>
        <v>573</v>
      </c>
      <c r="G263" s="60">
        <f>_xlfn.IFNA('[2]Ceny elektriny cal + 1'!I250,"")</f>
        <v>137.91</v>
      </c>
      <c r="H263" s="60">
        <f>_xlfn.IFNA('[2]Ceny elektriny cal + 1'!J250,"")</f>
        <v>97.94</v>
      </c>
      <c r="K263" s="60">
        <f t="shared" si="17"/>
        <v>0.1796974961163913</v>
      </c>
      <c r="L263" s="60">
        <f t="shared" si="17"/>
        <v>-3.4661134689677464E-3</v>
      </c>
      <c r="M263" s="60">
        <f t="shared" si="17"/>
        <v>8.7390561109594866E-3</v>
      </c>
      <c r="N263" s="60">
        <f t="shared" si="17"/>
        <v>3.1168259235795359E-2</v>
      </c>
      <c r="O263" s="60">
        <f t="shared" si="17"/>
        <v>0.83918141794260093</v>
      </c>
      <c r="P263" s="60">
        <f t="shared" si="17"/>
        <v>-5.45755413305824E-2</v>
      </c>
      <c r="Q263" s="60">
        <f t="shared" si="17"/>
        <v>2.1428740597684515E-2</v>
      </c>
    </row>
    <row r="264" spans="1:17" x14ac:dyDescent="0.3">
      <c r="A264" s="61">
        <v>45907</v>
      </c>
      <c r="B264" s="60">
        <f>_xlfn.IFNA('[2]Ceny elektriny cal + 1'!D251,"")</f>
        <v>57.33</v>
      </c>
      <c r="C264" s="60" t="str">
        <f>_xlfn.IFNA('[2]Ceny elektriny cal + 1'!E251,"")</f>
        <v/>
      </c>
      <c r="D264" s="60">
        <f>_xlfn.IFNA('[2]Ceny elektriny cal + 1'!F251,"")</f>
        <v>45.94</v>
      </c>
      <c r="E264" s="60">
        <f>_xlfn.IFNA('[2]Ceny elektriny cal + 1'!G251,"")</f>
        <v>96.66</v>
      </c>
      <c r="F264" s="60">
        <f>_xlfn.IFNA('[2]Ceny elektriny cal + 1'!H251,"")</f>
        <v>560</v>
      </c>
      <c r="G264" s="60">
        <f>_xlfn.IFNA('[2]Ceny elektriny cal + 1'!I251,"")</f>
        <v>138.18</v>
      </c>
      <c r="H264" s="60" t="str">
        <f>_xlfn.IFNA('[2]Ceny elektriny cal + 1'!J251,"")</f>
        <v/>
      </c>
      <c r="K264" s="60">
        <f t="shared" si="17"/>
        <v>0.21139275393789569</v>
      </c>
      <c r="L264" s="60">
        <f t="shared" si="17"/>
        <v>-3.4661134689677464E-3</v>
      </c>
      <c r="M264" s="60">
        <f t="shared" si="17"/>
        <v>-2.3364426751889544E-3</v>
      </c>
      <c r="N264" s="60">
        <f t="shared" si="17"/>
        <v>4.1729974265593217E-2</v>
      </c>
      <c r="O264" s="60">
        <f t="shared" si="17"/>
        <v>0.79745478891423494</v>
      </c>
      <c r="P264" s="60">
        <f t="shared" si="17"/>
        <v>-5.272459068276325E-2</v>
      </c>
      <c r="Q264" s="60">
        <f t="shared" si="17"/>
        <v>2.1428740597684515E-2</v>
      </c>
    </row>
    <row r="265" spans="1:17" x14ac:dyDescent="0.3">
      <c r="A265" s="61">
        <v>45908</v>
      </c>
      <c r="B265" s="60" t="str">
        <f>_xlfn.IFNA('[2]Ceny elektriny cal + 1'!D252,"")</f>
        <v/>
      </c>
      <c r="C265" s="60" t="str">
        <f>_xlfn.IFNA('[2]Ceny elektriny cal + 1'!E252,"")</f>
        <v/>
      </c>
      <c r="D265" s="60">
        <f>_xlfn.IFNA('[2]Ceny elektriny cal + 1'!F252,"")</f>
        <v>45.31</v>
      </c>
      <c r="E265" s="60">
        <f>_xlfn.IFNA('[2]Ceny elektriny cal + 1'!G252,"")</f>
        <v>98.5</v>
      </c>
      <c r="F265" s="60">
        <f>_xlfn.IFNA('[2]Ceny elektriny cal + 1'!H252,"")</f>
        <v>559</v>
      </c>
      <c r="G265" s="60">
        <f>_xlfn.IFNA('[2]Ceny elektriny cal + 1'!I252,"")</f>
        <v>137.08000000000001</v>
      </c>
      <c r="H265" s="60" t="str">
        <f>_xlfn.IFNA('[2]Ceny elektriny cal + 1'!J252,"")</f>
        <v/>
      </c>
      <c r="K265" s="60">
        <f t="shared" si="17"/>
        <v>0.21139275393789569</v>
      </c>
      <c r="L265" s="60">
        <f t="shared" si="17"/>
        <v>-3.4661134689677464E-3</v>
      </c>
      <c r="M265" s="60">
        <f t="shared" si="17"/>
        <v>-1.601794117572497E-2</v>
      </c>
      <c r="N265" s="60">
        <f t="shared" si="17"/>
        <v>6.1560133097050773E-2</v>
      </c>
      <c r="O265" s="60">
        <f t="shared" si="17"/>
        <v>0.79424504821974518</v>
      </c>
      <c r="P265" s="60">
        <f t="shared" si="17"/>
        <v>-6.026550072943393E-2</v>
      </c>
      <c r="Q265" s="60">
        <f t="shared" si="17"/>
        <v>2.1428740597684515E-2</v>
      </c>
    </row>
    <row r="266" spans="1:17" x14ac:dyDescent="0.3">
      <c r="A266" s="61">
        <v>45909</v>
      </c>
      <c r="B266" s="60" t="str">
        <f>_xlfn.IFNA('[2]Ceny elektriny cal + 1'!D253,"")</f>
        <v/>
      </c>
      <c r="C266" s="60">
        <f>_xlfn.IFNA('[2]Ceny elektriny cal + 1'!E253,"")</f>
        <v>51.8</v>
      </c>
      <c r="D266" s="60">
        <f>_xlfn.IFNA('[2]Ceny elektriny cal + 1'!F253,"")</f>
        <v>45.41</v>
      </c>
      <c r="E266" s="60">
        <f>_xlfn.IFNA('[2]Ceny elektriny cal + 1'!G253,"")</f>
        <v>101.45</v>
      </c>
      <c r="F266" s="60">
        <f>_xlfn.IFNA('[2]Ceny elektriny cal + 1'!H253,"")</f>
        <v>552</v>
      </c>
      <c r="G266" s="60" t="str">
        <f>_xlfn.IFNA('[2]Ceny elektriny cal + 1'!I253,"")</f>
        <v/>
      </c>
      <c r="H266" s="60">
        <f>_xlfn.IFNA('[2]Ceny elektriny cal + 1'!J253,"")</f>
        <v>100.06</v>
      </c>
      <c r="K266" s="60">
        <f t="shared" si="17"/>
        <v>0.21139275393789569</v>
      </c>
      <c r="L266" s="60">
        <f t="shared" si="17"/>
        <v>-2.3104885522330365E-3</v>
      </c>
      <c r="M266" s="60">
        <f t="shared" si="17"/>
        <v>-1.3846274747068565E-2</v>
      </c>
      <c r="N266" s="60">
        <f t="shared" si="17"/>
        <v>9.3353050788790082E-2</v>
      </c>
      <c r="O266" s="60">
        <f t="shared" si="17"/>
        <v>0.7717768633583173</v>
      </c>
      <c r="P266" s="60">
        <f t="shared" si="17"/>
        <v>-6.026550072943393E-2</v>
      </c>
      <c r="Q266" s="60">
        <f t="shared" si="17"/>
        <v>4.3538490751524384E-2</v>
      </c>
    </row>
    <row r="267" spans="1:17" x14ac:dyDescent="0.3">
      <c r="A267" s="61">
        <v>45910</v>
      </c>
      <c r="B267" s="60">
        <f>_xlfn.IFNA('[2]Ceny elektriny cal + 1'!D254,"")</f>
        <v>59.71</v>
      </c>
      <c r="C267" s="60">
        <f>_xlfn.IFNA('[2]Ceny elektriny cal + 1'!E254,"")</f>
        <v>53.75</v>
      </c>
      <c r="D267" s="60">
        <f>_xlfn.IFNA('[2]Ceny elektriny cal + 1'!F254,"")</f>
        <v>45.76</v>
      </c>
      <c r="E267" s="60">
        <f>_xlfn.IFNA('[2]Ceny elektriny cal + 1'!G254,"")</f>
        <v>101.03</v>
      </c>
      <c r="F267" s="60" t="str">
        <f>_xlfn.IFNA('[2]Ceny elektriny cal + 1'!H254,"")</f>
        <v/>
      </c>
      <c r="G267" s="60" t="str">
        <f>_xlfn.IFNA('[2]Ceny elektriny cal + 1'!I254,"")</f>
        <v/>
      </c>
      <c r="H267" s="60">
        <f>_xlfn.IFNA('[2]Ceny elektriny cal + 1'!J254,"")</f>
        <v>96.86</v>
      </c>
      <c r="K267" s="60">
        <f t="shared" si="17"/>
        <v>0.26168256301468262</v>
      </c>
      <c r="L267" s="60">
        <f t="shared" si="17"/>
        <v>3.5247321241650198E-2</v>
      </c>
      <c r="M267" s="60">
        <f t="shared" si="17"/>
        <v>-6.2454422467707049E-3</v>
      </c>
      <c r="N267" s="60">
        <f t="shared" si="17"/>
        <v>8.882660149030519E-2</v>
      </c>
      <c r="O267" s="60">
        <f t="shared" si="17"/>
        <v>0.7717768633583173</v>
      </c>
      <c r="P267" s="60">
        <f t="shared" si="17"/>
        <v>-6.026550072943393E-2</v>
      </c>
      <c r="Q267" s="60">
        <f t="shared" si="17"/>
        <v>1.0165282972143252E-2</v>
      </c>
    </row>
    <row r="268" spans="1:17" x14ac:dyDescent="0.3">
      <c r="A268" s="61">
        <v>45911</v>
      </c>
      <c r="B268" s="60">
        <f>_xlfn.IFNA('[2]Ceny elektriny cal + 1'!D255,"")</f>
        <v>59.97</v>
      </c>
      <c r="C268" s="60">
        <f>_xlfn.IFNA('[2]Ceny elektriny cal + 1'!E255,"")</f>
        <v>54.56</v>
      </c>
      <c r="D268" s="60">
        <f>_xlfn.IFNA('[2]Ceny elektriny cal + 1'!F255,"")</f>
        <v>45.64</v>
      </c>
      <c r="E268" s="60" t="str">
        <f>_xlfn.IFNA('[2]Ceny elektriny cal + 1'!G255,"")</f>
        <v/>
      </c>
      <c r="F268" s="60" t="str">
        <f>_xlfn.IFNA('[2]Ceny elektriny cal + 1'!H255,"")</f>
        <v/>
      </c>
      <c r="G268" s="60">
        <f>_xlfn.IFNA('[2]Ceny elektriny cal + 1'!I255,"")</f>
        <v>137.69999999999999</v>
      </c>
      <c r="H268" s="60">
        <f>_xlfn.IFNA('[2]Ceny elektriny cal + 1'!J255,"")</f>
        <v>97.87</v>
      </c>
      <c r="K268" s="60">
        <f t="shared" si="17"/>
        <v>0.26717640770374329</v>
      </c>
      <c r="L268" s="60">
        <f t="shared" si="17"/>
        <v>5.0848257617570836E-2</v>
      </c>
      <c r="M268" s="60">
        <f t="shared" si="17"/>
        <v>-8.8514419611585016E-3</v>
      </c>
      <c r="N268" s="60">
        <f t="shared" si="17"/>
        <v>8.882660149030519E-2</v>
      </c>
      <c r="O268" s="60">
        <f t="shared" si="17"/>
        <v>0.7717768633583173</v>
      </c>
      <c r="P268" s="60">
        <f t="shared" si="17"/>
        <v>-5.601516961221964E-2</v>
      </c>
      <c r="Q268" s="60">
        <f t="shared" si="17"/>
        <v>2.0698701677510423E-2</v>
      </c>
    </row>
    <row r="269" spans="1:17" x14ac:dyDescent="0.3">
      <c r="A269" s="61">
        <v>45912</v>
      </c>
      <c r="B269" s="60">
        <f>_xlfn.IFNA('[2]Ceny elektriny cal + 1'!D256,"")</f>
        <v>59.38</v>
      </c>
      <c r="C269" s="60">
        <f>_xlfn.IFNA('[2]Ceny elektriny cal + 1'!E256,"")</f>
        <v>53.79</v>
      </c>
      <c r="D269" s="60" t="str">
        <f>_xlfn.IFNA('[2]Ceny elektriny cal + 1'!F256,"")</f>
        <v/>
      </c>
      <c r="E269" s="60" t="str">
        <f>_xlfn.IFNA('[2]Ceny elektriny cal + 1'!G256,"")</f>
        <v/>
      </c>
      <c r="F269" s="60">
        <f>_xlfn.IFNA('[2]Ceny elektriny cal + 1'!H256,"")</f>
        <v>510.11</v>
      </c>
      <c r="G269" s="60">
        <f>_xlfn.IFNA('[2]Ceny elektriny cal + 1'!I256,"")</f>
        <v>136.33000000000001</v>
      </c>
      <c r="H269" s="60">
        <f>_xlfn.IFNA('[2]Ceny elektriny cal + 1'!J256,"")</f>
        <v>96.07</v>
      </c>
      <c r="K269" s="60">
        <f t="shared" si="17"/>
        <v>0.25470960629395178</v>
      </c>
      <c r="L269" s="60">
        <f t="shared" si="17"/>
        <v>3.6017737852806819E-2</v>
      </c>
      <c r="M269" s="60">
        <f t="shared" si="17"/>
        <v>-8.8514419611585016E-3</v>
      </c>
      <c r="N269" s="60">
        <f t="shared" si="17"/>
        <v>8.882660149030519E-2</v>
      </c>
      <c r="O269" s="60">
        <f t="shared" si="17"/>
        <v>0.63732082566614356</v>
      </c>
      <c r="P269" s="60">
        <f t="shared" si="17"/>
        <v>-6.5407030306709357E-2</v>
      </c>
      <c r="Q269" s="60">
        <f t="shared" si="17"/>
        <v>1.9262723016084671E-3</v>
      </c>
    </row>
    <row r="270" spans="1:17" x14ac:dyDescent="0.3">
      <c r="A270" s="61">
        <v>45913</v>
      </c>
      <c r="B270" s="60">
        <f>_xlfn.IFNA('[2]Ceny elektriny cal + 1'!D257,"")</f>
        <v>56.1</v>
      </c>
      <c r="C270" s="60">
        <f>_xlfn.IFNA('[2]Ceny elektriny cal + 1'!E257,"")</f>
        <v>54.24</v>
      </c>
      <c r="D270" s="60" t="str">
        <f>_xlfn.IFNA('[2]Ceny elektriny cal + 1'!F257,"")</f>
        <v/>
      </c>
      <c r="E270" s="60">
        <f>_xlfn.IFNA('[2]Ceny elektriny cal + 1'!G257,"")</f>
        <v>104.42</v>
      </c>
      <c r="F270" s="60">
        <f>_xlfn.IFNA('[2]Ceny elektriny cal + 1'!H257,"")</f>
        <v>510.75</v>
      </c>
      <c r="G270" s="60">
        <f>_xlfn.IFNA('[2]Ceny elektriny cal + 1'!I257,"")</f>
        <v>138.65</v>
      </c>
      <c r="H270" s="60">
        <f>_xlfn.IFNA('[2]Ceny elektriny cal + 1'!J257,"")</f>
        <v>95.69</v>
      </c>
      <c r="K270" s="60">
        <f t="shared" si="17"/>
        <v>0.18540264252426231</v>
      </c>
      <c r="L270" s="60">
        <f t="shared" si="17"/>
        <v>4.4684924728318309E-2</v>
      </c>
      <c r="M270" s="60">
        <f t="shared" si="17"/>
        <v>-8.8514419611585016E-3</v>
      </c>
      <c r="N270" s="60">
        <f t="shared" si="17"/>
        <v>0.12536151368521886</v>
      </c>
      <c r="O270" s="60">
        <f t="shared" si="17"/>
        <v>0.63937505971061692</v>
      </c>
      <c r="P270" s="60">
        <f t="shared" si="17"/>
        <v>-4.9502565481003957E-2</v>
      </c>
      <c r="Q270" s="60">
        <f t="shared" si="17"/>
        <v>-2.0367961221929853E-3</v>
      </c>
    </row>
    <row r="271" spans="1:17" x14ac:dyDescent="0.3">
      <c r="A271" s="61">
        <v>45914</v>
      </c>
      <c r="B271" s="60">
        <f>_xlfn.IFNA('[2]Ceny elektriny cal + 1'!D258,"")</f>
        <v>53.96</v>
      </c>
      <c r="C271" s="60" t="str">
        <f>_xlfn.IFNA('[2]Ceny elektriny cal + 1'!E258,"")</f>
        <v/>
      </c>
      <c r="D271" s="60">
        <f>_xlfn.IFNA('[2]Ceny elektriny cal + 1'!F258,"")</f>
        <v>46.7</v>
      </c>
      <c r="E271" s="60">
        <f>_xlfn.IFNA('[2]Ceny elektriny cal + 1'!G258,"")</f>
        <v>104.75</v>
      </c>
      <c r="F271" s="60">
        <f>_xlfn.IFNA('[2]Ceny elektriny cal + 1'!H258,"")</f>
        <v>549</v>
      </c>
      <c r="G271" s="60">
        <f>_xlfn.IFNA('[2]Ceny elektriny cal + 1'!I258,"")</f>
        <v>137.93</v>
      </c>
      <c r="H271" s="60" t="str">
        <f>_xlfn.IFNA('[2]Ceny elektriny cal + 1'!J258,"")</f>
        <v/>
      </c>
      <c r="K271" s="60">
        <f t="shared" si="17"/>
        <v>0.14018407469891603</v>
      </c>
      <c r="L271" s="60">
        <f t="shared" si="17"/>
        <v>4.4684924728318309E-2</v>
      </c>
      <c r="M271" s="60">
        <f t="shared" si="17"/>
        <v>1.4168222182600942E-2</v>
      </c>
      <c r="N271" s="60">
        <f t="shared" si="17"/>
        <v>0.12891800956259969</v>
      </c>
      <c r="O271" s="60">
        <f t="shared" si="17"/>
        <v>0.76214764127484802</v>
      </c>
      <c r="P271" s="60">
        <f t="shared" si="17"/>
        <v>-5.4438433875188319E-2</v>
      </c>
      <c r="Q271" s="60">
        <f t="shared" si="17"/>
        <v>-2.0367961221929853E-3</v>
      </c>
    </row>
    <row r="272" spans="1:17" x14ac:dyDescent="0.3">
      <c r="A272" s="61">
        <v>45915</v>
      </c>
      <c r="B272" s="60" t="str">
        <f>_xlfn.IFNA('[2]Ceny elektriny cal + 1'!D259,"")</f>
        <v/>
      </c>
      <c r="C272" s="60" t="str">
        <f>_xlfn.IFNA('[2]Ceny elektriny cal + 1'!E259,"")</f>
        <v/>
      </c>
      <c r="D272" s="60">
        <f>_xlfn.IFNA('[2]Ceny elektriny cal + 1'!F259,"")</f>
        <v>47.07</v>
      </c>
      <c r="E272" s="60">
        <f>_xlfn.IFNA('[2]Ceny elektriny cal + 1'!G259,"")</f>
        <v>109.67</v>
      </c>
      <c r="F272" s="60">
        <f>_xlfn.IFNA('[2]Ceny elektriny cal + 1'!H259,"")</f>
        <v>571.5</v>
      </c>
      <c r="G272" s="60">
        <f>_xlfn.IFNA('[2]Ceny elektriny cal + 1'!I259,"")</f>
        <v>138.54</v>
      </c>
      <c r="H272" s="60" t="str">
        <f>_xlfn.IFNA('[2]Ceny elektriny cal + 1'!J259,"")</f>
        <v/>
      </c>
      <c r="K272" s="60">
        <f t="shared" si="17"/>
        <v>0.14018407469891603</v>
      </c>
      <c r="L272" s="60">
        <f t="shared" si="17"/>
        <v>4.4684924728318309E-2</v>
      </c>
      <c r="M272" s="60">
        <f t="shared" si="17"/>
        <v>2.2203387968629862E-2</v>
      </c>
      <c r="N272" s="60">
        <f t="shared" si="17"/>
        <v>0.18194212991628</v>
      </c>
      <c r="O272" s="60">
        <f t="shared" si="17"/>
        <v>0.83436680690086651</v>
      </c>
      <c r="P272" s="60">
        <f t="shared" si="17"/>
        <v>-5.0256656485671125E-2</v>
      </c>
      <c r="Q272" s="60">
        <f t="shared" si="17"/>
        <v>-2.0367961221929853E-3</v>
      </c>
    </row>
    <row r="273" spans="1:17" x14ac:dyDescent="0.3">
      <c r="A273" s="61">
        <v>45916</v>
      </c>
      <c r="B273" s="60" t="str">
        <f>_xlfn.IFNA('[2]Ceny elektriny cal + 1'!D260,"")</f>
        <v/>
      </c>
      <c r="C273" s="60">
        <f>_xlfn.IFNA('[2]Ceny elektriny cal + 1'!E260,"")</f>
        <v>55.36</v>
      </c>
      <c r="D273" s="60">
        <f>_xlfn.IFNA('[2]Ceny elektriny cal + 1'!F260,"")</f>
        <v>46.45</v>
      </c>
      <c r="E273" s="60">
        <f>_xlfn.IFNA('[2]Ceny elektriny cal + 1'!G260,"")</f>
        <v>102.08</v>
      </c>
      <c r="F273" s="60">
        <f>_xlfn.IFNA('[2]Ceny elektriny cal + 1'!H260,"")</f>
        <v>543.92999999999995</v>
      </c>
      <c r="G273" s="60" t="str">
        <f>_xlfn.IFNA('[2]Ceny elektriny cal + 1'!I260,"")</f>
        <v/>
      </c>
      <c r="H273" s="60">
        <f>_xlfn.IFNA('[2]Ceny elektriny cal + 1'!J260,"")</f>
        <v>93.4</v>
      </c>
      <c r="K273" s="60">
        <f t="shared" ref="K273:Q288" si="18">IFERROR(B273/B$380-1,K272)</f>
        <v>0.14018407469891603</v>
      </c>
      <c r="L273" s="60">
        <f t="shared" si="18"/>
        <v>6.6256589840702373E-2</v>
      </c>
      <c r="M273" s="60">
        <f t="shared" si="18"/>
        <v>8.7390561109594866E-3</v>
      </c>
      <c r="N273" s="60">
        <f t="shared" si="18"/>
        <v>0.1001427247365172</v>
      </c>
      <c r="O273" s="60">
        <f t="shared" si="18"/>
        <v>0.7458742559537852</v>
      </c>
      <c r="P273" s="60">
        <f t="shared" si="18"/>
        <v>-5.0256656485671125E-2</v>
      </c>
      <c r="Q273" s="60">
        <f t="shared" si="18"/>
        <v>-2.5919497939312475E-2</v>
      </c>
    </row>
    <row r="274" spans="1:17" x14ac:dyDescent="0.3">
      <c r="A274" s="61">
        <v>45917</v>
      </c>
      <c r="B274" s="60">
        <f>_xlfn.IFNA('[2]Ceny elektriny cal + 1'!D261,"")</f>
        <v>57.26</v>
      </c>
      <c r="C274" s="60">
        <f>_xlfn.IFNA('[2]Ceny elektriny cal + 1'!E261,"")</f>
        <v>54.43</v>
      </c>
      <c r="D274" s="60">
        <f>_xlfn.IFNA('[2]Ceny elektriny cal + 1'!F261,"")</f>
        <v>46.45</v>
      </c>
      <c r="E274" s="60">
        <f>_xlfn.IFNA('[2]Ceny elektriny cal + 1'!G261,"")</f>
        <v>105.15</v>
      </c>
      <c r="F274" s="60" t="str">
        <f>_xlfn.IFNA('[2]Ceny elektriny cal + 1'!H261,"")</f>
        <v/>
      </c>
      <c r="G274" s="60" t="str">
        <f>_xlfn.IFNA('[2]Ceny elektriny cal + 1'!I261,"")</f>
        <v/>
      </c>
      <c r="H274" s="60">
        <f>_xlfn.IFNA('[2]Ceny elektriny cal + 1'!J261,"")</f>
        <v>96.24</v>
      </c>
      <c r="K274" s="60">
        <f t="shared" si="18"/>
        <v>0.20991364190622552</v>
      </c>
      <c r="L274" s="60">
        <f t="shared" si="18"/>
        <v>4.8344403631312094E-2</v>
      </c>
      <c r="M274" s="60">
        <f t="shared" si="18"/>
        <v>8.7390561109594866E-3</v>
      </c>
      <c r="N274" s="60">
        <f t="shared" si="18"/>
        <v>0.13322891365639489</v>
      </c>
      <c r="O274" s="60">
        <f t="shared" si="18"/>
        <v>0.7458742559537852</v>
      </c>
      <c r="P274" s="60">
        <f t="shared" si="18"/>
        <v>-5.0256656485671125E-2</v>
      </c>
      <c r="Q274" s="60">
        <f t="shared" si="18"/>
        <v>3.6992239648880876E-3</v>
      </c>
    </row>
    <row r="275" spans="1:17" x14ac:dyDescent="0.3">
      <c r="A275" s="61">
        <v>45918</v>
      </c>
      <c r="B275" s="60">
        <f>_xlfn.IFNA('[2]Ceny elektriny cal + 1'!D262,"")</f>
        <v>56.68</v>
      </c>
      <c r="C275" s="60">
        <f>_xlfn.IFNA('[2]Ceny elektriny cal + 1'!E262,"")</f>
        <v>53.24</v>
      </c>
      <c r="D275" s="60">
        <f>_xlfn.IFNA('[2]Ceny elektriny cal + 1'!F262,"")</f>
        <v>45.92</v>
      </c>
      <c r="E275" s="60" t="str">
        <f>_xlfn.IFNA('[2]Ceny elektriny cal + 1'!G262,"")</f>
        <v/>
      </c>
      <c r="F275" s="60" t="str">
        <f>_xlfn.IFNA('[2]Ceny elektriny cal + 1'!H262,"")</f>
        <v/>
      </c>
      <c r="G275" s="60">
        <f>_xlfn.IFNA('[2]Ceny elektriny cal + 1'!I262,"")</f>
        <v>135.21</v>
      </c>
      <c r="H275" s="60">
        <f>_xlfn.IFNA('[2]Ceny elektriny cal + 1'!J262,"")</f>
        <v>96.28</v>
      </c>
      <c r="K275" s="60">
        <f t="shared" si="18"/>
        <v>0.19765814221524391</v>
      </c>
      <c r="L275" s="60">
        <f t="shared" si="18"/>
        <v>2.5424509449403887E-2</v>
      </c>
      <c r="M275" s="60">
        <f t="shared" si="18"/>
        <v>-2.7707759609201243E-3</v>
      </c>
      <c r="N275" s="60">
        <f t="shared" si="18"/>
        <v>0.13322891365639489</v>
      </c>
      <c r="O275" s="60">
        <f t="shared" si="18"/>
        <v>0.7458742559537852</v>
      </c>
      <c r="P275" s="60">
        <f t="shared" si="18"/>
        <v>-7.3085047808774117E-2</v>
      </c>
      <c r="Q275" s="60">
        <f t="shared" si="18"/>
        <v>4.116389062130521E-3</v>
      </c>
    </row>
    <row r="276" spans="1:17" x14ac:dyDescent="0.3">
      <c r="A276" s="61">
        <v>45919</v>
      </c>
      <c r="B276" s="60">
        <f>_xlfn.IFNA('[2]Ceny elektriny cal + 1'!D263,"")</f>
        <v>56.84</v>
      </c>
      <c r="C276" s="60">
        <f>_xlfn.IFNA('[2]Ceny elektriny cal + 1'!E263,"")</f>
        <v>53.75</v>
      </c>
      <c r="D276" s="60" t="str">
        <f>_xlfn.IFNA('[2]Ceny elektriny cal + 1'!F263,"")</f>
        <v/>
      </c>
      <c r="E276" s="60" t="str">
        <f>_xlfn.IFNA('[2]Ceny elektriny cal + 1'!G263,"")</f>
        <v/>
      </c>
      <c r="F276" s="60">
        <f>_xlfn.IFNA('[2]Ceny elektriny cal + 1'!H263,"")</f>
        <v>528</v>
      </c>
      <c r="G276" s="60">
        <f>_xlfn.IFNA('[2]Ceny elektriny cal + 1'!I263,"")</f>
        <v>135.57</v>
      </c>
      <c r="H276" s="60">
        <f>_xlfn.IFNA('[2]Ceny elektriny cal + 1'!J263,"")</f>
        <v>92.26</v>
      </c>
      <c r="K276" s="60">
        <f t="shared" si="18"/>
        <v>0.2010389697162045</v>
      </c>
      <c r="L276" s="60">
        <f t="shared" si="18"/>
        <v>3.5247321241650198E-2</v>
      </c>
      <c r="M276" s="60">
        <f t="shared" si="18"/>
        <v>-2.7707759609201243E-3</v>
      </c>
      <c r="N276" s="60">
        <f t="shared" si="18"/>
        <v>0.13322891365639489</v>
      </c>
      <c r="O276" s="60">
        <f t="shared" si="18"/>
        <v>0.69474308669056417</v>
      </c>
      <c r="P276" s="60">
        <f t="shared" si="18"/>
        <v>-7.0617113611681992E-2</v>
      </c>
      <c r="Q276" s="60">
        <f t="shared" si="18"/>
        <v>-3.7808703210717054E-2</v>
      </c>
    </row>
    <row r="277" spans="1:17" x14ac:dyDescent="0.3">
      <c r="A277" s="61">
        <v>45920</v>
      </c>
      <c r="B277" s="60">
        <f>_xlfn.IFNA('[2]Ceny elektriny cal + 1'!D264,"")</f>
        <v>59.19</v>
      </c>
      <c r="C277" s="60">
        <f>_xlfn.IFNA('[2]Ceny elektriny cal + 1'!E264,"")</f>
        <v>54.28</v>
      </c>
      <c r="D277" s="60" t="str">
        <f>_xlfn.IFNA('[2]Ceny elektriny cal + 1'!F264,"")</f>
        <v/>
      </c>
      <c r="E277" s="60">
        <f>_xlfn.IFNA('[2]Ceny elektriny cal + 1'!G264,"")</f>
        <v>110.35</v>
      </c>
      <c r="F277" s="60">
        <f>_xlfn.IFNA('[2]Ceny elektriny cal + 1'!H264,"")</f>
        <v>530.54999999999995</v>
      </c>
      <c r="G277" s="60">
        <f>_xlfn.IFNA('[2]Ceny elektriny cal + 1'!I264,"")</f>
        <v>133.59</v>
      </c>
      <c r="H277" s="60">
        <f>_xlfn.IFNA('[2]Ceny elektriny cal + 1'!J264,"")</f>
        <v>93.75</v>
      </c>
      <c r="K277" s="60">
        <f t="shared" si="18"/>
        <v>0.25069487363656107</v>
      </c>
      <c r="L277" s="60">
        <f t="shared" si="18"/>
        <v>4.5455341339474931E-2</v>
      </c>
      <c r="M277" s="60">
        <f>IFERROR(D277/D$380-1,M276)</f>
        <v>-2.7707759609201243E-3</v>
      </c>
      <c r="N277" s="60">
        <f t="shared" si="18"/>
        <v>0.18927066687573157</v>
      </c>
      <c r="O277" s="60">
        <f t="shared" si="18"/>
        <v>0.70292792546151284</v>
      </c>
      <c r="P277" s="60">
        <f t="shared" si="18"/>
        <v>-8.4190751695689237E-2</v>
      </c>
      <c r="Q277" s="60">
        <f t="shared" si="18"/>
        <v>-2.2269303338442792E-2</v>
      </c>
    </row>
    <row r="278" spans="1:17" x14ac:dyDescent="0.3">
      <c r="A278" s="61">
        <v>45921</v>
      </c>
      <c r="B278" s="60">
        <f>_xlfn.IFNA('[2]Ceny elektriny cal + 1'!D265,"")</f>
        <v>58.61</v>
      </c>
      <c r="C278" s="60" t="str">
        <f>_xlfn.IFNA('[2]Ceny elektriny cal + 1'!E265,"")</f>
        <v/>
      </c>
      <c r="D278" s="60">
        <f>_xlfn.IFNA('[2]Ceny elektriny cal + 1'!F265,"")</f>
        <v>45.17</v>
      </c>
      <c r="E278" s="60">
        <f>_xlfn.IFNA('[2]Ceny elektriny cal + 1'!G265,"")</f>
        <v>109.14</v>
      </c>
      <c r="F278" s="60">
        <f>_xlfn.IFNA('[2]Ceny elektriny cal + 1'!H265,"")</f>
        <v>555</v>
      </c>
      <c r="G278" s="60">
        <f>_xlfn.IFNA('[2]Ceny elektriny cal + 1'!I265,"")</f>
        <v>134.03</v>
      </c>
      <c r="H278" s="60" t="str">
        <f>_xlfn.IFNA('[2]Ceny elektriny cal + 1'!J265,"")</f>
        <v/>
      </c>
      <c r="K278" s="60">
        <f t="shared" si="18"/>
        <v>0.23843937394557946</v>
      </c>
      <c r="L278" s="60">
        <f t="shared" si="18"/>
        <v>4.5455341339474931E-2</v>
      </c>
      <c r="M278" s="60">
        <f t="shared" si="18"/>
        <v>-1.9058274175844159E-2</v>
      </c>
      <c r="N278" s="60">
        <f t="shared" si="18"/>
        <v>0.17623018199200136</v>
      </c>
      <c r="O278" s="60">
        <f t="shared" si="18"/>
        <v>0.78140608544178636</v>
      </c>
      <c r="P278" s="60">
        <f t="shared" si="18"/>
        <v>-8.1174387677021009E-2</v>
      </c>
      <c r="Q278" s="60">
        <f t="shared" si="18"/>
        <v>-2.2269303338442792E-2</v>
      </c>
    </row>
    <row r="279" spans="1:17" x14ac:dyDescent="0.3">
      <c r="A279" s="61">
        <v>45922</v>
      </c>
      <c r="B279" s="60" t="str">
        <f>_xlfn.IFNA('[2]Ceny elektriny cal + 1'!D266,"")</f>
        <v/>
      </c>
      <c r="C279" s="60" t="str">
        <f>_xlfn.IFNA('[2]Ceny elektriny cal + 1'!E266,"")</f>
        <v/>
      </c>
      <c r="D279" s="60">
        <f>_xlfn.IFNA('[2]Ceny elektriny cal + 1'!F266,"")</f>
        <v>44.98</v>
      </c>
      <c r="E279" s="60">
        <f>_xlfn.IFNA('[2]Ceny elektriny cal + 1'!G266,"")</f>
        <v>108.69</v>
      </c>
      <c r="F279" s="60">
        <f>_xlfn.IFNA('[2]Ceny elektriny cal + 1'!H266,"")</f>
        <v>546</v>
      </c>
      <c r="G279" s="60">
        <f>_xlfn.IFNA('[2]Ceny elektriny cal + 1'!I266,"")</f>
        <v>134.01</v>
      </c>
      <c r="H279" s="60" t="str">
        <f>_xlfn.IFNA('[2]Ceny elektriny cal + 1'!J266,"")</f>
        <v/>
      </c>
      <c r="K279" s="60">
        <f t="shared" si="18"/>
        <v>0.23843937394557946</v>
      </c>
      <c r="L279" s="60">
        <f t="shared" si="18"/>
        <v>4.5455341339474931E-2</v>
      </c>
      <c r="M279" s="60">
        <f t="shared" si="18"/>
        <v>-2.3184440390291661E-2</v>
      </c>
      <c r="N279" s="60">
        <f t="shared" si="18"/>
        <v>0.1713804148864817</v>
      </c>
      <c r="O279" s="60">
        <f t="shared" si="18"/>
        <v>0.75251841919137896</v>
      </c>
      <c r="P279" s="60">
        <f t="shared" si="18"/>
        <v>-8.131149513241509E-2</v>
      </c>
      <c r="Q279" s="60">
        <f t="shared" si="18"/>
        <v>-2.2269303338442792E-2</v>
      </c>
    </row>
    <row r="280" spans="1:17" x14ac:dyDescent="0.3">
      <c r="A280" s="61">
        <v>45923</v>
      </c>
      <c r="B280" s="60" t="str">
        <f>_xlfn.IFNA('[2]Ceny elektriny cal + 1'!D267,"")</f>
        <v/>
      </c>
      <c r="C280" s="60">
        <f>_xlfn.IFNA('[2]Ceny elektriny cal + 1'!E267,"")</f>
        <v>53.41</v>
      </c>
      <c r="D280" s="60">
        <f>_xlfn.IFNA('[2]Ceny elektriny cal + 1'!F267,"")</f>
        <v>45.38</v>
      </c>
      <c r="E280" s="60">
        <f>_xlfn.IFNA('[2]Ceny elektriny cal + 1'!G267,"")</f>
        <v>109.18</v>
      </c>
      <c r="F280" s="60">
        <f>_xlfn.IFNA('[2]Ceny elektriny cal + 1'!H267,"")</f>
        <v>517.24</v>
      </c>
      <c r="G280" s="60" t="str">
        <f>_xlfn.IFNA('[2]Ceny elektriny cal + 1'!I267,"")</f>
        <v/>
      </c>
      <c r="H280" s="60">
        <f>_xlfn.IFNA('[2]Ceny elektriny cal + 1'!J267,"")</f>
        <v>94.21</v>
      </c>
      <c r="K280" s="60">
        <f t="shared" si="18"/>
        <v>0.23843937394557946</v>
      </c>
      <c r="L280" s="60">
        <f t="shared" si="18"/>
        <v>2.869878004681925E-2</v>
      </c>
      <c r="M280" s="60">
        <f t="shared" si="18"/>
        <v>-1.4497774675665376E-2</v>
      </c>
      <c r="N280" s="60">
        <f t="shared" si="18"/>
        <v>0.17666127240138096</v>
      </c>
      <c r="O280" s="60">
        <f t="shared" si="18"/>
        <v>0.66020627681785515</v>
      </c>
      <c r="P280" s="60">
        <f t="shared" si="18"/>
        <v>-8.131149513241509E-2</v>
      </c>
      <c r="Q280" s="60">
        <f t="shared" si="18"/>
        <v>-1.7471904720156806E-2</v>
      </c>
    </row>
    <row r="281" spans="1:17" x14ac:dyDescent="0.3">
      <c r="A281" s="61">
        <v>45924</v>
      </c>
      <c r="B281" s="60">
        <f>_xlfn.IFNA('[2]Ceny elektriny cal + 1'!D268,"")</f>
        <v>59.5</v>
      </c>
      <c r="C281" s="60">
        <f>_xlfn.IFNA('[2]Ceny elektriny cal + 1'!E268,"")</f>
        <v>53.18</v>
      </c>
      <c r="D281" s="60">
        <f>_xlfn.IFNA('[2]Ceny elektriny cal + 1'!F268,"")</f>
        <v>45.02</v>
      </c>
      <c r="E281" s="60">
        <f>_xlfn.IFNA('[2]Ceny elektriny cal + 1'!G268,"")</f>
        <v>112.65</v>
      </c>
      <c r="F281" s="60" t="str">
        <f>_xlfn.IFNA('[2]Ceny elektriny cal + 1'!H268,"")</f>
        <v/>
      </c>
      <c r="G281" s="60" t="str">
        <f>_xlfn.IFNA('[2]Ceny elektriny cal + 1'!I268,"")</f>
        <v/>
      </c>
      <c r="H281" s="60">
        <f>_xlfn.IFNA('[2]Ceny elektriny cal + 1'!J268,"")</f>
        <v>92.82</v>
      </c>
      <c r="K281" s="60">
        <f t="shared" si="18"/>
        <v>0.25724522691967211</v>
      </c>
      <c r="L281" s="60">
        <f t="shared" si="18"/>
        <v>2.4268884532669066E-2</v>
      </c>
      <c r="M281" s="60">
        <f t="shared" si="18"/>
        <v>-2.2315773818828877E-2</v>
      </c>
      <c r="N281" s="60">
        <f t="shared" si="18"/>
        <v>0.21405836541505363</v>
      </c>
      <c r="O281" s="60">
        <f t="shared" si="18"/>
        <v>0.66020627681785515</v>
      </c>
      <c r="P281" s="60">
        <f t="shared" si="18"/>
        <v>-8.131149513241509E-2</v>
      </c>
      <c r="Q281" s="60">
        <f t="shared" si="18"/>
        <v>-3.1968391849325428E-2</v>
      </c>
    </row>
    <row r="282" spans="1:17" x14ac:dyDescent="0.3">
      <c r="A282" s="61">
        <v>45925</v>
      </c>
      <c r="B282" s="60">
        <f>_xlfn.IFNA('[2]Ceny elektriny cal + 1'!D269,"")</f>
        <v>58.51</v>
      </c>
      <c r="C282" s="60">
        <f>_xlfn.IFNA('[2]Ceny elektriny cal + 1'!E269,"")</f>
        <v>52.34</v>
      </c>
      <c r="D282" s="60">
        <f>_xlfn.IFNA('[2]Ceny elektriny cal + 1'!F269,"")</f>
        <v>44.91</v>
      </c>
      <c r="E282" s="60" t="str">
        <f>_xlfn.IFNA('[2]Ceny elektriny cal + 1'!G269,"")</f>
        <v/>
      </c>
      <c r="F282" s="60" t="str">
        <f>_xlfn.IFNA('[2]Ceny elektriny cal + 1'!H269,"")</f>
        <v/>
      </c>
      <c r="G282" s="60">
        <f>_xlfn.IFNA('[2]Ceny elektriny cal + 1'!I269,"")</f>
        <v>136.6</v>
      </c>
      <c r="H282" s="60">
        <f>_xlfn.IFNA('[2]Ceny elektriny cal + 1'!J269,"")</f>
        <v>94.31</v>
      </c>
      <c r="K282" s="60">
        <f t="shared" si="18"/>
        <v>0.23632635675747915</v>
      </c>
      <c r="L282" s="60">
        <f t="shared" si="18"/>
        <v>8.090135698380907E-3</v>
      </c>
      <c r="M282" s="60">
        <f t="shared" si="18"/>
        <v>-2.4704606890351255E-2</v>
      </c>
      <c r="N282" s="60">
        <f t="shared" si="18"/>
        <v>0.21405836541505363</v>
      </c>
      <c r="O282" s="60">
        <f t="shared" si="18"/>
        <v>0.66020627681785515</v>
      </c>
      <c r="P282" s="60">
        <f t="shared" si="18"/>
        <v>-6.3556079658890319E-2</v>
      </c>
      <c r="Q282" s="60">
        <f t="shared" si="18"/>
        <v>-1.6428991977051055E-2</v>
      </c>
    </row>
    <row r="283" spans="1:17" x14ac:dyDescent="0.3">
      <c r="A283" s="61">
        <v>45926</v>
      </c>
      <c r="B283" s="60">
        <f>_xlfn.IFNA('[2]Ceny elektriny cal + 1'!D270,"")</f>
        <v>57.15</v>
      </c>
      <c r="C283" s="60">
        <f>_xlfn.IFNA('[2]Ceny elektriny cal + 1'!E270,"")</f>
        <v>52.54</v>
      </c>
      <c r="D283" s="60" t="str">
        <f>_xlfn.IFNA('[2]Ceny elektriny cal + 1'!F270,"")</f>
        <v/>
      </c>
      <c r="E283" s="60" t="str">
        <f>_xlfn.IFNA('[2]Ceny elektriny cal + 1'!G270,"")</f>
        <v/>
      </c>
      <c r="F283" s="60">
        <f>_xlfn.IFNA('[2]Ceny elektriny cal + 1'!H270,"")</f>
        <v>507.83</v>
      </c>
      <c r="G283" s="60">
        <f>_xlfn.IFNA('[2]Ceny elektriny cal + 1'!I270,"")</f>
        <v>131.65</v>
      </c>
      <c r="H283" s="60">
        <f>_xlfn.IFNA('[2]Ceny elektriny cal + 1'!J270,"")</f>
        <v>95.71</v>
      </c>
      <c r="K283" s="60">
        <f t="shared" si="18"/>
        <v>0.20758932299931532</v>
      </c>
      <c r="L283" s="60">
        <f t="shared" si="18"/>
        <v>1.1942218754163791E-2</v>
      </c>
      <c r="M283" s="60">
        <f t="shared" si="18"/>
        <v>-2.4704606890351255E-2</v>
      </c>
      <c r="N283" s="60">
        <f t="shared" si="18"/>
        <v>0.21405836541505363</v>
      </c>
      <c r="O283" s="60">
        <f t="shared" si="18"/>
        <v>0.63000261688270687</v>
      </c>
      <c r="P283" s="60">
        <f t="shared" si="18"/>
        <v>-9.7490174868908541E-2</v>
      </c>
      <c r="Q283" s="60">
        <f t="shared" si="18"/>
        <v>-1.8282135735718796E-3</v>
      </c>
    </row>
    <row r="284" spans="1:17" x14ac:dyDescent="0.3">
      <c r="A284" s="61">
        <v>45927</v>
      </c>
      <c r="B284" s="60">
        <f>_xlfn.IFNA('[2]Ceny elektriny cal + 1'!D271,"")</f>
        <v>57.68</v>
      </c>
      <c r="C284" s="60">
        <f>_xlfn.IFNA('[2]Ceny elektriny cal + 1'!E271,"")</f>
        <v>52.06</v>
      </c>
      <c r="D284" s="60" t="str">
        <f>_xlfn.IFNA('[2]Ceny elektriny cal + 1'!F271,"")</f>
        <v/>
      </c>
      <c r="E284" s="60">
        <f>_xlfn.IFNA('[2]Ceny elektriny cal + 1'!G271,"")</f>
        <v>119.01</v>
      </c>
      <c r="F284" s="60">
        <f>_xlfn.IFNA('[2]Ceny elektriny cal + 1'!H271,"")</f>
        <v>502.5</v>
      </c>
      <c r="G284" s="60">
        <f>_xlfn.IFNA('[2]Ceny elektriny cal + 1'!I271,"")</f>
        <v>131.36000000000001</v>
      </c>
      <c r="H284" s="60">
        <f>_xlfn.IFNA('[2]Ceny elektriny cal + 1'!J271,"")</f>
        <v>96.03</v>
      </c>
      <c r="K284" s="60">
        <f t="shared" si="18"/>
        <v>0.21878831409624677</v>
      </c>
      <c r="L284" s="60">
        <f t="shared" si="18"/>
        <v>2.6972194202847799E-3</v>
      </c>
      <c r="M284" s="60">
        <f t="shared" si="18"/>
        <v>-2.4704606890351255E-2</v>
      </c>
      <c r="N284" s="60">
        <f t="shared" si="18"/>
        <v>0.2826017405063963</v>
      </c>
      <c r="O284" s="60">
        <f t="shared" si="18"/>
        <v>0.61289469898107685</v>
      </c>
      <c r="P284" s="60">
        <f t="shared" si="18"/>
        <v>-9.9478232972121661E-2</v>
      </c>
      <c r="Q284" s="60">
        <f t="shared" si="18"/>
        <v>1.5091072043662557E-3</v>
      </c>
    </row>
    <row r="285" spans="1:17" x14ac:dyDescent="0.3">
      <c r="A285" s="61">
        <v>45928</v>
      </c>
      <c r="B285" s="60">
        <f>_xlfn.IFNA('[2]Ceny elektriny cal + 1'!D272,"")</f>
        <v>57.69</v>
      </c>
      <c r="C285" s="60" t="str">
        <f>_xlfn.IFNA('[2]Ceny elektriny cal + 1'!E272,"")</f>
        <v/>
      </c>
      <c r="D285" s="60">
        <f>_xlfn.IFNA('[2]Ceny elektriny cal + 1'!F272,"")</f>
        <v>45.21</v>
      </c>
      <c r="E285" s="60">
        <f>_xlfn.IFNA('[2]Ceny elektriny cal + 1'!G272,"")</f>
        <v>121.75</v>
      </c>
      <c r="F285" s="60">
        <f>_xlfn.IFNA('[2]Ceny elektriny cal + 1'!H272,"")</f>
        <v>533.88</v>
      </c>
      <c r="G285" s="60">
        <f>_xlfn.IFNA('[2]Ceny elektriny cal + 1'!I272,"")</f>
        <v>130.88</v>
      </c>
      <c r="H285" s="60" t="str">
        <f>_xlfn.IFNA('[2]Ceny elektriny cal + 1'!J272,"")</f>
        <v/>
      </c>
      <c r="K285" s="60">
        <f t="shared" si="18"/>
        <v>0.21899961581505667</v>
      </c>
      <c r="L285" s="60">
        <f t="shared" si="18"/>
        <v>2.6972194202847799E-3</v>
      </c>
      <c r="M285" s="60">
        <f t="shared" si="18"/>
        <v>-1.8189607604381597E-2</v>
      </c>
      <c r="N285" s="60">
        <f t="shared" si="18"/>
        <v>0.31213143354889272</v>
      </c>
      <c r="O285" s="60">
        <f t="shared" si="18"/>
        <v>0.71361636197416378</v>
      </c>
      <c r="P285" s="60">
        <f t="shared" si="18"/>
        <v>-0.10276881190157805</v>
      </c>
      <c r="Q285" s="60">
        <f t="shared" si="18"/>
        <v>1.5091072043662557E-3</v>
      </c>
    </row>
    <row r="286" spans="1:17" x14ac:dyDescent="0.3">
      <c r="A286" s="61">
        <v>45929</v>
      </c>
      <c r="B286" s="60" t="str">
        <f>_xlfn.IFNA('[2]Ceny elektriny cal + 1'!D273,"")</f>
        <v/>
      </c>
      <c r="C286" s="60" t="str">
        <f>_xlfn.IFNA('[2]Ceny elektriny cal + 1'!E273,"")</f>
        <v/>
      </c>
      <c r="D286" s="60">
        <f>_xlfn.IFNA('[2]Ceny elektriny cal + 1'!F273,"")</f>
        <v>45.92</v>
      </c>
      <c r="E286" s="60">
        <f>_xlfn.IFNA('[2]Ceny elektriny cal + 1'!G273,"")</f>
        <v>123.8</v>
      </c>
      <c r="F286" s="60">
        <f>_xlfn.IFNA('[2]Ceny elektriny cal + 1'!H273,"")</f>
        <v>496.3</v>
      </c>
      <c r="G286" s="60">
        <f>_xlfn.IFNA('[2]Ceny elektriny cal + 1'!I273,"")</f>
        <v>129.72</v>
      </c>
      <c r="H286" s="60" t="str">
        <f>_xlfn.IFNA('[2]Ceny elektriny cal + 1'!J273,"")</f>
        <v/>
      </c>
      <c r="K286" s="60">
        <f t="shared" si="18"/>
        <v>0.21899961581505667</v>
      </c>
      <c r="L286" s="60">
        <f t="shared" si="18"/>
        <v>2.6972194202847799E-3</v>
      </c>
      <c r="M286" s="60">
        <f t="shared" si="18"/>
        <v>-2.7707759609201243E-3</v>
      </c>
      <c r="N286" s="60">
        <f t="shared" si="18"/>
        <v>0.33422481702959295</v>
      </c>
      <c r="O286" s="60">
        <f t="shared" si="18"/>
        <v>0.59299430667524056</v>
      </c>
      <c r="P286" s="60">
        <f t="shared" si="18"/>
        <v>-0.11072104431443086</v>
      </c>
      <c r="Q286" s="60">
        <f t="shared" si="18"/>
        <v>1.5091072043662557E-3</v>
      </c>
    </row>
    <row r="287" spans="1:17" x14ac:dyDescent="0.3">
      <c r="A287" s="61">
        <v>45930</v>
      </c>
      <c r="B287" s="60" t="str">
        <f>_xlfn.IFNA('[2]Ceny elektriny cal + 1'!D274,"")</f>
        <v/>
      </c>
      <c r="C287" s="60">
        <f>_xlfn.IFNA('[2]Ceny elektriny cal + 1'!E274,"")</f>
        <v>52.21</v>
      </c>
      <c r="D287" s="60">
        <f>_xlfn.IFNA('[2]Ceny elektriny cal + 1'!F274,"")</f>
        <v>45.46</v>
      </c>
      <c r="E287" s="60">
        <f>_xlfn.IFNA('[2]Ceny elektriny cal + 1'!G274,"")</f>
        <v>135.68</v>
      </c>
      <c r="F287" s="60">
        <f>_xlfn.IFNA('[2]Ceny elektriny cal + 1'!H274,"")</f>
        <v>487.94</v>
      </c>
      <c r="G287" s="60" t="str">
        <f>_xlfn.IFNA('[2]Ceny elektriny cal + 1'!I274,"")</f>
        <v/>
      </c>
      <c r="H287" s="60">
        <f>_xlfn.IFNA('[2]Ceny elektriny cal + 1'!J274,"")</f>
        <v>95.88</v>
      </c>
      <c r="K287" s="60">
        <f t="shared" si="18"/>
        <v>0.21899961581505667</v>
      </c>
      <c r="L287" s="60">
        <f t="shared" si="18"/>
        <v>5.5862817121219432E-3</v>
      </c>
      <c r="M287" s="60">
        <f t="shared" si="18"/>
        <v>-1.2760441532740252E-2</v>
      </c>
      <c r="N287" s="60">
        <f t="shared" si="18"/>
        <v>0.46225866861530829</v>
      </c>
      <c r="O287" s="60">
        <f t="shared" si="18"/>
        <v>0.56616087446930674</v>
      </c>
      <c r="P287" s="60">
        <f t="shared" si="18"/>
        <v>-0.11072104431443086</v>
      </c>
      <c r="Q287" s="60">
        <f t="shared" si="18"/>
        <v>-5.5261910292259131E-5</v>
      </c>
    </row>
    <row r="288" spans="1:17" x14ac:dyDescent="0.3">
      <c r="A288" s="61">
        <v>45931</v>
      </c>
      <c r="B288" s="60">
        <f>_xlfn.IFNA('[2]Ceny elektriny cal + 1'!D275,"")</f>
        <v>58.22</v>
      </c>
      <c r="C288" s="60">
        <f>_xlfn.IFNA('[2]Ceny elektriny cal + 1'!E275,"")</f>
        <v>52.06</v>
      </c>
      <c r="D288" s="60">
        <f>_xlfn.IFNA('[2]Ceny elektriny cal + 1'!F275,"")</f>
        <v>44.91</v>
      </c>
      <c r="E288" s="60">
        <f>_xlfn.IFNA('[2]Ceny elektriny cal + 1'!G275,"")</f>
        <v>139.41999999999999</v>
      </c>
      <c r="F288" s="60" t="str">
        <f>_xlfn.IFNA('[2]Ceny elektriny cal + 1'!H275,"")</f>
        <v/>
      </c>
      <c r="G288" s="60" t="str">
        <f>_xlfn.IFNA('[2]Ceny elektriny cal + 1'!I275,"")</f>
        <v/>
      </c>
      <c r="H288" s="60">
        <f>_xlfn.IFNA('[2]Ceny elektriny cal + 1'!J275,"")</f>
        <v>95.74</v>
      </c>
      <c r="K288" s="60">
        <f t="shared" si="18"/>
        <v>0.23019860691198835</v>
      </c>
      <c r="L288" s="60">
        <f t="shared" si="18"/>
        <v>2.6972194202847799E-3</v>
      </c>
      <c r="M288" s="60">
        <f t="shared" si="18"/>
        <v>-2.4704606890351255E-2</v>
      </c>
      <c r="N288" s="60">
        <f t="shared" si="18"/>
        <v>0.50256562189229248</v>
      </c>
      <c r="O288" s="60">
        <f t="shared" si="18"/>
        <v>0.56616087446930674</v>
      </c>
      <c r="P288" s="60">
        <f t="shared" si="18"/>
        <v>-0.11072104431443086</v>
      </c>
      <c r="Q288" s="60">
        <f t="shared" si="18"/>
        <v>-1.5153397506401101E-3</v>
      </c>
    </row>
    <row r="289" spans="1:17" x14ac:dyDescent="0.3">
      <c r="A289" s="61">
        <v>45932</v>
      </c>
      <c r="B289" s="60">
        <f>_xlfn.IFNA('[2]Ceny elektriny cal + 1'!D276,"")</f>
        <v>59</v>
      </c>
      <c r="C289" s="60">
        <f>_xlfn.IFNA('[2]Ceny elektriny cal + 1'!E276,"")</f>
        <v>52</v>
      </c>
      <c r="D289" s="60">
        <f>_xlfn.IFNA('[2]Ceny elektriny cal + 1'!F276,"")</f>
        <v>44.49</v>
      </c>
      <c r="E289" s="60" t="str">
        <f>_xlfn.IFNA('[2]Ceny elektriny cal + 1'!G276,"")</f>
        <v/>
      </c>
      <c r="F289" s="60" t="str">
        <f>_xlfn.IFNA('[2]Ceny elektriny cal + 1'!H276,"")</f>
        <v/>
      </c>
      <c r="G289" s="60">
        <f>_xlfn.IFNA('[2]Ceny elektriny cal + 1'!I276,"")</f>
        <v>126.73</v>
      </c>
      <c r="H289" s="60">
        <f>_xlfn.IFNA('[2]Ceny elektriny cal + 1'!J276,"")</f>
        <v>94.89</v>
      </c>
      <c r="K289" s="60">
        <f t="shared" ref="K289:Q304" si="19">IFERROR(B289/B$380-1,K288)</f>
        <v>0.24668014097917057</v>
      </c>
      <c r="L289" s="60">
        <f t="shared" si="19"/>
        <v>1.541594503549959E-3</v>
      </c>
      <c r="M289" s="60">
        <f t="shared" si="19"/>
        <v>-3.3825605890708599E-2</v>
      </c>
      <c r="N289" s="60">
        <f t="shared" si="19"/>
        <v>0.50256562189229248</v>
      </c>
      <c r="O289" s="60">
        <f t="shared" si="19"/>
        <v>0.56616087446930674</v>
      </c>
      <c r="P289" s="60">
        <f t="shared" si="19"/>
        <v>-0.1312186088958357</v>
      </c>
      <c r="Q289" s="60">
        <f t="shared" si="19"/>
        <v>-1.0380098067038213E-2</v>
      </c>
    </row>
    <row r="290" spans="1:17" x14ac:dyDescent="0.3">
      <c r="A290" s="61">
        <v>45933</v>
      </c>
      <c r="B290" s="60">
        <f>_xlfn.IFNA('[2]Ceny elektriny cal + 1'!D277,"")</f>
        <v>59.02</v>
      </c>
      <c r="C290" s="60">
        <f>_xlfn.IFNA('[2]Ceny elektriny cal + 1'!E277,"")</f>
        <v>51.34</v>
      </c>
      <c r="D290" s="60" t="str">
        <f>_xlfn.IFNA('[2]Ceny elektriny cal + 1'!F277,"")</f>
        <v/>
      </c>
      <c r="E290" s="60" t="str">
        <f>_xlfn.IFNA('[2]Ceny elektriny cal + 1'!G277,"")</f>
        <v/>
      </c>
      <c r="F290" s="60">
        <f>_xlfn.IFNA('[2]Ceny elektriny cal + 1'!H277,"")</f>
        <v>473.29</v>
      </c>
      <c r="G290" s="60">
        <f>_xlfn.IFNA('[2]Ceny elektriny cal + 1'!I277,"")</f>
        <v>123.4</v>
      </c>
      <c r="H290" s="60">
        <f>_xlfn.IFNA('[2]Ceny elektriny cal + 1'!J277,"")</f>
        <v>96.72</v>
      </c>
      <c r="K290" s="60">
        <f t="shared" si="19"/>
        <v>0.24710274441679081</v>
      </c>
      <c r="L290" s="60">
        <f t="shared" si="19"/>
        <v>-1.1170279580533515E-2</v>
      </c>
      <c r="M290" s="60">
        <f t="shared" si="19"/>
        <v>-3.3825605890708599E-2</v>
      </c>
      <c r="N290" s="60">
        <f t="shared" si="19"/>
        <v>0.50256562189229248</v>
      </c>
      <c r="O290" s="60">
        <f t="shared" si="19"/>
        <v>0.51913817329503265</v>
      </c>
      <c r="P290" s="60">
        <f t="shared" si="19"/>
        <v>-0.15404700021893891</v>
      </c>
      <c r="Q290" s="60">
        <f t="shared" si="19"/>
        <v>8.7052051317952905E-3</v>
      </c>
    </row>
    <row r="291" spans="1:17" x14ac:dyDescent="0.3">
      <c r="A291" s="61">
        <v>45934</v>
      </c>
      <c r="B291" s="60">
        <f>_xlfn.IFNA('[2]Ceny elektriny cal + 1'!D278,"")</f>
        <v>59.5</v>
      </c>
      <c r="C291" s="60">
        <f>_xlfn.IFNA('[2]Ceny elektriny cal + 1'!E278,"")</f>
        <v>51.37</v>
      </c>
      <c r="D291" s="60" t="str">
        <f>_xlfn.IFNA('[2]Ceny elektriny cal + 1'!F278,"")</f>
        <v/>
      </c>
      <c r="E291" s="60">
        <f>_xlfn.IFNA('[2]Ceny elektriny cal + 1'!G278,"")</f>
        <v>150.61000000000001</v>
      </c>
      <c r="F291" s="60">
        <f>_xlfn.IFNA('[2]Ceny elektriny cal + 1'!H278,"")</f>
        <v>457.6</v>
      </c>
      <c r="G291" s="60">
        <f>_xlfn.IFNA('[2]Ceny elektriny cal + 1'!I278,"")</f>
        <v>125.65</v>
      </c>
      <c r="H291" s="60">
        <f>_xlfn.IFNA('[2]Ceny elektriny cal + 1'!J278,"")</f>
        <v>98.2</v>
      </c>
      <c r="K291" s="60">
        <f t="shared" si="19"/>
        <v>0.25724522691967211</v>
      </c>
      <c r="L291" s="60">
        <f t="shared" si="19"/>
        <v>-1.0592467122166216E-2</v>
      </c>
      <c r="M291" s="60">
        <f t="shared" si="19"/>
        <v>-3.3825605890708599E-2</v>
      </c>
      <c r="N291" s="60">
        <f t="shared" si="19"/>
        <v>0.62316316391621163</v>
      </c>
      <c r="O291" s="60">
        <f t="shared" si="19"/>
        <v>0.46877734179848907</v>
      </c>
      <c r="P291" s="60">
        <f t="shared" si="19"/>
        <v>-0.13862241148711241</v>
      </c>
      <c r="Q291" s="60">
        <f t="shared" si="19"/>
        <v>2.4140313729759111E-2</v>
      </c>
    </row>
    <row r="292" spans="1:17" x14ac:dyDescent="0.3">
      <c r="A292" s="61">
        <v>45935</v>
      </c>
      <c r="B292" s="60">
        <f>_xlfn.IFNA('[2]Ceny elektriny cal + 1'!D279,"")</f>
        <v>59.89</v>
      </c>
      <c r="C292" s="60" t="str">
        <f>_xlfn.IFNA('[2]Ceny elektriny cal + 1'!E279,"")</f>
        <v/>
      </c>
      <c r="D292" s="60">
        <f>_xlfn.IFNA('[2]Ceny elektriny cal + 1'!F279,"")</f>
        <v>45.18</v>
      </c>
      <c r="E292" s="60">
        <f>_xlfn.IFNA('[2]Ceny elektriny cal + 1'!G279,"")</f>
        <v>166.5</v>
      </c>
      <c r="F292" s="60">
        <f>_xlfn.IFNA('[2]Ceny elektriny cal + 1'!H279,"")</f>
        <v>462.87</v>
      </c>
      <c r="G292" s="60">
        <f>_xlfn.IFNA('[2]Ceny elektriny cal + 1'!I279,"")</f>
        <v>123.49</v>
      </c>
      <c r="H292" s="60" t="str">
        <f>_xlfn.IFNA('[2]Ceny elektriny cal + 1'!J279,"")</f>
        <v/>
      </c>
      <c r="K292" s="60">
        <f t="shared" si="19"/>
        <v>0.26548599395326322</v>
      </c>
      <c r="L292" s="60">
        <f t="shared" si="19"/>
        <v>-1.0592467122166216E-2</v>
      </c>
      <c r="M292" s="60">
        <f t="shared" si="19"/>
        <v>-1.8841107532978518E-2</v>
      </c>
      <c r="N292" s="60">
        <f t="shared" si="19"/>
        <v>0.79441382904222313</v>
      </c>
      <c r="O292" s="60">
        <f t="shared" si="19"/>
        <v>0.48569267525844984</v>
      </c>
      <c r="P292" s="60">
        <f t="shared" si="19"/>
        <v>-0.15343001666966594</v>
      </c>
      <c r="Q292" s="60">
        <f t="shared" si="19"/>
        <v>2.4140313729759111E-2</v>
      </c>
    </row>
    <row r="293" spans="1:17" x14ac:dyDescent="0.3">
      <c r="A293" s="61">
        <v>45936</v>
      </c>
      <c r="B293" s="60" t="str">
        <f>_xlfn.IFNA('[2]Ceny elektriny cal + 1'!D280,"")</f>
        <v/>
      </c>
      <c r="C293" s="60" t="str">
        <f>_xlfn.IFNA('[2]Ceny elektriny cal + 1'!E280,"")</f>
        <v/>
      </c>
      <c r="D293" s="60">
        <f>_xlfn.IFNA('[2]Ceny elektriny cal + 1'!F280,"")</f>
        <v>45.03</v>
      </c>
      <c r="E293" s="60">
        <f>_xlfn.IFNA('[2]Ceny elektriny cal + 1'!G280,"")</f>
        <v>144.1</v>
      </c>
      <c r="F293" s="60">
        <f>_xlfn.IFNA('[2]Ceny elektriny cal + 1'!H280,"")</f>
        <v>469.5</v>
      </c>
      <c r="G293" s="60">
        <f>_xlfn.IFNA('[2]Ceny elektriny cal + 1'!I280,"")</f>
        <v>125.34</v>
      </c>
      <c r="H293" s="60" t="str">
        <f>_xlfn.IFNA('[2]Ceny elektriny cal + 1'!J280,"")</f>
        <v/>
      </c>
      <c r="K293" s="60">
        <f t="shared" si="19"/>
        <v>0.26548599395326322</v>
      </c>
      <c r="L293" s="60">
        <f t="shared" si="19"/>
        <v>-1.0592467122166216E-2</v>
      </c>
      <c r="M293" s="60">
        <f t="shared" si="19"/>
        <v>-2.2098607175963347E-2</v>
      </c>
      <c r="N293" s="60">
        <f t="shared" si="19"/>
        <v>0.55300319978969559</v>
      </c>
      <c r="O293" s="60">
        <f t="shared" si="19"/>
        <v>0.50697325606291654</v>
      </c>
      <c r="P293" s="60">
        <f t="shared" si="19"/>
        <v>-0.14074757704571961</v>
      </c>
      <c r="Q293" s="60">
        <f t="shared" si="19"/>
        <v>2.4140313729759111E-2</v>
      </c>
    </row>
    <row r="294" spans="1:17" x14ac:dyDescent="0.3">
      <c r="A294" s="61">
        <v>45937</v>
      </c>
      <c r="B294" s="60" t="str">
        <f>_xlfn.IFNA('[2]Ceny elektriny cal + 1'!D281,"")</f>
        <v/>
      </c>
      <c r="C294" s="60">
        <f>_xlfn.IFNA('[2]Ceny elektriny cal + 1'!E281,"")</f>
        <v>51.25</v>
      </c>
      <c r="D294" s="60">
        <f>_xlfn.IFNA('[2]Ceny elektriny cal + 1'!F281,"")</f>
        <v>45.41</v>
      </c>
      <c r="E294" s="60">
        <f>_xlfn.IFNA('[2]Ceny elektriny cal + 1'!G281,"")</f>
        <v>129.1</v>
      </c>
      <c r="F294" s="60">
        <f>_xlfn.IFNA('[2]Ceny elektriny cal + 1'!H281,"")</f>
        <v>461</v>
      </c>
      <c r="G294" s="60" t="str">
        <f>_xlfn.IFNA('[2]Ceny elektriny cal + 1'!I281,"")</f>
        <v/>
      </c>
      <c r="H294" s="60">
        <f>_xlfn.IFNA('[2]Ceny elektriny cal + 1'!J281,"")</f>
        <v>97.14</v>
      </c>
      <c r="K294" s="60">
        <f t="shared" si="19"/>
        <v>0.26548599395326322</v>
      </c>
      <c r="L294" s="60">
        <f t="shared" si="19"/>
        <v>-1.2903716955635858E-2</v>
      </c>
      <c r="M294" s="60">
        <f t="shared" si="19"/>
        <v>-1.3846274747068565E-2</v>
      </c>
      <c r="N294" s="60">
        <f t="shared" si="19"/>
        <v>0.39134429627237832</v>
      </c>
      <c r="O294" s="60">
        <f t="shared" si="19"/>
        <v>0.47969046015975403</v>
      </c>
      <c r="P294" s="60">
        <f t="shared" si="19"/>
        <v>-0.14074757704571961</v>
      </c>
      <c r="Q294" s="60">
        <f t="shared" si="19"/>
        <v>1.3085438652839176E-2</v>
      </c>
    </row>
    <row r="295" spans="1:17" x14ac:dyDescent="0.3">
      <c r="A295" s="61">
        <v>45938</v>
      </c>
      <c r="B295" s="60">
        <f>_xlfn.IFNA('[2]Ceny elektriny cal + 1'!D282,"")</f>
        <v>60.5</v>
      </c>
      <c r="C295" s="60">
        <f>_xlfn.IFNA('[2]Ceny elektriny cal + 1'!E282,"")</f>
        <v>51.2</v>
      </c>
      <c r="D295" s="60">
        <f>_xlfn.IFNA('[2]Ceny elektriny cal + 1'!F282,"")</f>
        <v>45.77</v>
      </c>
      <c r="E295" s="60">
        <f>_xlfn.IFNA('[2]Ceny elektriny cal + 1'!G282,"")</f>
        <v>125.15</v>
      </c>
      <c r="F295" s="60" t="str">
        <f>_xlfn.IFNA('[2]Ceny elektriny cal + 1'!H282,"")</f>
        <v/>
      </c>
      <c r="G295" s="60" t="str">
        <f>_xlfn.IFNA('[2]Ceny elektriny cal + 1'!I282,"")</f>
        <v/>
      </c>
      <c r="H295" s="60">
        <f>_xlfn.IFNA('[2]Ceny elektriny cal + 1'!J282,"")</f>
        <v>94.93</v>
      </c>
      <c r="K295" s="60">
        <f t="shared" si="19"/>
        <v>0.27837539880067497</v>
      </c>
      <c r="L295" s="60">
        <f t="shared" si="19"/>
        <v>-1.3866737719581579E-2</v>
      </c>
      <c r="M295" s="60">
        <f t="shared" si="19"/>
        <v>-6.0282756039049534E-3</v>
      </c>
      <c r="N295" s="60">
        <f t="shared" si="19"/>
        <v>0.34877411834615146</v>
      </c>
      <c r="O295" s="60">
        <f t="shared" si="19"/>
        <v>0.47969046015975403</v>
      </c>
      <c r="P295" s="60">
        <f t="shared" si="19"/>
        <v>-0.14074757704571961</v>
      </c>
      <c r="Q295" s="60">
        <f t="shared" si="19"/>
        <v>-9.9629329697958902E-3</v>
      </c>
    </row>
    <row r="296" spans="1:17" x14ac:dyDescent="0.3">
      <c r="A296" s="61">
        <v>45939</v>
      </c>
      <c r="B296" s="60">
        <f>_xlfn.IFNA('[2]Ceny elektriny cal + 1'!D283,"")</f>
        <v>59.35</v>
      </c>
      <c r="C296" s="60">
        <f>_xlfn.IFNA('[2]Ceny elektriny cal + 1'!E283,"")</f>
        <v>51.38</v>
      </c>
      <c r="D296" s="60">
        <f>_xlfn.IFNA('[2]Ceny elektriny cal + 1'!F283,"")</f>
        <v>45.2</v>
      </c>
      <c r="E296" s="60" t="str">
        <f>_xlfn.IFNA('[2]Ceny elektriny cal + 1'!G283,"")</f>
        <v/>
      </c>
      <c r="F296" s="60" t="str">
        <f>_xlfn.IFNA('[2]Ceny elektriny cal + 1'!H283,"")</f>
        <v/>
      </c>
      <c r="G296" s="60">
        <f>_xlfn.IFNA('[2]Ceny elektriny cal + 1'!I283,"")</f>
        <v>131.36000000000001</v>
      </c>
      <c r="H296" s="60">
        <f>_xlfn.IFNA('[2]Ceny elektriny cal + 1'!J283,"")</f>
        <v>95.37</v>
      </c>
      <c r="K296" s="60">
        <f t="shared" si="19"/>
        <v>0.25407570113752165</v>
      </c>
      <c r="L296" s="60">
        <f t="shared" si="19"/>
        <v>-1.0399862969376894E-2</v>
      </c>
      <c r="M296" s="60">
        <f t="shared" si="19"/>
        <v>-1.8406774247247126E-2</v>
      </c>
      <c r="N296" s="60">
        <f t="shared" si="19"/>
        <v>0.34877411834615146</v>
      </c>
      <c r="O296" s="60">
        <f t="shared" si="19"/>
        <v>0.47969046015975403</v>
      </c>
      <c r="P296" s="60">
        <f t="shared" si="19"/>
        <v>-9.9478232972121661E-2</v>
      </c>
      <c r="Q296" s="60">
        <f t="shared" si="19"/>
        <v>-5.3741169001310096E-3</v>
      </c>
    </row>
    <row r="297" spans="1:17" x14ac:dyDescent="0.3">
      <c r="A297" s="61">
        <v>45940</v>
      </c>
      <c r="B297" s="60">
        <f>_xlfn.IFNA('[2]Ceny elektriny cal + 1'!D284,"")</f>
        <v>58.15</v>
      </c>
      <c r="C297" s="60">
        <f>_xlfn.IFNA('[2]Ceny elektriny cal + 1'!E284,"")</f>
        <v>51.5</v>
      </c>
      <c r="D297" s="60" t="str">
        <f>_xlfn.IFNA('[2]Ceny elektriny cal + 1'!F284,"")</f>
        <v/>
      </c>
      <c r="E297" s="60" t="str">
        <f>_xlfn.IFNA('[2]Ceny elektriny cal + 1'!G284,"")</f>
        <v/>
      </c>
      <c r="F297" s="60">
        <f>_xlfn.IFNA('[2]Ceny elektriny cal + 1'!H284,"")</f>
        <v>460.55</v>
      </c>
      <c r="G297" s="60">
        <f>_xlfn.IFNA('[2]Ceny elektriny cal + 1'!I284,"")</f>
        <v>139.72</v>
      </c>
      <c r="H297" s="60">
        <f>_xlfn.IFNA('[2]Ceny elektriny cal + 1'!J284,"")</f>
        <v>98.28</v>
      </c>
      <c r="K297" s="60">
        <f t="shared" si="19"/>
        <v>0.22871949488031817</v>
      </c>
      <c r="L297" s="60">
        <f t="shared" si="19"/>
        <v>-8.0886131359072522E-3</v>
      </c>
      <c r="M297" s="60">
        <f t="shared" si="19"/>
        <v>-1.8406774247247126E-2</v>
      </c>
      <c r="N297" s="60">
        <f t="shared" si="19"/>
        <v>0.34877411834615146</v>
      </c>
      <c r="O297" s="60">
        <f t="shared" si="19"/>
        <v>0.47824607684723364</v>
      </c>
      <c r="P297" s="60">
        <f t="shared" si="19"/>
        <v>-4.2167316617424233E-2</v>
      </c>
      <c r="Q297" s="60">
        <f t="shared" si="19"/>
        <v>2.4974643924243756E-2</v>
      </c>
    </row>
    <row r="298" spans="1:17" x14ac:dyDescent="0.3">
      <c r="A298" s="61">
        <v>45941</v>
      </c>
      <c r="B298" s="60">
        <f>_xlfn.IFNA('[2]Ceny elektriny cal + 1'!D285,"")</f>
        <v>56.6</v>
      </c>
      <c r="C298" s="60">
        <f>_xlfn.IFNA('[2]Ceny elektriny cal + 1'!E285,"")</f>
        <v>52.75</v>
      </c>
      <c r="D298" s="60" t="str">
        <f>_xlfn.IFNA('[2]Ceny elektriny cal + 1'!F285,"")</f>
        <v/>
      </c>
      <c r="E298" s="60">
        <f>_xlfn.IFNA('[2]Ceny elektriny cal + 1'!G285,"")</f>
        <v>126.13</v>
      </c>
      <c r="F298" s="60">
        <f>_xlfn.IFNA('[2]Ceny elektriny cal + 1'!H285,"")</f>
        <v>465.24</v>
      </c>
      <c r="G298" s="60">
        <f>_xlfn.IFNA('[2]Ceny elektriny cal + 1'!I285,"")</f>
        <v>136.76</v>
      </c>
      <c r="H298" s="60">
        <f>_xlfn.IFNA('[2]Ceny elektriny cal + 1'!J285,"")</f>
        <v>98.3</v>
      </c>
      <c r="K298" s="60">
        <f t="shared" si="19"/>
        <v>0.19596772846476362</v>
      </c>
      <c r="L298" s="60">
        <f t="shared" si="19"/>
        <v>1.5986905962735776E-2</v>
      </c>
      <c r="M298" s="60">
        <f t="shared" si="19"/>
        <v>-1.8406774247247126E-2</v>
      </c>
      <c r="N298" s="60">
        <f t="shared" si="19"/>
        <v>0.35933583337594954</v>
      </c>
      <c r="O298" s="60">
        <f t="shared" si="19"/>
        <v>0.49329976070439052</v>
      </c>
      <c r="P298" s="60">
        <f t="shared" si="19"/>
        <v>-6.2459220015738226E-2</v>
      </c>
      <c r="Q298" s="60">
        <f t="shared" si="19"/>
        <v>2.5183226472864861E-2</v>
      </c>
    </row>
    <row r="299" spans="1:17" x14ac:dyDescent="0.3">
      <c r="A299" s="61">
        <v>45942</v>
      </c>
      <c r="B299" s="60">
        <f>_xlfn.IFNA('[2]Ceny elektriny cal + 1'!D286,"")</f>
        <v>58.15</v>
      </c>
      <c r="C299" s="60" t="str">
        <f>_xlfn.IFNA('[2]Ceny elektriny cal + 1'!E286,"")</f>
        <v/>
      </c>
      <c r="D299" s="60">
        <f>_xlfn.IFNA('[2]Ceny elektriny cal + 1'!F286,"")</f>
        <v>44.27</v>
      </c>
      <c r="E299" s="60">
        <f>_xlfn.IFNA('[2]Ceny elektriny cal + 1'!G286,"")</f>
        <v>126.57</v>
      </c>
      <c r="F299" s="60">
        <f>_xlfn.IFNA('[2]Ceny elektriny cal + 1'!H286,"")</f>
        <v>458.75</v>
      </c>
      <c r="G299" s="60">
        <f>_xlfn.IFNA('[2]Ceny elektriny cal + 1'!I286,"")</f>
        <v>143.19</v>
      </c>
      <c r="H299" s="60" t="str">
        <f>_xlfn.IFNA('[2]Ceny elektriny cal + 1'!J286,"")</f>
        <v/>
      </c>
      <c r="K299" s="60">
        <f t="shared" si="19"/>
        <v>0.22871949488031817</v>
      </c>
      <c r="L299" s="60">
        <f t="shared" si="19"/>
        <v>1.5986905962735776E-2</v>
      </c>
      <c r="M299" s="60">
        <f t="shared" si="19"/>
        <v>-3.8603272033752911E-2</v>
      </c>
      <c r="N299" s="60">
        <f t="shared" si="19"/>
        <v>0.36407782787912413</v>
      </c>
      <c r="O299" s="60">
        <f t="shared" si="19"/>
        <v>0.47246854359715229</v>
      </c>
      <c r="P299" s="60">
        <f t="shared" si="19"/>
        <v>-1.8379173106563007E-2</v>
      </c>
      <c r="Q299" s="60">
        <f t="shared" si="19"/>
        <v>2.5183226472864861E-2</v>
      </c>
    </row>
    <row r="300" spans="1:17" x14ac:dyDescent="0.3">
      <c r="A300" s="61">
        <v>45943</v>
      </c>
      <c r="B300" s="60" t="str">
        <f>_xlfn.IFNA('[2]Ceny elektriny cal + 1'!D287,"")</f>
        <v/>
      </c>
      <c r="C300" s="60" t="str">
        <f>_xlfn.IFNA('[2]Ceny elektriny cal + 1'!E287,"")</f>
        <v/>
      </c>
      <c r="D300" s="60">
        <f>_xlfn.IFNA('[2]Ceny elektriny cal + 1'!F287,"")</f>
        <v>44.27</v>
      </c>
      <c r="E300" s="60">
        <f>_xlfn.IFNA('[2]Ceny elektriny cal + 1'!G287,"")</f>
        <v>129.38</v>
      </c>
      <c r="F300" s="60">
        <f>_xlfn.IFNA('[2]Ceny elektriny cal + 1'!H287,"")</f>
        <v>448.5</v>
      </c>
      <c r="G300" s="60">
        <f>_xlfn.IFNA('[2]Ceny elektriny cal + 1'!I287,"")</f>
        <v>147.85</v>
      </c>
      <c r="H300" s="60" t="str">
        <f>_xlfn.IFNA('[2]Ceny elektriny cal + 1'!J287,"")</f>
        <v/>
      </c>
      <c r="K300" s="60">
        <f t="shared" si="19"/>
        <v>0.22871949488031817</v>
      </c>
      <c r="L300" s="60">
        <f t="shared" si="19"/>
        <v>1.5986905962735776E-2</v>
      </c>
      <c r="M300" s="60">
        <f t="shared" si="19"/>
        <v>-3.8603272033752911E-2</v>
      </c>
      <c r="N300" s="60">
        <f t="shared" si="19"/>
        <v>0.39436192913803492</v>
      </c>
      <c r="O300" s="60">
        <f t="shared" si="19"/>
        <v>0.4395687014786327</v>
      </c>
      <c r="P300" s="60">
        <f t="shared" si="19"/>
        <v>1.3566864000241985E-2</v>
      </c>
      <c r="Q300" s="60">
        <f t="shared" si="19"/>
        <v>2.5183226472864861E-2</v>
      </c>
    </row>
    <row r="301" spans="1:17" x14ac:dyDescent="0.3">
      <c r="A301" s="61">
        <v>45944</v>
      </c>
      <c r="B301" s="60" t="str">
        <f>_xlfn.IFNA('[2]Ceny elektriny cal + 1'!D288,"")</f>
        <v/>
      </c>
      <c r="C301" s="60">
        <f>_xlfn.IFNA('[2]Ceny elektriny cal + 1'!E288,"")</f>
        <v>52.6</v>
      </c>
      <c r="D301" s="60">
        <f>_xlfn.IFNA('[2]Ceny elektriny cal + 1'!F288,"")</f>
        <v>44.68</v>
      </c>
      <c r="E301" s="60">
        <f>_xlfn.IFNA('[2]Ceny elektriny cal + 1'!G288,"")</f>
        <v>138.77000000000001</v>
      </c>
      <c r="F301" s="60">
        <f>_xlfn.IFNA('[2]Ceny elektriny cal + 1'!H288,"")</f>
        <v>444.09</v>
      </c>
      <c r="G301" s="60" t="str">
        <f>_xlfn.IFNA('[2]Ceny elektriny cal + 1'!I288,"")</f>
        <v/>
      </c>
      <c r="H301" s="60">
        <f>_xlfn.IFNA('[2]Ceny elektriny cal + 1'!J288,"")</f>
        <v>100.02</v>
      </c>
      <c r="K301" s="60">
        <f t="shared" si="19"/>
        <v>0.22871949488031817</v>
      </c>
      <c r="L301" s="60">
        <f t="shared" si="19"/>
        <v>1.3097843670898612E-2</v>
      </c>
      <c r="M301" s="60">
        <f t="shared" si="19"/>
        <v>-2.9699439676261208E-2</v>
      </c>
      <c r="N301" s="60">
        <f t="shared" si="19"/>
        <v>0.49556040273987567</v>
      </c>
      <c r="O301" s="60">
        <f t="shared" si="19"/>
        <v>0.42541374501593299</v>
      </c>
      <c r="P301" s="60">
        <f t="shared" si="19"/>
        <v>1.3566864000241985E-2</v>
      </c>
      <c r="Q301" s="60">
        <f t="shared" si="19"/>
        <v>4.3121325654282172E-2</v>
      </c>
    </row>
    <row r="302" spans="1:17" x14ac:dyDescent="0.3">
      <c r="A302" s="61">
        <v>45945</v>
      </c>
      <c r="B302" s="60">
        <f>_xlfn.IFNA('[2]Ceny elektriny cal + 1'!D289,"")</f>
        <v>57.46</v>
      </c>
      <c r="C302" s="60">
        <f>_xlfn.IFNA('[2]Ceny elektriny cal + 1'!E289,"")</f>
        <v>52.95</v>
      </c>
      <c r="D302" s="60">
        <f>_xlfn.IFNA('[2]Ceny elektriny cal + 1'!F289,"")</f>
        <v>44.22</v>
      </c>
      <c r="E302" s="60">
        <f>_xlfn.IFNA('[2]Ceny elektriny cal + 1'!G289,"")</f>
        <v>138.61000000000001</v>
      </c>
      <c r="F302" s="60" t="str">
        <f>_xlfn.IFNA('[2]Ceny elektriny cal + 1'!H289,"")</f>
        <v/>
      </c>
      <c r="G302" s="60" t="str">
        <f>_xlfn.IFNA('[2]Ceny elektriny cal + 1'!I289,"")</f>
        <v/>
      </c>
      <c r="H302" s="60">
        <f>_xlfn.IFNA('[2]Ceny elektriny cal + 1'!J289,"")</f>
        <v>99.06</v>
      </c>
      <c r="K302" s="60">
        <f t="shared" si="19"/>
        <v>0.21413967628242614</v>
      </c>
      <c r="L302" s="60">
        <f t="shared" si="19"/>
        <v>1.983898901851866E-2</v>
      </c>
      <c r="M302" s="60">
        <f t="shared" si="19"/>
        <v>-3.9689105248081225E-2</v>
      </c>
      <c r="N302" s="60">
        <f t="shared" si="19"/>
        <v>0.49383604110235768</v>
      </c>
      <c r="O302" s="60">
        <f t="shared" si="19"/>
        <v>0.42541374501593299</v>
      </c>
      <c r="P302" s="60">
        <f t="shared" si="19"/>
        <v>1.3566864000241985E-2</v>
      </c>
      <c r="Q302" s="60">
        <f t="shared" si="19"/>
        <v>3.3109363320467766E-2</v>
      </c>
    </row>
    <row r="303" spans="1:17" x14ac:dyDescent="0.3">
      <c r="A303" s="61">
        <v>45946</v>
      </c>
      <c r="B303" s="60">
        <f>_xlfn.IFNA('[2]Ceny elektriny cal + 1'!D290,"")</f>
        <v>57.64</v>
      </c>
      <c r="C303" s="60">
        <f>_xlfn.IFNA('[2]Ceny elektriny cal + 1'!E290,"")</f>
        <v>53.47</v>
      </c>
      <c r="D303" s="60">
        <f>_xlfn.IFNA('[2]Ceny elektriny cal + 1'!F290,"")</f>
        <v>44.2</v>
      </c>
      <c r="E303" s="60" t="str">
        <f>_xlfn.IFNA('[2]Ceny elektriny cal + 1'!G290,"")</f>
        <v/>
      </c>
      <c r="F303" s="60" t="str">
        <f>_xlfn.IFNA('[2]Ceny elektriny cal + 1'!H290,"")</f>
        <v/>
      </c>
      <c r="G303" s="60">
        <f>_xlfn.IFNA('[2]Ceny elektriny cal + 1'!I290,"")</f>
        <v>141.29</v>
      </c>
      <c r="H303" s="60">
        <f>_xlfn.IFNA('[2]Ceny elektriny cal + 1'!J290,"")</f>
        <v>97.35</v>
      </c>
      <c r="K303" s="60">
        <f t="shared" si="19"/>
        <v>0.21794310722100674</v>
      </c>
      <c r="L303" s="60">
        <f t="shared" si="19"/>
        <v>2.9854404963554071E-2</v>
      </c>
      <c r="M303" s="60">
        <f t="shared" si="19"/>
        <v>-4.0123438533812505E-2</v>
      </c>
      <c r="N303" s="60">
        <f t="shared" si="19"/>
        <v>0.49383604110235768</v>
      </c>
      <c r="O303" s="60">
        <f t="shared" si="19"/>
        <v>0.42541374501593299</v>
      </c>
      <c r="P303" s="60">
        <f t="shared" si="19"/>
        <v>-3.1404381368994261E-2</v>
      </c>
      <c r="Q303" s="60">
        <f t="shared" si="19"/>
        <v>1.5275555413361008E-2</v>
      </c>
    </row>
    <row r="304" spans="1:17" x14ac:dyDescent="0.3">
      <c r="A304" s="61">
        <v>45947</v>
      </c>
      <c r="B304" s="60">
        <f>_xlfn.IFNA('[2]Ceny elektriny cal + 1'!D291,"")</f>
        <v>57.49</v>
      </c>
      <c r="C304" s="60">
        <f>_xlfn.IFNA('[2]Ceny elektriny cal + 1'!E291,"")</f>
        <v>52.83</v>
      </c>
      <c r="D304" s="60" t="str">
        <f>_xlfn.IFNA('[2]Ceny elektriny cal + 1'!F291,"")</f>
        <v/>
      </c>
      <c r="E304" s="60" t="str">
        <f>_xlfn.IFNA('[2]Ceny elektriny cal + 1'!G291,"")</f>
        <v/>
      </c>
      <c r="F304" s="60">
        <f>_xlfn.IFNA('[2]Ceny elektriny cal + 1'!H291,"")</f>
        <v>434.58</v>
      </c>
      <c r="G304" s="60">
        <f>_xlfn.IFNA('[2]Ceny elektriny cal + 1'!I291,"")</f>
        <v>139.03</v>
      </c>
      <c r="H304" s="60">
        <f>_xlfn.IFNA('[2]Ceny elektriny cal + 1'!J291,"")</f>
        <v>97.34</v>
      </c>
      <c r="K304" s="60">
        <f t="shared" si="19"/>
        <v>0.21477358143885628</v>
      </c>
      <c r="L304" s="60">
        <f t="shared" si="19"/>
        <v>1.7527739185048796E-2</v>
      </c>
      <c r="M304" s="60">
        <f t="shared" si="19"/>
        <v>-4.0123438533812505E-2</v>
      </c>
      <c r="N304" s="60">
        <f t="shared" si="19"/>
        <v>0.49383604110235768</v>
      </c>
      <c r="O304" s="60">
        <f t="shared" si="19"/>
        <v>0.39488911101133595</v>
      </c>
      <c r="P304" s="60">
        <f t="shared" si="19"/>
        <v>-4.689752382851764E-2</v>
      </c>
      <c r="Q304" s="60">
        <f t="shared" si="19"/>
        <v>1.5171264139050455E-2</v>
      </c>
    </row>
    <row r="305" spans="1:17" x14ac:dyDescent="0.3">
      <c r="A305" s="61">
        <v>45948</v>
      </c>
      <c r="B305" s="60">
        <f>_xlfn.IFNA('[2]Ceny elektriny cal + 1'!D292,"")</f>
        <v>57.51</v>
      </c>
      <c r="C305" s="60">
        <f>_xlfn.IFNA('[2]Ceny elektriny cal + 1'!E292,"")</f>
        <v>52.99</v>
      </c>
      <c r="D305" s="60" t="str">
        <f>_xlfn.IFNA('[2]Ceny elektriny cal + 1'!F292,"")</f>
        <v/>
      </c>
      <c r="E305" s="60">
        <f>_xlfn.IFNA('[2]Ceny elektriny cal + 1'!G292,"")</f>
        <v>133.44999999999999</v>
      </c>
      <c r="F305" s="60">
        <f>_xlfn.IFNA('[2]Ceny elektriny cal + 1'!H292,"")</f>
        <v>411</v>
      </c>
      <c r="G305" s="60">
        <f>_xlfn.IFNA('[2]Ceny elektriny cal + 1'!I292,"")</f>
        <v>141.03</v>
      </c>
      <c r="H305" s="60">
        <f>_xlfn.IFNA('[2]Ceny elektriny cal + 1'!J292,"")</f>
        <v>95.97</v>
      </c>
      <c r="K305" s="60">
        <f t="shared" ref="K305:Q320" si="20">IFERROR(B305/B$380-1,K304)</f>
        <v>0.21519618487647629</v>
      </c>
      <c r="L305" s="60">
        <f t="shared" si="20"/>
        <v>2.0609405629675281E-2</v>
      </c>
      <c r="M305" s="60">
        <f t="shared" si="20"/>
        <v>-4.0123438533812505E-2</v>
      </c>
      <c r="N305" s="60">
        <f t="shared" si="20"/>
        <v>0.43822537829240038</v>
      </c>
      <c r="O305" s="60">
        <f t="shared" si="20"/>
        <v>0.3192034254352687</v>
      </c>
      <c r="P305" s="60">
        <f t="shared" si="20"/>
        <v>-3.3186778289116425E-2</v>
      </c>
      <c r="Q305" s="60">
        <f t="shared" si="20"/>
        <v>8.8335955850293857E-4</v>
      </c>
    </row>
    <row r="306" spans="1:17" x14ac:dyDescent="0.3">
      <c r="A306" s="61">
        <v>45949</v>
      </c>
      <c r="B306" s="60">
        <f>_xlfn.IFNA('[2]Ceny elektriny cal + 1'!D293,"")</f>
        <v>59.11</v>
      </c>
      <c r="C306" s="60" t="str">
        <f>_xlfn.IFNA('[2]Ceny elektriny cal + 1'!E293,"")</f>
        <v/>
      </c>
      <c r="D306" s="60">
        <f>_xlfn.IFNA('[2]Ceny elektriny cal + 1'!F293,"")</f>
        <v>44.06</v>
      </c>
      <c r="E306" s="60">
        <f>_xlfn.IFNA('[2]Ceny elektriny cal + 1'!G293,"")</f>
        <v>129.69</v>
      </c>
      <c r="F306" s="60">
        <f>_xlfn.IFNA('[2]Ceny elektriny cal + 1'!H293,"")</f>
        <v>407</v>
      </c>
      <c r="G306" s="60">
        <f>_xlfn.IFNA('[2]Ceny elektriny cal + 1'!I293,"")</f>
        <v>141.08000000000001</v>
      </c>
      <c r="H306" s="60" t="str">
        <f>_xlfn.IFNA('[2]Ceny elektriny cal + 1'!J293,"")</f>
        <v/>
      </c>
      <c r="K306" s="60">
        <f t="shared" si="20"/>
        <v>0.249004459886081</v>
      </c>
      <c r="L306" s="60">
        <f t="shared" si="20"/>
        <v>2.0609405629675281E-2</v>
      </c>
      <c r="M306" s="60">
        <f t="shared" si="20"/>
        <v>-4.3163771533931694E-2</v>
      </c>
      <c r="N306" s="60">
        <f t="shared" si="20"/>
        <v>0.39770287981072605</v>
      </c>
      <c r="O306" s="60">
        <f t="shared" si="20"/>
        <v>0.30636446265730988</v>
      </c>
      <c r="P306" s="60">
        <f t="shared" si="20"/>
        <v>-3.2844009650631278E-2</v>
      </c>
      <c r="Q306" s="60">
        <f t="shared" si="20"/>
        <v>8.8335955850293857E-4</v>
      </c>
    </row>
    <row r="307" spans="1:17" x14ac:dyDescent="0.3">
      <c r="A307" s="61">
        <v>45950</v>
      </c>
      <c r="B307" s="60" t="str">
        <f>_xlfn.IFNA('[2]Ceny elektriny cal + 1'!D294,"")</f>
        <v/>
      </c>
      <c r="C307" s="60" t="str">
        <f>_xlfn.IFNA('[2]Ceny elektriny cal + 1'!E294,"")</f>
        <v/>
      </c>
      <c r="D307" s="60">
        <f>_xlfn.IFNA('[2]Ceny elektriny cal + 1'!F294,"")</f>
        <v>44.05</v>
      </c>
      <c r="E307" s="60">
        <f>_xlfn.IFNA('[2]Ceny elektriny cal + 1'!G294,"")</f>
        <v>131.82</v>
      </c>
      <c r="F307" s="60">
        <f>_xlfn.IFNA('[2]Ceny elektriny cal + 1'!H294,"")</f>
        <v>421.67</v>
      </c>
      <c r="G307" s="60">
        <f>_xlfn.IFNA('[2]Ceny elektriny cal + 1'!I294,"")</f>
        <v>142.41</v>
      </c>
      <c r="H307" s="60" t="str">
        <f>_xlfn.IFNA('[2]Ceny elektriny cal + 1'!J294,"")</f>
        <v/>
      </c>
      <c r="K307" s="60">
        <f t="shared" si="20"/>
        <v>0.249004459886081</v>
      </c>
      <c r="L307" s="60">
        <f t="shared" si="20"/>
        <v>2.0609405629675281E-2</v>
      </c>
      <c r="M307" s="60">
        <f t="shared" si="20"/>
        <v>-4.3380938176797446E-2</v>
      </c>
      <c r="N307" s="60">
        <f t="shared" si="20"/>
        <v>0.42065844411018527</v>
      </c>
      <c r="O307" s="60">
        <f t="shared" si="20"/>
        <v>0.35345135864547395</v>
      </c>
      <c r="P307" s="60">
        <f t="shared" si="20"/>
        <v>-2.3726363866929501E-2</v>
      </c>
      <c r="Q307" s="60">
        <f t="shared" si="20"/>
        <v>8.8335955850293857E-4</v>
      </c>
    </row>
    <row r="308" spans="1:17" x14ac:dyDescent="0.3">
      <c r="A308" s="61">
        <v>45951</v>
      </c>
      <c r="B308" s="60" t="str">
        <f>_xlfn.IFNA('[2]Ceny elektriny cal + 1'!D295,"")</f>
        <v/>
      </c>
      <c r="C308" s="60">
        <f>_xlfn.IFNA('[2]Ceny elektriny cal + 1'!E295,"")</f>
        <v>53.26</v>
      </c>
      <c r="D308" s="60">
        <f>_xlfn.IFNA('[2]Ceny elektriny cal + 1'!F295,"")</f>
        <v>43.57</v>
      </c>
      <c r="E308" s="60">
        <f>_xlfn.IFNA('[2]Ceny elektriny cal + 1'!G295,"")</f>
        <v>126.5</v>
      </c>
      <c r="F308" s="60">
        <f>_xlfn.IFNA('[2]Ceny elektriny cal + 1'!H295,"")</f>
        <v>401.66</v>
      </c>
      <c r="G308" s="60" t="str">
        <f>_xlfn.IFNA('[2]Ceny elektriny cal + 1'!I295,"")</f>
        <v/>
      </c>
      <c r="H308" s="60">
        <f>_xlfn.IFNA('[2]Ceny elektriny cal + 1'!J295,"")</f>
        <v>96.47</v>
      </c>
      <c r="K308" s="60">
        <f t="shared" si="20"/>
        <v>0.249004459886081</v>
      </c>
      <c r="L308" s="60">
        <f t="shared" si="20"/>
        <v>2.5809717754982087E-2</v>
      </c>
      <c r="M308" s="60">
        <f t="shared" si="20"/>
        <v>-5.3804937034348743E-2</v>
      </c>
      <c r="N308" s="60">
        <f t="shared" si="20"/>
        <v>0.36332341966270998</v>
      </c>
      <c r="O308" s="60">
        <f t="shared" si="20"/>
        <v>0.28922444734873509</v>
      </c>
      <c r="P308" s="60">
        <f t="shared" si="20"/>
        <v>-2.3726363866929501E-2</v>
      </c>
      <c r="Q308" s="60">
        <f t="shared" si="20"/>
        <v>6.0979232740312472E-3</v>
      </c>
    </row>
    <row r="309" spans="1:17" x14ac:dyDescent="0.3">
      <c r="A309" s="61">
        <v>45952</v>
      </c>
      <c r="B309" s="60">
        <f>_xlfn.IFNA('[2]Ceny elektriny cal + 1'!D296,"")</f>
        <v>57.89</v>
      </c>
      <c r="C309" s="60">
        <f>_xlfn.IFNA('[2]Ceny elektriny cal + 1'!E296,"")</f>
        <v>52.3</v>
      </c>
      <c r="D309" s="60">
        <f>_xlfn.IFNA('[2]Ceny elektriny cal + 1'!F296,"")</f>
        <v>43.54</v>
      </c>
      <c r="E309" s="60">
        <f>_xlfn.IFNA('[2]Ceny elektriny cal + 1'!G296,"")</f>
        <v>128.79</v>
      </c>
      <c r="F309" s="60" t="str">
        <f>_xlfn.IFNA('[2]Ceny elektriny cal + 1'!H296,"")</f>
        <v/>
      </c>
      <c r="G309" s="60" t="str">
        <f>_xlfn.IFNA('[2]Ceny elektriny cal + 1'!I296,"")</f>
        <v/>
      </c>
      <c r="H309" s="60">
        <f>_xlfn.IFNA('[2]Ceny elektriny cal + 1'!J296,"")</f>
        <v>97.6</v>
      </c>
      <c r="K309" s="60">
        <f t="shared" si="20"/>
        <v>0.22322565019125729</v>
      </c>
      <c r="L309" s="60">
        <f t="shared" si="20"/>
        <v>7.3197190872242857E-3</v>
      </c>
      <c r="M309" s="60">
        <f t="shared" si="20"/>
        <v>-5.4456436962945665E-2</v>
      </c>
      <c r="N309" s="60">
        <f t="shared" si="20"/>
        <v>0.38800334559968697</v>
      </c>
      <c r="O309" s="60">
        <f t="shared" si="20"/>
        <v>0.28922444734873509</v>
      </c>
      <c r="P309" s="60">
        <f t="shared" si="20"/>
        <v>-2.3726363866929501E-2</v>
      </c>
      <c r="Q309" s="60">
        <f t="shared" si="20"/>
        <v>1.7882837271125052E-2</v>
      </c>
    </row>
    <row r="310" spans="1:17" x14ac:dyDescent="0.3">
      <c r="A310" s="61">
        <v>45953</v>
      </c>
      <c r="B310" s="60">
        <f>_xlfn.IFNA('[2]Ceny elektriny cal + 1'!D297,"")</f>
        <v>57.42</v>
      </c>
      <c r="C310" s="60">
        <f>_xlfn.IFNA('[2]Ceny elektriny cal + 1'!E297,"")</f>
        <v>51.84</v>
      </c>
      <c r="D310" s="60">
        <f>_xlfn.IFNA('[2]Ceny elektriny cal + 1'!F297,"")</f>
        <v>44.5</v>
      </c>
      <c r="E310" s="60" t="str">
        <f>_xlfn.IFNA('[2]Ceny elektriny cal + 1'!G297,"")</f>
        <v/>
      </c>
      <c r="F310" s="60" t="str">
        <f>_xlfn.IFNA('[2]Ceny elektriny cal + 1'!H297,"")</f>
        <v/>
      </c>
      <c r="G310" s="60">
        <f>_xlfn.IFNA('[2]Ceny elektriny cal + 1'!I297,"")</f>
        <v>141.44</v>
      </c>
      <c r="H310" s="60">
        <f>_xlfn.IFNA('[2]Ceny elektriny cal + 1'!J297,"")</f>
        <v>99.75</v>
      </c>
      <c r="K310" s="60">
        <f t="shared" si="20"/>
        <v>0.2132944694071861</v>
      </c>
      <c r="L310" s="60">
        <f t="shared" si="20"/>
        <v>-1.5400719410763042E-3</v>
      </c>
      <c r="M310" s="60">
        <f t="shared" si="20"/>
        <v>-3.3608439247842958E-2</v>
      </c>
      <c r="N310" s="60">
        <f t="shared" si="20"/>
        <v>0.38800334559968697</v>
      </c>
      <c r="O310" s="60">
        <f t="shared" si="20"/>
        <v>0.28922444734873509</v>
      </c>
      <c r="P310" s="60">
        <f t="shared" si="20"/>
        <v>-3.0376075453539153E-2</v>
      </c>
      <c r="Q310" s="60">
        <f t="shared" si="20"/>
        <v>4.0305461247896801E-2</v>
      </c>
    </row>
    <row r="311" spans="1:17" x14ac:dyDescent="0.3">
      <c r="A311" s="61">
        <v>45954</v>
      </c>
      <c r="B311" s="60">
        <f>_xlfn.IFNA('[2]Ceny elektriny cal + 1'!D298,"")</f>
        <v>57.85</v>
      </c>
      <c r="C311" s="60">
        <f>_xlfn.IFNA('[2]Ceny elektriny cal + 1'!E298,"")</f>
        <v>51.85</v>
      </c>
      <c r="D311" s="60" t="str">
        <f>_xlfn.IFNA('[2]Ceny elektriny cal + 1'!F298,"")</f>
        <v/>
      </c>
      <c r="E311" s="60" t="str">
        <f>_xlfn.IFNA('[2]Ceny elektriny cal + 1'!G298,"")</f>
        <v/>
      </c>
      <c r="F311" s="60">
        <f>_xlfn.IFNA('[2]Ceny elektriny cal + 1'!H298,"")</f>
        <v>391.5</v>
      </c>
      <c r="G311" s="60">
        <f>_xlfn.IFNA('[2]Ceny elektriny cal + 1'!I298,"")</f>
        <v>137.46</v>
      </c>
      <c r="H311" s="60">
        <f>_xlfn.IFNA('[2]Ceny elektriny cal + 1'!J298,"")</f>
        <v>101.47</v>
      </c>
      <c r="K311" s="60">
        <f t="shared" si="20"/>
        <v>0.22238044331601725</v>
      </c>
      <c r="L311" s="60">
        <f t="shared" si="20"/>
        <v>-1.3474677882872044E-3</v>
      </c>
      <c r="M311" s="60">
        <f t="shared" si="20"/>
        <v>-3.3608439247842958E-2</v>
      </c>
      <c r="N311" s="60">
        <f t="shared" si="20"/>
        <v>0.38800334559968697</v>
      </c>
      <c r="O311" s="60">
        <f t="shared" si="20"/>
        <v>0.25661348189271949</v>
      </c>
      <c r="P311" s="60">
        <f t="shared" si="20"/>
        <v>-5.7660459076947723E-2</v>
      </c>
      <c r="Q311" s="60">
        <f t="shared" si="20"/>
        <v>5.8243560429314334E-2</v>
      </c>
    </row>
    <row r="312" spans="1:17" x14ac:dyDescent="0.3">
      <c r="A312" s="61">
        <v>45955</v>
      </c>
      <c r="B312" s="60">
        <f>_xlfn.IFNA('[2]Ceny elektriny cal + 1'!D299,"")</f>
        <v>57.28</v>
      </c>
      <c r="C312" s="60">
        <f>_xlfn.IFNA('[2]Ceny elektriny cal + 1'!E299,"")</f>
        <v>51.75</v>
      </c>
      <c r="D312" s="60" t="str">
        <f>_xlfn.IFNA('[2]Ceny elektriny cal + 1'!F299,"")</f>
        <v/>
      </c>
      <c r="E312" s="60">
        <f>_xlfn.IFNA('[2]Ceny elektriny cal + 1'!G299,"")</f>
        <v>129.72999999999999</v>
      </c>
      <c r="F312" s="60">
        <f>_xlfn.IFNA('[2]Ceny elektriny cal + 1'!H299,"")</f>
        <v>395.9</v>
      </c>
      <c r="G312" s="60">
        <f>_xlfn.IFNA('[2]Ceny elektriny cal + 1'!I299,"")</f>
        <v>135.46</v>
      </c>
      <c r="H312" s="60">
        <f>_xlfn.IFNA('[2]Ceny elektriny cal + 1'!J299,"")</f>
        <v>103.08</v>
      </c>
      <c r="K312" s="60">
        <f t="shared" si="20"/>
        <v>0.21033624534384554</v>
      </c>
      <c r="L312" s="60">
        <f t="shared" si="20"/>
        <v>-3.2735093161786466E-3</v>
      </c>
      <c r="M312" s="60">
        <f t="shared" si="20"/>
        <v>-3.3608439247842958E-2</v>
      </c>
      <c r="N312" s="60">
        <f t="shared" si="20"/>
        <v>0.39813397022010566</v>
      </c>
      <c r="O312" s="60">
        <f t="shared" si="20"/>
        <v>0.27073634094847421</v>
      </c>
      <c r="P312" s="60">
        <f t="shared" si="20"/>
        <v>-7.1371204616348938E-2</v>
      </c>
      <c r="Q312" s="60">
        <f t="shared" si="20"/>
        <v>7.5034455593315341E-2</v>
      </c>
    </row>
    <row r="313" spans="1:17" x14ac:dyDescent="0.3">
      <c r="A313" s="61">
        <v>45956</v>
      </c>
      <c r="B313" s="60">
        <f>_xlfn.IFNA('[2]Ceny elektriny cal + 1'!D300,"")</f>
        <v>56.51</v>
      </c>
      <c r="C313" s="60" t="str">
        <f>_xlfn.IFNA('[2]Ceny elektriny cal + 1'!E300,"")</f>
        <v/>
      </c>
      <c r="D313" s="60">
        <f>_xlfn.IFNA('[2]Ceny elektriny cal + 1'!F300,"")</f>
        <v>44.09</v>
      </c>
      <c r="E313" s="60">
        <f>_xlfn.IFNA('[2]Ceny elektriny cal + 1'!G300,"")</f>
        <v>129.80000000000001</v>
      </c>
      <c r="F313" s="60">
        <f>_xlfn.IFNA('[2]Ceny elektriny cal + 1'!H300,"")</f>
        <v>394.75</v>
      </c>
      <c r="G313" s="60">
        <f>_xlfn.IFNA('[2]Ceny elektriny cal + 1'!I300,"")</f>
        <v>135.74</v>
      </c>
      <c r="H313" s="60" t="str">
        <f>_xlfn.IFNA('[2]Ceny elektriny cal + 1'!J300,"")</f>
        <v/>
      </c>
      <c r="K313" s="60">
        <f t="shared" si="20"/>
        <v>0.19406601299547344</v>
      </c>
      <c r="L313" s="60">
        <f t="shared" si="20"/>
        <v>-3.2735093161786466E-3</v>
      </c>
      <c r="M313" s="60">
        <f t="shared" si="20"/>
        <v>-4.2512271605334662E-2</v>
      </c>
      <c r="N313" s="60">
        <f t="shared" si="20"/>
        <v>0.39888837843652003</v>
      </c>
      <c r="O313" s="60">
        <f t="shared" si="20"/>
        <v>0.26704513914981098</v>
      </c>
      <c r="P313" s="60">
        <f t="shared" si="20"/>
        <v>-6.9451700240832803E-2</v>
      </c>
      <c r="Q313" s="60">
        <f t="shared" si="20"/>
        <v>7.5034455593315341E-2</v>
      </c>
    </row>
    <row r="314" spans="1:17" x14ac:dyDescent="0.3">
      <c r="A314" s="61">
        <v>45957</v>
      </c>
      <c r="B314" s="60" t="str">
        <f>_xlfn.IFNA('[2]Ceny elektriny cal + 1'!D301,"")</f>
        <v/>
      </c>
      <c r="C314" s="60" t="str">
        <f>_xlfn.IFNA('[2]Ceny elektriny cal + 1'!E301,"")</f>
        <v/>
      </c>
      <c r="D314" s="60">
        <f>_xlfn.IFNA('[2]Ceny elektriny cal + 1'!F301,"")</f>
        <v>42.91</v>
      </c>
      <c r="E314" s="60">
        <f>_xlfn.IFNA('[2]Ceny elektriny cal + 1'!G301,"")</f>
        <v>128.34</v>
      </c>
      <c r="F314" s="60">
        <f>_xlfn.IFNA('[2]Ceny elektriny cal + 1'!H301,"")</f>
        <v>405.45</v>
      </c>
      <c r="G314" s="60">
        <f>_xlfn.IFNA('[2]Ceny elektriny cal + 1'!I301,"")</f>
        <v>135.91</v>
      </c>
      <c r="H314" s="60" t="str">
        <f>_xlfn.IFNA('[2]Ceny elektriny cal + 1'!J301,"")</f>
        <v/>
      </c>
      <c r="K314" s="60">
        <f t="shared" si="20"/>
        <v>0.19406601299547344</v>
      </c>
      <c r="L314" s="60">
        <f t="shared" si="20"/>
        <v>-3.2735093161786466E-3</v>
      </c>
      <c r="M314" s="60">
        <f t="shared" si="20"/>
        <v>-6.8137935463481902E-2</v>
      </c>
      <c r="N314" s="60">
        <f t="shared" si="20"/>
        <v>0.38315357849416753</v>
      </c>
      <c r="O314" s="60">
        <f t="shared" si="20"/>
        <v>0.30138936458085097</v>
      </c>
      <c r="P314" s="60">
        <f t="shared" si="20"/>
        <v>-6.8286286869983726E-2</v>
      </c>
      <c r="Q314" s="60">
        <f t="shared" si="20"/>
        <v>7.5034455593315341E-2</v>
      </c>
    </row>
    <row r="315" spans="1:17" x14ac:dyDescent="0.3">
      <c r="A315" s="61">
        <v>45958</v>
      </c>
      <c r="B315" s="60" t="str">
        <f>_xlfn.IFNA('[2]Ceny elektriny cal + 1'!D302,"")</f>
        <v/>
      </c>
      <c r="C315" s="60">
        <f>_xlfn.IFNA('[2]Ceny elektriny cal + 1'!E302,"")</f>
        <v>51.42</v>
      </c>
      <c r="D315" s="60">
        <f>_xlfn.IFNA('[2]Ceny elektriny cal + 1'!F302,"")</f>
        <v>42.31</v>
      </c>
      <c r="E315" s="60">
        <f>_xlfn.IFNA('[2]Ceny elektriny cal + 1'!G302,"")</f>
        <v>121.16</v>
      </c>
      <c r="F315" s="60">
        <f>_xlfn.IFNA('[2]Ceny elektriny cal + 1'!H302,"")</f>
        <v>421.75</v>
      </c>
      <c r="G315" s="60" t="str">
        <f>_xlfn.IFNA('[2]Ceny elektriny cal + 1'!I302,"")</f>
        <v/>
      </c>
      <c r="H315" s="60">
        <f>_xlfn.IFNA('[2]Ceny elektriny cal + 1'!J302,"")</f>
        <v>101.75</v>
      </c>
      <c r="K315" s="60">
        <f t="shared" si="20"/>
        <v>0.19406601299547344</v>
      </c>
      <c r="L315" s="60">
        <f t="shared" si="20"/>
        <v>-9.6294463582203838E-3</v>
      </c>
      <c r="M315" s="60">
        <f t="shared" si="20"/>
        <v>-8.1167934035420997E-2</v>
      </c>
      <c r="N315" s="60">
        <f t="shared" si="20"/>
        <v>0.30577285001054499</v>
      </c>
      <c r="O315" s="60">
        <f t="shared" si="20"/>
        <v>0.35370813790103317</v>
      </c>
      <c r="P315" s="60">
        <f t="shared" si="20"/>
        <v>-6.8286286869983726E-2</v>
      </c>
      <c r="Q315" s="60">
        <f t="shared" si="20"/>
        <v>6.1163716110010036E-2</v>
      </c>
    </row>
    <row r="316" spans="1:17" x14ac:dyDescent="0.3">
      <c r="A316" s="61">
        <v>45959</v>
      </c>
      <c r="B316" s="60">
        <f>_xlfn.IFNA('[2]Ceny elektriny cal + 1'!D303,"")</f>
        <v>55.81</v>
      </c>
      <c r="C316" s="60">
        <f>_xlfn.IFNA('[2]Ceny elektriny cal + 1'!E303,"")</f>
        <v>51.69</v>
      </c>
      <c r="D316" s="60">
        <f>_xlfn.IFNA('[2]Ceny elektriny cal + 1'!F303,"")</f>
        <v>42.1</v>
      </c>
      <c r="E316" s="60">
        <f>_xlfn.IFNA('[2]Ceny elektriny cal + 1'!G303,"")</f>
        <v>115.48</v>
      </c>
      <c r="F316" s="60" t="str">
        <f>_xlfn.IFNA('[2]Ceny elektriny cal + 1'!H303,"")</f>
        <v/>
      </c>
      <c r="G316" s="60" t="str">
        <f>_xlfn.IFNA('[2]Ceny elektriny cal + 1'!I303,"")</f>
        <v/>
      </c>
      <c r="H316" s="60">
        <f>_xlfn.IFNA('[2]Ceny elektriny cal + 1'!J303,"")</f>
        <v>102.03</v>
      </c>
      <c r="K316" s="60">
        <f t="shared" si="20"/>
        <v>0.1792748926787715</v>
      </c>
      <c r="L316" s="60">
        <f t="shared" si="20"/>
        <v>-4.4291342329135786E-3</v>
      </c>
      <c r="M316" s="60">
        <f t="shared" si="20"/>
        <v>-8.5728433535599669E-2</v>
      </c>
      <c r="N316" s="60">
        <f t="shared" si="20"/>
        <v>0.24455801187865411</v>
      </c>
      <c r="O316" s="60">
        <f t="shared" si="20"/>
        <v>0.35370813790103317</v>
      </c>
      <c r="P316" s="60">
        <f t="shared" si="20"/>
        <v>-6.8286286869983726E-2</v>
      </c>
      <c r="Q316" s="60">
        <f t="shared" si="20"/>
        <v>6.408387179070596E-2</v>
      </c>
    </row>
    <row r="317" spans="1:17" x14ac:dyDescent="0.3">
      <c r="A317" s="61">
        <v>45960</v>
      </c>
      <c r="B317" s="60">
        <f>_xlfn.IFNA('[2]Ceny elektriny cal + 1'!D304,"")</f>
        <v>54.33</v>
      </c>
      <c r="C317" s="60">
        <f>_xlfn.IFNA('[2]Ceny elektriny cal + 1'!E304,"")</f>
        <v>51.55</v>
      </c>
      <c r="D317" s="60">
        <f>_xlfn.IFNA('[2]Ceny elektriny cal + 1'!F304,"")</f>
        <v>42</v>
      </c>
      <c r="E317" s="60" t="str">
        <f>_xlfn.IFNA('[2]Ceny elektriny cal + 1'!G304,"")</f>
        <v/>
      </c>
      <c r="F317" s="60" t="str">
        <f>_xlfn.IFNA('[2]Ceny elektriny cal + 1'!H304,"")</f>
        <v/>
      </c>
      <c r="G317" s="60">
        <f>_xlfn.IFNA('[2]Ceny elektriny cal + 1'!I304,"")</f>
        <v>135.13</v>
      </c>
      <c r="H317" s="60">
        <f>_xlfn.IFNA('[2]Ceny elektriny cal + 1'!J304,"")</f>
        <v>99.21</v>
      </c>
      <c r="K317" s="60">
        <f t="shared" si="20"/>
        <v>0.14800223829488712</v>
      </c>
      <c r="L317" s="60">
        <f t="shared" si="20"/>
        <v>-7.1255923719616421E-3</v>
      </c>
      <c r="M317" s="60">
        <f t="shared" si="20"/>
        <v>-8.7900099964256295E-2</v>
      </c>
      <c r="N317" s="60">
        <f t="shared" si="20"/>
        <v>0.24455801187865411</v>
      </c>
      <c r="O317" s="60">
        <f t="shared" si="20"/>
        <v>0.35370813790103317</v>
      </c>
      <c r="P317" s="60">
        <f t="shared" si="20"/>
        <v>-7.363347763035033E-2</v>
      </c>
      <c r="Q317" s="60">
        <f t="shared" si="20"/>
        <v>3.4673732435126281E-2</v>
      </c>
    </row>
    <row r="318" spans="1:17" x14ac:dyDescent="0.3">
      <c r="A318" s="61">
        <v>45961</v>
      </c>
      <c r="B318" s="60">
        <f>_xlfn.IFNA('[2]Ceny elektriny cal + 1'!D305,"")</f>
        <v>54.41</v>
      </c>
      <c r="C318" s="60">
        <f>_xlfn.IFNA('[2]Ceny elektriny cal + 1'!E305,"")</f>
        <v>51.21</v>
      </c>
      <c r="D318" s="60" t="str">
        <f>_xlfn.IFNA('[2]Ceny elektriny cal + 1'!F305,"")</f>
        <v/>
      </c>
      <c r="E318" s="60" t="str">
        <f>_xlfn.IFNA('[2]Ceny elektriny cal + 1'!G305,"")</f>
        <v/>
      </c>
      <c r="F318" s="60">
        <f>_xlfn.IFNA('[2]Ceny elektriny cal + 1'!H305,"")</f>
        <v>389.4</v>
      </c>
      <c r="G318" s="60">
        <f>_xlfn.IFNA('[2]Ceny elektriny cal + 1'!I305,"")</f>
        <v>127.82</v>
      </c>
      <c r="H318" s="60">
        <f>_xlfn.IFNA('[2]Ceny elektriny cal + 1'!J305,"")</f>
        <v>98.89</v>
      </c>
      <c r="K318" s="60">
        <f t="shared" si="20"/>
        <v>0.14969265204536719</v>
      </c>
      <c r="L318" s="60">
        <f t="shared" si="20"/>
        <v>-1.3674133566792479E-2</v>
      </c>
      <c r="M318" s="60">
        <f t="shared" si="20"/>
        <v>-8.7900099964256295E-2</v>
      </c>
      <c r="N318" s="60">
        <f t="shared" si="20"/>
        <v>0.24455801187865411</v>
      </c>
      <c r="O318" s="60">
        <f t="shared" si="20"/>
        <v>0.24987302643429099</v>
      </c>
      <c r="P318" s="60">
        <f t="shared" si="20"/>
        <v>-0.12374625257686211</v>
      </c>
      <c r="Q318" s="60">
        <f t="shared" si="20"/>
        <v>3.1336411657188146E-2</v>
      </c>
    </row>
    <row r="319" spans="1:17" x14ac:dyDescent="0.3">
      <c r="A319" s="61">
        <v>45962</v>
      </c>
      <c r="B319" s="60">
        <f>_xlfn.IFNA('[2]Ceny elektriny cal + 1'!D306,"")</f>
        <v>53.18</v>
      </c>
      <c r="C319" s="60">
        <f>_xlfn.IFNA('[2]Ceny elektriny cal + 1'!E306,"")</f>
        <v>51.45</v>
      </c>
      <c r="D319" s="60" t="str">
        <f>_xlfn.IFNA('[2]Ceny elektriny cal + 1'!F306,"")</f>
        <v/>
      </c>
      <c r="E319" s="60">
        <f>_xlfn.IFNA('[2]Ceny elektriny cal + 1'!G306,"")</f>
        <v>110.63</v>
      </c>
      <c r="F319" s="60">
        <f>_xlfn.IFNA('[2]Ceny elektriny cal + 1'!H306,"")</f>
        <v>383.65</v>
      </c>
      <c r="G319" s="60">
        <f>_xlfn.IFNA('[2]Ceny elektriny cal + 1'!I306,"")</f>
        <v>127.13</v>
      </c>
      <c r="H319" s="60">
        <f>_xlfn.IFNA('[2]Ceny elektriny cal + 1'!J306,"")</f>
        <v>96.45</v>
      </c>
      <c r="K319" s="60">
        <f t="shared" si="20"/>
        <v>0.1237025406317338</v>
      </c>
      <c r="L319" s="60">
        <f t="shared" si="20"/>
        <v>-9.0516338998529733E-3</v>
      </c>
      <c r="M319" s="60">
        <f t="shared" si="20"/>
        <v>-8.7900099964256295E-2</v>
      </c>
      <c r="N319" s="60">
        <f t="shared" si="20"/>
        <v>0.19228829974138817</v>
      </c>
      <c r="O319" s="60">
        <f t="shared" si="20"/>
        <v>0.23141701744097531</v>
      </c>
      <c r="P319" s="60">
        <f t="shared" si="20"/>
        <v>-0.12847645978795552</v>
      </c>
      <c r="Q319" s="60">
        <f t="shared" si="20"/>
        <v>5.8893407254101415E-3</v>
      </c>
    </row>
    <row r="320" spans="1:17" x14ac:dyDescent="0.3">
      <c r="A320" s="61">
        <v>45963</v>
      </c>
      <c r="B320" s="60">
        <f>_xlfn.IFNA('[2]Ceny elektriny cal + 1'!D307,"")</f>
        <v>54.03</v>
      </c>
      <c r="C320" s="60" t="str">
        <f>_xlfn.IFNA('[2]Ceny elektriny cal + 1'!E307,"")</f>
        <v/>
      </c>
      <c r="D320" s="60">
        <f>_xlfn.IFNA('[2]Ceny elektriny cal + 1'!F307,"")</f>
        <v>41.71</v>
      </c>
      <c r="E320" s="60">
        <f>_xlfn.IFNA('[2]Ceny elektriny cal + 1'!G307,"")</f>
        <v>114.75</v>
      </c>
      <c r="F320" s="60">
        <f>_xlfn.IFNA('[2]Ceny elektriny cal + 1'!H307,"")</f>
        <v>393.37</v>
      </c>
      <c r="G320" s="60">
        <f>_xlfn.IFNA('[2]Ceny elektriny cal + 1'!I307,"")</f>
        <v>128.93</v>
      </c>
      <c r="H320" s="60" t="str">
        <f>_xlfn.IFNA('[2]Ceny elektriny cal + 1'!J307,"")</f>
        <v/>
      </c>
      <c r="K320" s="60">
        <f t="shared" si="20"/>
        <v>0.1416631867305862</v>
      </c>
      <c r="L320" s="60">
        <f t="shared" si="20"/>
        <v>-9.0516338998529733E-3</v>
      </c>
      <c r="M320" s="60">
        <f t="shared" si="20"/>
        <v>-9.4197932607360202E-2</v>
      </c>
      <c r="N320" s="60">
        <f t="shared" si="20"/>
        <v>0.23669061190747809</v>
      </c>
      <c r="O320" s="60">
        <f t="shared" si="20"/>
        <v>0.26261569699141529</v>
      </c>
      <c r="P320" s="60">
        <f t="shared" si="20"/>
        <v>-0.11613678880249423</v>
      </c>
      <c r="Q320" s="60">
        <f t="shared" si="20"/>
        <v>5.8893407254101415E-3</v>
      </c>
    </row>
    <row r="321" spans="1:17" x14ac:dyDescent="0.3">
      <c r="A321" s="61">
        <v>45964</v>
      </c>
      <c r="B321" s="60" t="str">
        <f>_xlfn.IFNA('[2]Ceny elektriny cal + 1'!D308,"")</f>
        <v/>
      </c>
      <c r="C321" s="60" t="str">
        <f>_xlfn.IFNA('[2]Ceny elektriny cal + 1'!E308,"")</f>
        <v/>
      </c>
      <c r="D321" s="60">
        <f>_xlfn.IFNA('[2]Ceny elektriny cal + 1'!F308,"")</f>
        <v>42.24</v>
      </c>
      <c r="E321" s="60">
        <f>_xlfn.IFNA('[2]Ceny elektriny cal + 1'!G308,"")</f>
        <v>123.35</v>
      </c>
      <c r="F321" s="60">
        <f>_xlfn.IFNA('[2]Ceny elektriny cal + 1'!H308,"")</f>
        <v>394.44</v>
      </c>
      <c r="G321" s="60">
        <f>_xlfn.IFNA('[2]Ceny elektriny cal + 1'!I308,"")</f>
        <v>129.69</v>
      </c>
      <c r="H321" s="60" t="str">
        <f>_xlfn.IFNA('[2]Ceny elektriny cal + 1'!J308,"")</f>
        <v/>
      </c>
      <c r="K321" s="60">
        <f t="shared" ref="K321:Q336" si="21">IFERROR(B321/B$380-1,K320)</f>
        <v>0.1416631867305862</v>
      </c>
      <c r="L321" s="60">
        <f t="shared" si="21"/>
        <v>-9.0516338998529733E-3</v>
      </c>
      <c r="M321" s="60">
        <f t="shared" si="21"/>
        <v>-8.2688100535480591E-2</v>
      </c>
      <c r="N321" s="60">
        <f t="shared" si="21"/>
        <v>0.32937504992407329</v>
      </c>
      <c r="O321" s="60">
        <f t="shared" si="21"/>
        <v>0.26605011953451929</v>
      </c>
      <c r="P321" s="60">
        <f t="shared" si="21"/>
        <v>-0.11092670549752182</v>
      </c>
      <c r="Q321" s="60">
        <f t="shared" si="21"/>
        <v>5.8893407254101415E-3</v>
      </c>
    </row>
    <row r="322" spans="1:17" x14ac:dyDescent="0.3">
      <c r="A322" s="61">
        <v>45965</v>
      </c>
      <c r="B322" s="60" t="str">
        <f>_xlfn.IFNA('[2]Ceny elektriny cal + 1'!D309,"")</f>
        <v/>
      </c>
      <c r="C322" s="60">
        <f>_xlfn.IFNA('[2]Ceny elektriny cal + 1'!E309,"")</f>
        <v>51.3</v>
      </c>
      <c r="D322" s="60">
        <f>_xlfn.IFNA('[2]Ceny elektriny cal + 1'!F309,"")</f>
        <v>42.29</v>
      </c>
      <c r="E322" s="60">
        <f>_xlfn.IFNA('[2]Ceny elektriny cal + 1'!G309,"")</f>
        <v>121.69</v>
      </c>
      <c r="F322" s="60">
        <f>_xlfn.IFNA('[2]Ceny elektriny cal + 1'!H309,"")</f>
        <v>384.42</v>
      </c>
      <c r="G322" s="60" t="str">
        <f>_xlfn.IFNA('[2]Ceny elektriny cal + 1'!I309,"")</f>
        <v/>
      </c>
      <c r="H322" s="60">
        <f>_xlfn.IFNA('[2]Ceny elektriny cal + 1'!J309,"")</f>
        <v>99.42</v>
      </c>
      <c r="K322" s="60">
        <f t="shared" si="21"/>
        <v>0.1416631867305862</v>
      </c>
      <c r="L322" s="60">
        <f t="shared" si="21"/>
        <v>-1.1940696191690248E-2</v>
      </c>
      <c r="M322" s="60">
        <f t="shared" si="21"/>
        <v>-8.1602267321152389E-2</v>
      </c>
      <c r="N322" s="60">
        <f t="shared" si="21"/>
        <v>0.31148479793482364</v>
      </c>
      <c r="O322" s="60">
        <f t="shared" si="21"/>
        <v>0.23388851777573239</v>
      </c>
      <c r="P322" s="60">
        <f t="shared" si="21"/>
        <v>-0.11092670549752182</v>
      </c>
      <c r="Q322" s="60">
        <f t="shared" si="21"/>
        <v>3.6863849195648335E-2</v>
      </c>
    </row>
    <row r="323" spans="1:17" x14ac:dyDescent="0.3">
      <c r="A323" s="61">
        <v>45966</v>
      </c>
      <c r="B323" s="60">
        <f>_xlfn.IFNA('[2]Ceny elektriny cal + 1'!D310,"")</f>
        <v>54.1</v>
      </c>
      <c r="C323" s="60">
        <f>_xlfn.IFNA('[2]Ceny elektriny cal + 1'!E310,"")</f>
        <v>51.75</v>
      </c>
      <c r="D323" s="60">
        <f>_xlfn.IFNA('[2]Ceny elektriny cal + 1'!F310,"")</f>
        <v>43.33</v>
      </c>
      <c r="E323" s="60">
        <f>_xlfn.IFNA('[2]Ceny elektriny cal + 1'!G310,"")</f>
        <v>120.9</v>
      </c>
      <c r="F323" s="60" t="str">
        <f>_xlfn.IFNA('[2]Ceny elektriny cal + 1'!H310,"")</f>
        <v/>
      </c>
      <c r="G323" s="60" t="str">
        <f>_xlfn.IFNA('[2]Ceny elektriny cal + 1'!I310,"")</f>
        <v/>
      </c>
      <c r="H323" s="60">
        <f>_xlfn.IFNA('[2]Ceny elektriny cal + 1'!J310,"")</f>
        <v>99.5</v>
      </c>
      <c r="K323" s="60">
        <f t="shared" si="21"/>
        <v>0.14314229876225637</v>
      </c>
      <c r="L323" s="60">
        <f t="shared" si="21"/>
        <v>-3.2735093161786466E-3</v>
      </c>
      <c r="M323" s="60">
        <f t="shared" si="21"/>
        <v>-5.9016936463124448E-2</v>
      </c>
      <c r="N323" s="60">
        <f t="shared" si="21"/>
        <v>0.30297076234957832</v>
      </c>
      <c r="O323" s="60">
        <f t="shared" si="21"/>
        <v>0.23388851777573239</v>
      </c>
      <c r="P323" s="60">
        <f t="shared" si="21"/>
        <v>-0.11092670549752182</v>
      </c>
      <c r="Q323" s="60">
        <f t="shared" si="21"/>
        <v>3.7698179390132758E-2</v>
      </c>
    </row>
    <row r="324" spans="1:17" x14ac:dyDescent="0.3">
      <c r="A324" s="61">
        <v>45967</v>
      </c>
      <c r="B324" s="60">
        <f>_xlfn.IFNA('[2]Ceny elektriny cal + 1'!D311,"")</f>
        <v>54.04</v>
      </c>
      <c r="C324" s="60">
        <f>_xlfn.IFNA('[2]Ceny elektriny cal + 1'!E311,"")</f>
        <v>51.42</v>
      </c>
      <c r="D324" s="60">
        <f>_xlfn.IFNA('[2]Ceny elektriny cal + 1'!F311,"")</f>
        <v>43.23</v>
      </c>
      <c r="E324" s="60" t="str">
        <f>_xlfn.IFNA('[2]Ceny elektriny cal + 1'!G311,"")</f>
        <v/>
      </c>
      <c r="F324" s="60" t="str">
        <f>_xlfn.IFNA('[2]Ceny elektriny cal + 1'!H311,"")</f>
        <v/>
      </c>
      <c r="G324" s="60">
        <f>_xlfn.IFNA('[2]Ceny elektriny cal + 1'!I311,"")</f>
        <v>123.91</v>
      </c>
      <c r="H324" s="60">
        <f>_xlfn.IFNA('[2]Ceny elektriny cal + 1'!J311,"")</f>
        <v>99.28</v>
      </c>
      <c r="K324" s="60">
        <f t="shared" si="21"/>
        <v>0.14187448844939632</v>
      </c>
      <c r="L324" s="60">
        <f t="shared" si="21"/>
        <v>-9.6294463582203838E-3</v>
      </c>
      <c r="M324" s="60">
        <f t="shared" si="21"/>
        <v>-6.1188602891780963E-2</v>
      </c>
      <c r="N324" s="60">
        <f t="shared" si="21"/>
        <v>0.30297076234957832</v>
      </c>
      <c r="O324" s="60">
        <f t="shared" si="21"/>
        <v>0.23388851777573239</v>
      </c>
      <c r="P324" s="60">
        <f t="shared" si="21"/>
        <v>-0.15055076010639168</v>
      </c>
      <c r="Q324" s="60">
        <f t="shared" si="21"/>
        <v>3.5403771355300373E-2</v>
      </c>
    </row>
    <row r="325" spans="1:17" x14ac:dyDescent="0.3">
      <c r="A325" s="61">
        <v>45968</v>
      </c>
      <c r="B325" s="60">
        <f>_xlfn.IFNA('[2]Ceny elektriny cal + 1'!D312,"")</f>
        <v>55.13</v>
      </c>
      <c r="C325" s="60">
        <f>_xlfn.IFNA('[2]Ceny elektriny cal + 1'!E312,"")</f>
        <v>51.01</v>
      </c>
      <c r="D325" s="60" t="str">
        <f>_xlfn.IFNA('[2]Ceny elektriny cal + 1'!F312,"")</f>
        <v/>
      </c>
      <c r="E325" s="60" t="str">
        <f>_xlfn.IFNA('[2]Ceny elektriny cal + 1'!G312,"")</f>
        <v/>
      </c>
      <c r="F325" s="60">
        <f>_xlfn.IFNA('[2]Ceny elektriny cal + 1'!H312,"")</f>
        <v>363.07</v>
      </c>
      <c r="G325" s="60">
        <f>_xlfn.IFNA('[2]Ceny elektriny cal + 1'!I312,"")</f>
        <v>124.44</v>
      </c>
      <c r="H325" s="60">
        <f>_xlfn.IFNA('[2]Ceny elektriny cal + 1'!J312,"")</f>
        <v>102.54</v>
      </c>
      <c r="K325" s="60">
        <f t="shared" si="21"/>
        <v>0.16490637579968936</v>
      </c>
      <c r="L325" s="60">
        <f t="shared" si="21"/>
        <v>-1.7526216622575364E-2</v>
      </c>
      <c r="M325" s="60">
        <f t="shared" si="21"/>
        <v>-6.1188602891780963E-2</v>
      </c>
      <c r="N325" s="60">
        <f t="shared" si="21"/>
        <v>0.30297076234957832</v>
      </c>
      <c r="O325" s="60">
        <f t="shared" si="21"/>
        <v>0.16536055394837712</v>
      </c>
      <c r="P325" s="60">
        <f t="shared" si="21"/>
        <v>-0.14691741253845025</v>
      </c>
      <c r="Q325" s="60">
        <f t="shared" si="21"/>
        <v>6.9402726780544821E-2</v>
      </c>
    </row>
    <row r="326" spans="1:17" x14ac:dyDescent="0.3">
      <c r="A326" s="61">
        <v>45969</v>
      </c>
      <c r="B326" s="60">
        <f>_xlfn.IFNA('[2]Ceny elektriny cal + 1'!D313,"")</f>
        <v>56.2</v>
      </c>
      <c r="C326" s="60">
        <f>_xlfn.IFNA('[2]Ceny elektriny cal + 1'!E313,"")</f>
        <v>50.8</v>
      </c>
      <c r="D326" s="60" t="str">
        <f>_xlfn.IFNA('[2]Ceny elektriny cal + 1'!F313,"")</f>
        <v/>
      </c>
      <c r="E326" s="60">
        <f>_xlfn.IFNA('[2]Ceny elektriny cal + 1'!G313,"")</f>
        <v>124.73</v>
      </c>
      <c r="F326" s="60">
        <f>_xlfn.IFNA('[2]Ceny elektriny cal + 1'!H313,"")</f>
        <v>355.68</v>
      </c>
      <c r="G326" s="60">
        <f>_xlfn.IFNA('[2]Ceny elektriny cal + 1'!I313,"")</f>
        <v>122.93</v>
      </c>
      <c r="H326" s="60">
        <f>_xlfn.IFNA('[2]Ceny elektriny cal + 1'!J313,"")</f>
        <v>104.56</v>
      </c>
      <c r="K326" s="60">
        <f t="shared" si="21"/>
        <v>0.18751565971236261</v>
      </c>
      <c r="L326" s="60">
        <f t="shared" si="21"/>
        <v>-2.1570903831147459E-2</v>
      </c>
      <c r="M326" s="60">
        <f t="shared" si="21"/>
        <v>-6.1188602891780963E-2</v>
      </c>
      <c r="N326" s="60">
        <f t="shared" si="21"/>
        <v>0.34424766904766657</v>
      </c>
      <c r="O326" s="60">
        <f t="shared" si="21"/>
        <v>0.14164057021609833</v>
      </c>
      <c r="P326" s="60">
        <f t="shared" si="21"/>
        <v>-0.15726902542069821</v>
      </c>
      <c r="Q326" s="60">
        <f t="shared" si="21"/>
        <v>9.0469564191279161E-2</v>
      </c>
    </row>
    <row r="327" spans="1:17" x14ac:dyDescent="0.3">
      <c r="A327" s="61">
        <v>45970</v>
      </c>
      <c r="B327" s="60">
        <f>_xlfn.IFNA('[2]Ceny elektriny cal + 1'!D314,"")</f>
        <v>55.72</v>
      </c>
      <c r="C327" s="60" t="str">
        <f>_xlfn.IFNA('[2]Ceny elektriny cal + 1'!E314,"")</f>
        <v/>
      </c>
      <c r="D327" s="60">
        <f>_xlfn.IFNA('[2]Ceny elektriny cal + 1'!F314,"")</f>
        <v>43.87</v>
      </c>
      <c r="E327" s="60">
        <f>_xlfn.IFNA('[2]Ceny elektriny cal + 1'!G314,"")</f>
        <v>120.51</v>
      </c>
      <c r="F327" s="60">
        <f>_xlfn.IFNA('[2]Ceny elektriny cal + 1'!H314,"")</f>
        <v>347.06</v>
      </c>
      <c r="G327" s="60">
        <f>_xlfn.IFNA('[2]Ceny elektriny cal + 1'!I314,"")</f>
        <v>127.45</v>
      </c>
      <c r="H327" s="60" t="str">
        <f>_xlfn.IFNA('[2]Ceny elektriny cal + 1'!J314,"")</f>
        <v/>
      </c>
      <c r="K327" s="60">
        <f t="shared" si="21"/>
        <v>0.17737317720948109</v>
      </c>
      <c r="L327" s="60">
        <f t="shared" si="21"/>
        <v>-2.1570903831147459E-2</v>
      </c>
      <c r="M327" s="60">
        <f t="shared" si="21"/>
        <v>-4.7289937748379196E-2</v>
      </c>
      <c r="N327" s="60">
        <f t="shared" si="21"/>
        <v>0.29876763085812796</v>
      </c>
      <c r="O327" s="60">
        <f t="shared" si="21"/>
        <v>0.11397260542959708</v>
      </c>
      <c r="P327" s="60">
        <f t="shared" si="21"/>
        <v>-0.12628274050165134</v>
      </c>
      <c r="Q327" s="60">
        <f t="shared" si="21"/>
        <v>9.0469564191279161E-2</v>
      </c>
    </row>
    <row r="328" spans="1:17" x14ac:dyDescent="0.3">
      <c r="A328" s="61">
        <v>45971</v>
      </c>
      <c r="B328" s="60" t="str">
        <f>_xlfn.IFNA('[2]Ceny elektriny cal + 1'!D315,"")</f>
        <v/>
      </c>
      <c r="C328" s="60" t="str">
        <f>_xlfn.IFNA('[2]Ceny elektriny cal + 1'!E315,"")</f>
        <v/>
      </c>
      <c r="D328" s="60">
        <f>_xlfn.IFNA('[2]Ceny elektriny cal + 1'!F315,"")</f>
        <v>43.5</v>
      </c>
      <c r="E328" s="60">
        <f>_xlfn.IFNA('[2]Ceny elektriny cal + 1'!G315,"")</f>
        <v>116.37</v>
      </c>
      <c r="F328" s="60">
        <f>_xlfn.IFNA('[2]Ceny elektriny cal + 1'!H315,"")</f>
        <v>339.66</v>
      </c>
      <c r="G328" s="60">
        <f>_xlfn.IFNA('[2]Ceny elektriny cal + 1'!I315,"")</f>
        <v>125.67</v>
      </c>
      <c r="H328" s="60" t="str">
        <f>_xlfn.IFNA('[2]Ceny elektriny cal + 1'!J315,"")</f>
        <v/>
      </c>
      <c r="K328" s="60">
        <f t="shared" si="21"/>
        <v>0.17737317720948109</v>
      </c>
      <c r="L328" s="60">
        <f t="shared" si="21"/>
        <v>-2.1570903831147459E-2</v>
      </c>
      <c r="M328" s="60">
        <f t="shared" si="21"/>
        <v>-5.5325103534408226E-2</v>
      </c>
      <c r="N328" s="60">
        <f t="shared" si="21"/>
        <v>0.25414977348734835</v>
      </c>
      <c r="O328" s="60">
        <f t="shared" si="21"/>
        <v>9.0220524290373305E-2</v>
      </c>
      <c r="P328" s="60">
        <f t="shared" si="21"/>
        <v>-0.13848530403171844</v>
      </c>
      <c r="Q328" s="60">
        <f t="shared" si="21"/>
        <v>9.0469564191279161E-2</v>
      </c>
    </row>
    <row r="329" spans="1:17" x14ac:dyDescent="0.3">
      <c r="A329" s="61">
        <v>45972</v>
      </c>
      <c r="B329" s="60" t="str">
        <f>_xlfn.IFNA('[2]Ceny elektriny cal + 1'!D316,"")</f>
        <v/>
      </c>
      <c r="C329" s="60">
        <f>_xlfn.IFNA('[2]Ceny elektriny cal + 1'!E316,"")</f>
        <v>50.84</v>
      </c>
      <c r="D329" s="60">
        <f>_xlfn.IFNA('[2]Ceny elektriny cal + 1'!F316,"")</f>
        <v>44.04</v>
      </c>
      <c r="E329" s="60">
        <f>_xlfn.IFNA('[2]Ceny elektriny cal + 1'!G316,"")</f>
        <v>120</v>
      </c>
      <c r="F329" s="60">
        <f>_xlfn.IFNA('[2]Ceny elektriny cal + 1'!H316,"")</f>
        <v>318.39</v>
      </c>
      <c r="G329" s="60" t="str">
        <f>_xlfn.IFNA('[2]Ceny elektriny cal + 1'!I316,"")</f>
        <v/>
      </c>
      <c r="H329" s="60">
        <f>_xlfn.IFNA('[2]Ceny elektriny cal + 1'!J316,"")</f>
        <v>106.05</v>
      </c>
      <c r="K329" s="60">
        <f t="shared" si="21"/>
        <v>0.17737317720948109</v>
      </c>
      <c r="L329" s="60">
        <f t="shared" si="21"/>
        <v>-2.0800487219990726E-2</v>
      </c>
      <c r="M329" s="60">
        <f t="shared" si="21"/>
        <v>-4.3598104819662975E-2</v>
      </c>
      <c r="N329" s="60">
        <f t="shared" si="21"/>
        <v>0.29327122813853923</v>
      </c>
      <c r="O329" s="60">
        <f t="shared" si="21"/>
        <v>2.1949339718577043E-2</v>
      </c>
      <c r="P329" s="60">
        <f t="shared" si="21"/>
        <v>-0.13848530403171844</v>
      </c>
      <c r="Q329" s="60">
        <f t="shared" si="21"/>
        <v>0.10600896406355353</v>
      </c>
    </row>
    <row r="330" spans="1:17" x14ac:dyDescent="0.3">
      <c r="A330" s="61">
        <v>45973</v>
      </c>
      <c r="B330" s="60">
        <f>_xlfn.IFNA('[2]Ceny elektriny cal + 1'!D317,"")</f>
        <v>58.01</v>
      </c>
      <c r="C330" s="60">
        <f>_xlfn.IFNA('[2]Ceny elektriny cal + 1'!E317,"")</f>
        <v>50.05</v>
      </c>
      <c r="D330" s="60">
        <f>_xlfn.IFNA('[2]Ceny elektriny cal + 1'!F317,"")</f>
        <v>43.2</v>
      </c>
      <c r="E330" s="60">
        <f>_xlfn.IFNA('[2]Ceny elektriny cal + 1'!G317,"")</f>
        <v>121.78</v>
      </c>
      <c r="F330" s="60" t="str">
        <f>_xlfn.IFNA('[2]Ceny elektriny cal + 1'!H317,"")</f>
        <v/>
      </c>
      <c r="G330" s="60" t="str">
        <f>_xlfn.IFNA('[2]Ceny elektriny cal + 1'!I317,"")</f>
        <v/>
      </c>
      <c r="H330" s="60">
        <f>_xlfn.IFNA('[2]Ceny elektriny cal + 1'!J317,"")</f>
        <v>106.88</v>
      </c>
      <c r="K330" s="60">
        <f t="shared" si="21"/>
        <v>0.22576127081697761</v>
      </c>
      <c r="L330" s="60">
        <f t="shared" si="21"/>
        <v>-3.6016215290333276E-2</v>
      </c>
      <c r="M330" s="60">
        <f t="shared" si="21"/>
        <v>-6.1840102820377774E-2</v>
      </c>
      <c r="N330" s="60">
        <f t="shared" si="21"/>
        <v>0.31245475135592748</v>
      </c>
      <c r="O330" s="60">
        <f t="shared" si="21"/>
        <v>2.1949339718577043E-2</v>
      </c>
      <c r="P330" s="60">
        <f t="shared" si="21"/>
        <v>-0.13848530403171844</v>
      </c>
      <c r="Q330" s="60">
        <f t="shared" si="21"/>
        <v>0.11466513983133053</v>
      </c>
    </row>
    <row r="331" spans="1:17" x14ac:dyDescent="0.3">
      <c r="A331" s="61">
        <v>45974</v>
      </c>
      <c r="B331" s="60">
        <f>_xlfn.IFNA('[2]Ceny elektriny cal + 1'!D318,"")</f>
        <v>58.04</v>
      </c>
      <c r="C331" s="60">
        <f>_xlfn.IFNA('[2]Ceny elektriny cal + 1'!E318,"")</f>
        <v>50.22</v>
      </c>
      <c r="D331" s="60">
        <f>_xlfn.IFNA('[2]Ceny elektriny cal + 1'!F318,"")</f>
        <v>43.55</v>
      </c>
      <c r="E331" s="60" t="str">
        <f>_xlfn.IFNA('[2]Ceny elektriny cal + 1'!G318,"")</f>
        <v/>
      </c>
      <c r="F331" s="60" t="str">
        <f>_xlfn.IFNA('[2]Ceny elektriny cal + 1'!H318,"")</f>
        <v/>
      </c>
      <c r="G331" s="60">
        <f>_xlfn.IFNA('[2]Ceny elektriny cal + 1'!I318,"")</f>
        <v>126.29</v>
      </c>
      <c r="H331" s="60">
        <f>_xlfn.IFNA('[2]Ceny elektriny cal + 1'!J318,"")</f>
        <v>104.48</v>
      </c>
      <c r="K331" s="60">
        <f t="shared" si="21"/>
        <v>0.22639517597340775</v>
      </c>
      <c r="L331" s="60">
        <f t="shared" si="21"/>
        <v>-3.2741944692917802E-2</v>
      </c>
      <c r="M331" s="60">
        <f t="shared" si="21"/>
        <v>-5.4239270320080024E-2</v>
      </c>
      <c r="N331" s="60">
        <f t="shared" si="21"/>
        <v>0.31245475135592748</v>
      </c>
      <c r="O331" s="60">
        <f t="shared" si="21"/>
        <v>2.1949339718577043E-2</v>
      </c>
      <c r="P331" s="60">
        <f t="shared" si="21"/>
        <v>-0.13423497291450404</v>
      </c>
      <c r="Q331" s="60">
        <f t="shared" si="21"/>
        <v>8.9635233996794739E-2</v>
      </c>
    </row>
    <row r="332" spans="1:17" x14ac:dyDescent="0.3">
      <c r="A332" s="61">
        <v>45975</v>
      </c>
      <c r="B332" s="60">
        <f>_xlfn.IFNA('[2]Ceny elektriny cal + 1'!D319,"")</f>
        <v>57.01</v>
      </c>
      <c r="C332" s="60">
        <f>_xlfn.IFNA('[2]Ceny elektriny cal + 1'!E319,"")</f>
        <v>50.05</v>
      </c>
      <c r="D332" s="60" t="str">
        <f>_xlfn.IFNA('[2]Ceny elektriny cal + 1'!F319,"")</f>
        <v/>
      </c>
      <c r="E332" s="60" t="str">
        <f>_xlfn.IFNA('[2]Ceny elektriny cal + 1'!G319,"")</f>
        <v/>
      </c>
      <c r="F332" s="60">
        <f>_xlfn.IFNA('[2]Ceny elektriny cal + 1'!H319,"")</f>
        <v>318.77</v>
      </c>
      <c r="G332" s="60">
        <f>_xlfn.IFNA('[2]Ceny elektriny cal + 1'!I319,"")</f>
        <v>127.98</v>
      </c>
      <c r="H332" s="60">
        <f>_xlfn.IFNA('[2]Ceny elektriny cal + 1'!J319,"")</f>
        <v>108.97</v>
      </c>
      <c r="K332" s="60">
        <f t="shared" si="21"/>
        <v>0.20463109893597475</v>
      </c>
      <c r="L332" s="60">
        <f t="shared" si="21"/>
        <v>-3.6016215290333276E-2</v>
      </c>
      <c r="M332" s="60">
        <f t="shared" si="21"/>
        <v>-5.4239270320080024E-2</v>
      </c>
      <c r="N332" s="60">
        <f t="shared" si="21"/>
        <v>0.31245475135592748</v>
      </c>
      <c r="O332" s="60">
        <f t="shared" si="21"/>
        <v>2.3169041182483197E-2</v>
      </c>
      <c r="P332" s="60">
        <f t="shared" si="21"/>
        <v>-0.12264939293370991</v>
      </c>
      <c r="Q332" s="60">
        <f t="shared" si="21"/>
        <v>0.13646201616223874</v>
      </c>
    </row>
    <row r="333" spans="1:17" x14ac:dyDescent="0.3">
      <c r="A333" s="61">
        <v>45976</v>
      </c>
      <c r="B333" s="60">
        <f>_xlfn.IFNA('[2]Ceny elektriny cal + 1'!D320,"")</f>
        <v>56.88</v>
      </c>
      <c r="C333" s="60">
        <f>_xlfn.IFNA('[2]Ceny elektriny cal + 1'!E320,"")</f>
        <v>50.24</v>
      </c>
      <c r="D333" s="60" t="str">
        <f>_xlfn.IFNA('[2]Ceny elektriny cal + 1'!F320,"")</f>
        <v/>
      </c>
      <c r="E333" s="60">
        <f>_xlfn.IFNA('[2]Ceny elektriny cal + 1'!G320,"")</f>
        <v>125.17</v>
      </c>
      <c r="F333" s="60">
        <f>_xlfn.IFNA('[2]Ceny elektriny cal + 1'!H320,"")</f>
        <v>346.5</v>
      </c>
      <c r="G333" s="60">
        <f>_xlfn.IFNA('[2]Ceny elektriny cal + 1'!I320,"")</f>
        <v>126.74</v>
      </c>
      <c r="H333" s="60">
        <f>_xlfn.IFNA('[2]Ceny elektriny cal + 1'!J320,"")</f>
        <v>109.59</v>
      </c>
      <c r="K333" s="60">
        <f t="shared" si="21"/>
        <v>0.20188417659144453</v>
      </c>
      <c r="L333" s="60">
        <f t="shared" si="21"/>
        <v>-3.235673638733938E-2</v>
      </c>
      <c r="M333" s="60">
        <f t="shared" si="21"/>
        <v>-5.4239270320080024E-2</v>
      </c>
      <c r="N333" s="60">
        <f t="shared" si="21"/>
        <v>0.34898966355084116</v>
      </c>
      <c r="O333" s="60">
        <f t="shared" si="21"/>
        <v>0.11217515064068273</v>
      </c>
      <c r="P333" s="60">
        <f t="shared" si="21"/>
        <v>-0.13115005516813882</v>
      </c>
      <c r="Q333" s="60">
        <f t="shared" si="21"/>
        <v>0.14292807516949391</v>
      </c>
    </row>
    <row r="334" spans="1:17" x14ac:dyDescent="0.3">
      <c r="A334" s="61">
        <v>45977</v>
      </c>
      <c r="B334" s="60">
        <f>_xlfn.IFNA('[2]Ceny elektriny cal + 1'!D321,"")</f>
        <v>56.27</v>
      </c>
      <c r="C334" s="60" t="str">
        <f>_xlfn.IFNA('[2]Ceny elektriny cal + 1'!E321,"")</f>
        <v/>
      </c>
      <c r="D334" s="60">
        <f>_xlfn.IFNA('[2]Ceny elektriny cal + 1'!F321,"")</f>
        <v>44.24</v>
      </c>
      <c r="E334" s="60">
        <f>_xlfn.IFNA('[2]Ceny elektriny cal + 1'!G321,"")</f>
        <v>134.80000000000001</v>
      </c>
      <c r="F334" s="60">
        <f>_xlfn.IFNA('[2]Ceny elektriny cal + 1'!H321,"")</f>
        <v>337.53</v>
      </c>
      <c r="G334" s="60">
        <f>_xlfn.IFNA('[2]Ceny elektriny cal + 1'!I321,"")</f>
        <v>123.99</v>
      </c>
      <c r="H334" s="60" t="str">
        <f>_xlfn.IFNA('[2]Ceny elektriny cal + 1'!J321,"")</f>
        <v/>
      </c>
      <c r="K334" s="60">
        <f t="shared" si="21"/>
        <v>0.18899477174403279</v>
      </c>
      <c r="L334" s="60">
        <f t="shared" si="21"/>
        <v>-3.235673638733938E-2</v>
      </c>
      <c r="M334" s="60">
        <f t="shared" si="21"/>
        <v>-3.9254771962349944E-2</v>
      </c>
      <c r="N334" s="60">
        <f t="shared" si="21"/>
        <v>0.45277467960895912</v>
      </c>
      <c r="O334" s="60">
        <f t="shared" si="21"/>
        <v>8.3383776611110072E-2</v>
      </c>
      <c r="P334" s="60">
        <f t="shared" si="21"/>
        <v>-0.15000233028481558</v>
      </c>
      <c r="Q334" s="60">
        <f t="shared" si="21"/>
        <v>0.14292807516949391</v>
      </c>
    </row>
    <row r="335" spans="1:17" x14ac:dyDescent="0.3">
      <c r="A335" s="61">
        <v>45978</v>
      </c>
      <c r="B335" s="60" t="str">
        <f>_xlfn.IFNA('[2]Ceny elektriny cal + 1'!D322,"")</f>
        <v/>
      </c>
      <c r="C335" s="60" t="str">
        <f>_xlfn.IFNA('[2]Ceny elektriny cal + 1'!E322,"")</f>
        <v/>
      </c>
      <c r="D335" s="60">
        <f>_xlfn.IFNA('[2]Ceny elektriny cal + 1'!F322,"")</f>
        <v>43.78</v>
      </c>
      <c r="E335" s="60">
        <f>_xlfn.IFNA('[2]Ceny elektriny cal + 1'!G322,"")</f>
        <v>142.62</v>
      </c>
      <c r="F335" s="60">
        <f>_xlfn.IFNA('[2]Ceny elektriny cal + 1'!H322,"")</f>
        <v>331.93</v>
      </c>
      <c r="G335" s="60">
        <f>_xlfn.IFNA('[2]Ceny elektriny cal + 1'!I322,"")</f>
        <v>122.81</v>
      </c>
      <c r="H335" s="60" t="str">
        <f>_xlfn.IFNA('[2]Ceny elektriny cal + 1'!J322,"")</f>
        <v/>
      </c>
      <c r="K335" s="60">
        <f t="shared" si="21"/>
        <v>0.18899477174403279</v>
      </c>
      <c r="L335" s="60">
        <f t="shared" si="21"/>
        <v>-3.235673638733938E-2</v>
      </c>
      <c r="M335" s="60">
        <f t="shared" si="21"/>
        <v>-4.924443753416996E-2</v>
      </c>
      <c r="N335" s="60">
        <f t="shared" si="21"/>
        <v>0.53705285464265384</v>
      </c>
      <c r="O335" s="60">
        <f t="shared" si="21"/>
        <v>6.540922872196786E-2</v>
      </c>
      <c r="P335" s="60">
        <f t="shared" si="21"/>
        <v>-0.15809167015306236</v>
      </c>
      <c r="Q335" s="60">
        <f t="shared" si="21"/>
        <v>0.14292807516949391</v>
      </c>
    </row>
    <row r="336" spans="1:17" x14ac:dyDescent="0.3">
      <c r="A336" s="61">
        <v>45979</v>
      </c>
      <c r="B336" s="60" t="str">
        <f>_xlfn.IFNA('[2]Ceny elektriny cal + 1'!D323,"")</f>
        <v/>
      </c>
      <c r="C336" s="60">
        <f>_xlfn.IFNA('[2]Ceny elektriny cal + 1'!E323,"")</f>
        <v>49.83</v>
      </c>
      <c r="D336" s="60">
        <f>_xlfn.IFNA('[2]Ceny elektriny cal + 1'!F323,"")</f>
        <v>43.75</v>
      </c>
      <c r="E336" s="60">
        <f>_xlfn.IFNA('[2]Ceny elektriny cal + 1'!G323,"")</f>
        <v>137.44999999999999</v>
      </c>
      <c r="F336" s="60">
        <f>_xlfn.IFNA('[2]Ceny elektriny cal + 1'!H323,"")</f>
        <v>334</v>
      </c>
      <c r="G336" s="60" t="str">
        <f>_xlfn.IFNA('[2]Ceny elektriny cal + 1'!I323,"")</f>
        <v/>
      </c>
      <c r="H336" s="60">
        <f>_xlfn.IFNA('[2]Ceny elektriny cal + 1'!J323,"")</f>
        <v>111.02</v>
      </c>
      <c r="K336" s="60">
        <f t="shared" si="21"/>
        <v>0.18899477174403279</v>
      </c>
      <c r="L336" s="60">
        <f t="shared" si="21"/>
        <v>-4.025350665169436E-2</v>
      </c>
      <c r="M336" s="60">
        <f t="shared" si="21"/>
        <v>-4.9895937462766993E-2</v>
      </c>
      <c r="N336" s="60">
        <f t="shared" si="21"/>
        <v>0.48133441923035147</v>
      </c>
      <c r="O336" s="60">
        <f t="shared" si="21"/>
        <v>7.2053391959561397E-2</v>
      </c>
      <c r="P336" s="60">
        <f t="shared" si="21"/>
        <v>-0.15809167015306236</v>
      </c>
      <c r="Q336" s="60">
        <f t="shared" si="21"/>
        <v>0.15784172739590496</v>
      </c>
    </row>
    <row r="337" spans="1:17" x14ac:dyDescent="0.3">
      <c r="A337" s="61">
        <v>45980</v>
      </c>
      <c r="B337" s="60">
        <f>_xlfn.IFNA('[2]Ceny elektriny cal + 1'!D324,"")</f>
        <v>54.47</v>
      </c>
      <c r="C337" s="60">
        <f>_xlfn.IFNA('[2]Ceny elektriny cal + 1'!E324,"")</f>
        <v>49.81</v>
      </c>
      <c r="D337" s="60">
        <f>_xlfn.IFNA('[2]Ceny elektriny cal + 1'!F324,"")</f>
        <v>42.95</v>
      </c>
      <c r="E337" s="60">
        <f>_xlfn.IFNA('[2]Ceny elektriny cal + 1'!G324,"")</f>
        <v>133.63</v>
      </c>
      <c r="F337" s="60" t="str">
        <f>_xlfn.IFNA('[2]Ceny elektriny cal + 1'!H324,"")</f>
        <v/>
      </c>
      <c r="G337" s="60" t="str">
        <f>_xlfn.IFNA('[2]Ceny elektriny cal + 1'!I324,"")</f>
        <v/>
      </c>
      <c r="H337" s="60">
        <f>_xlfn.IFNA('[2]Ceny elektriny cal + 1'!J324,"")</f>
        <v>109.25</v>
      </c>
      <c r="K337" s="60">
        <f t="shared" ref="K337:Q352" si="22">IFERROR(B337/B$380-1,K336)</f>
        <v>0.15096046235822747</v>
      </c>
      <c r="L337" s="60">
        <f t="shared" si="22"/>
        <v>-4.0638714957272559E-2</v>
      </c>
      <c r="M337" s="60">
        <f t="shared" si="22"/>
        <v>-6.7269268892019118E-2</v>
      </c>
      <c r="N337" s="60">
        <f t="shared" si="22"/>
        <v>0.44016528513460806</v>
      </c>
      <c r="O337" s="60">
        <f t="shared" si="22"/>
        <v>7.2053391959561397E-2</v>
      </c>
      <c r="P337" s="60">
        <f t="shared" si="22"/>
        <v>-0.15809167015306236</v>
      </c>
      <c r="Q337" s="60">
        <f t="shared" si="22"/>
        <v>0.13938217184293467</v>
      </c>
    </row>
    <row r="338" spans="1:17" x14ac:dyDescent="0.3">
      <c r="A338" s="61">
        <v>45981</v>
      </c>
      <c r="B338" s="60">
        <f>_xlfn.IFNA('[2]Ceny elektriny cal + 1'!D325,"")</f>
        <v>54.9</v>
      </c>
      <c r="C338" s="60">
        <f>_xlfn.IFNA('[2]Ceny elektriny cal + 1'!E325,"")</f>
        <v>49.96</v>
      </c>
      <c r="D338" s="60">
        <f>_xlfn.IFNA('[2]Ceny elektriny cal + 1'!F325,"")</f>
        <v>42.5</v>
      </c>
      <c r="E338" s="60" t="str">
        <f>_xlfn.IFNA('[2]Ceny elektriny cal + 1'!G325,"")</f>
        <v/>
      </c>
      <c r="F338" s="60" t="str">
        <f>_xlfn.IFNA('[2]Ceny elektriny cal + 1'!H325,"")</f>
        <v/>
      </c>
      <c r="G338" s="60">
        <f>_xlfn.IFNA('[2]Ceny elektriny cal + 1'!I325,"")</f>
        <v>122.84</v>
      </c>
      <c r="H338" s="60">
        <f>_xlfn.IFNA('[2]Ceny elektriny cal + 1'!J325,"")</f>
        <v>110.77</v>
      </c>
      <c r="K338" s="60">
        <f t="shared" si="22"/>
        <v>0.16004643626705861</v>
      </c>
      <c r="L338" s="60">
        <f t="shared" si="22"/>
        <v>-3.7749652665435507E-2</v>
      </c>
      <c r="M338" s="60">
        <f t="shared" si="22"/>
        <v>-7.7041767820973606E-2</v>
      </c>
      <c r="N338" s="60">
        <f t="shared" si="22"/>
        <v>0.44016528513460806</v>
      </c>
      <c r="O338" s="60">
        <f t="shared" si="22"/>
        <v>7.2053391959561397E-2</v>
      </c>
      <c r="P338" s="60">
        <f t="shared" si="22"/>
        <v>-0.15788600896997129</v>
      </c>
      <c r="Q338" s="60">
        <f t="shared" si="22"/>
        <v>0.1552344455381407</v>
      </c>
    </row>
    <row r="339" spans="1:17" x14ac:dyDescent="0.3">
      <c r="A339" s="61">
        <v>45982</v>
      </c>
      <c r="B339" s="60">
        <f>_xlfn.IFNA('[2]Ceny elektriny cal + 1'!D326,"")</f>
        <v>55.45</v>
      </c>
      <c r="C339" s="60">
        <f>_xlfn.IFNA('[2]Ceny elektriny cal + 1'!E326,"")</f>
        <v>50.2</v>
      </c>
      <c r="D339" s="60" t="str">
        <f>_xlfn.IFNA('[2]Ceny elektriny cal + 1'!F326,"")</f>
        <v/>
      </c>
      <c r="E339" s="60" t="str">
        <f>_xlfn.IFNA('[2]Ceny elektriny cal + 1'!G326,"")</f>
        <v/>
      </c>
      <c r="F339" s="60">
        <f>_xlfn.IFNA('[2]Ceny elektriny cal + 1'!H326,"")</f>
        <v>339</v>
      </c>
      <c r="G339" s="60">
        <f>_xlfn.IFNA('[2]Ceny elektriny cal + 1'!I326,"")</f>
        <v>119.68</v>
      </c>
      <c r="H339" s="60">
        <f>_xlfn.IFNA('[2]Ceny elektriny cal + 1'!J326,"")</f>
        <v>114.09</v>
      </c>
      <c r="K339" s="60">
        <f t="shared" si="22"/>
        <v>0.17166803080161031</v>
      </c>
      <c r="L339" s="60">
        <f t="shared" si="22"/>
        <v>-3.3127152998496001E-2</v>
      </c>
      <c r="M339" s="60">
        <f t="shared" si="22"/>
        <v>-7.7041767820973606E-2</v>
      </c>
      <c r="N339" s="60">
        <f t="shared" si="22"/>
        <v>0.44016528513460806</v>
      </c>
      <c r="O339" s="60">
        <f t="shared" si="22"/>
        <v>8.8102095432009975E-2</v>
      </c>
      <c r="P339" s="60">
        <f t="shared" si="22"/>
        <v>-0.17954898692222532</v>
      </c>
      <c r="Q339" s="60">
        <f t="shared" si="22"/>
        <v>0.18985914860924868</v>
      </c>
    </row>
    <row r="340" spans="1:17" x14ac:dyDescent="0.3">
      <c r="A340" s="61">
        <v>45983</v>
      </c>
      <c r="B340" s="60">
        <f>_xlfn.IFNA('[2]Ceny elektriny cal + 1'!D327,"")</f>
        <v>55.8</v>
      </c>
      <c r="C340" s="60">
        <f>_xlfn.IFNA('[2]Ceny elektriny cal + 1'!E327,"")</f>
        <v>51.04</v>
      </c>
      <c r="D340" s="60" t="str">
        <f>_xlfn.IFNA('[2]Ceny elektriny cal + 1'!F327,"")</f>
        <v/>
      </c>
      <c r="E340" s="60">
        <f>_xlfn.IFNA('[2]Ceny elektriny cal + 1'!G327,"")</f>
        <v>135.05000000000001</v>
      </c>
      <c r="F340" s="60">
        <f>_xlfn.IFNA('[2]Ceny elektriny cal + 1'!H327,"")</f>
        <v>359.06</v>
      </c>
      <c r="G340" s="60">
        <f>_xlfn.IFNA('[2]Ceny elektriny cal + 1'!I327,"")</f>
        <v>118.82</v>
      </c>
      <c r="H340" s="60">
        <f>_xlfn.IFNA('[2]Ceny elektriny cal + 1'!J327,"")</f>
        <v>110.32</v>
      </c>
      <c r="K340" s="60">
        <f t="shared" si="22"/>
        <v>0.17906359095996138</v>
      </c>
      <c r="L340" s="60">
        <f t="shared" si="22"/>
        <v>-1.6948404164207953E-2</v>
      </c>
      <c r="M340" s="60">
        <f t="shared" si="22"/>
        <v>-7.7041767820973606E-2</v>
      </c>
      <c r="N340" s="60">
        <f t="shared" si="22"/>
        <v>0.45546899466758095</v>
      </c>
      <c r="O340" s="60">
        <f t="shared" si="22"/>
        <v>0.15248949376347354</v>
      </c>
      <c r="P340" s="60">
        <f t="shared" si="22"/>
        <v>-0.18544460750416802</v>
      </c>
      <c r="Q340" s="60">
        <f t="shared" si="22"/>
        <v>0.15054133819416515</v>
      </c>
    </row>
    <row r="341" spans="1:17" x14ac:dyDescent="0.3">
      <c r="A341" s="61">
        <v>45984</v>
      </c>
      <c r="B341" s="60">
        <f>_xlfn.IFNA('[2]Ceny elektriny cal + 1'!D328,"")</f>
        <v>56.25</v>
      </c>
      <c r="C341" s="60" t="str">
        <f>_xlfn.IFNA('[2]Ceny elektriny cal + 1'!E328,"")</f>
        <v/>
      </c>
      <c r="D341" s="60">
        <f>_xlfn.IFNA('[2]Ceny elektriny cal + 1'!F328,"")</f>
        <v>43.41</v>
      </c>
      <c r="E341" s="60">
        <f>_xlfn.IFNA('[2]Ceny elektriny cal + 1'!G328,"")</f>
        <v>138.86000000000001</v>
      </c>
      <c r="F341" s="60">
        <f>_xlfn.IFNA('[2]Ceny elektriny cal + 1'!H328,"")</f>
        <v>359.75</v>
      </c>
      <c r="G341" s="60">
        <f>_xlfn.IFNA('[2]Ceny elektriny cal + 1'!I328,"")</f>
        <v>121.97</v>
      </c>
      <c r="H341" s="60" t="str">
        <f>_xlfn.IFNA('[2]Ceny elektriny cal + 1'!J328,"")</f>
        <v/>
      </c>
      <c r="K341" s="60">
        <f t="shared" si="22"/>
        <v>0.18857216830641255</v>
      </c>
      <c r="L341" s="60">
        <f t="shared" si="22"/>
        <v>-1.6948404164207953E-2</v>
      </c>
      <c r="M341" s="60">
        <f t="shared" si="22"/>
        <v>-5.7279603320199213E-2</v>
      </c>
      <c r="N341" s="60">
        <f t="shared" si="22"/>
        <v>0.49653035616097974</v>
      </c>
      <c r="O341" s="60">
        <f t="shared" si="22"/>
        <v>0.15470421484267138</v>
      </c>
      <c r="P341" s="60">
        <f t="shared" si="22"/>
        <v>-0.16385018327961087</v>
      </c>
      <c r="Q341" s="60">
        <f t="shared" si="22"/>
        <v>0.15054133819416515</v>
      </c>
    </row>
    <row r="342" spans="1:17" x14ac:dyDescent="0.3">
      <c r="A342" s="61">
        <v>45985</v>
      </c>
      <c r="B342" s="60" t="str">
        <f>_xlfn.IFNA('[2]Ceny elektriny cal + 1'!D329,"")</f>
        <v/>
      </c>
      <c r="C342" s="60" t="str">
        <f>_xlfn.IFNA('[2]Ceny elektriny cal + 1'!E329,"")</f>
        <v/>
      </c>
      <c r="D342" s="60">
        <f>_xlfn.IFNA('[2]Ceny elektriny cal + 1'!F329,"")</f>
        <v>43.81</v>
      </c>
      <c r="E342" s="60">
        <f>_xlfn.IFNA('[2]Ceny elektriny cal + 1'!G329,"")</f>
        <v>143.19</v>
      </c>
      <c r="F342" s="60">
        <f>_xlfn.IFNA('[2]Ceny elektriny cal + 1'!H329,"")</f>
        <v>357.6</v>
      </c>
      <c r="G342" s="60">
        <f>_xlfn.IFNA('[2]Ceny elektriny cal + 1'!I329,"")</f>
        <v>121.05</v>
      </c>
      <c r="H342" s="60" t="str">
        <f>_xlfn.IFNA('[2]Ceny elektriny cal + 1'!J329,"")</f>
        <v/>
      </c>
      <c r="K342" s="60">
        <f t="shared" si="22"/>
        <v>0.18857216830641255</v>
      </c>
      <c r="L342" s="60">
        <f t="shared" si="22"/>
        <v>-1.6948404164207953E-2</v>
      </c>
      <c r="M342" s="60">
        <f t="shared" si="22"/>
        <v>-4.8592937605572928E-2</v>
      </c>
      <c r="N342" s="60">
        <f t="shared" si="22"/>
        <v>0.54319589297631188</v>
      </c>
      <c r="O342" s="60">
        <f t="shared" si="22"/>
        <v>0.14780327234951862</v>
      </c>
      <c r="P342" s="60">
        <f t="shared" si="22"/>
        <v>-0.17015712622773549</v>
      </c>
      <c r="Q342" s="60">
        <f t="shared" si="22"/>
        <v>0.15054133819416515</v>
      </c>
    </row>
    <row r="343" spans="1:17" x14ac:dyDescent="0.3">
      <c r="A343" s="61">
        <v>45986</v>
      </c>
      <c r="B343" s="60" t="str">
        <f>_xlfn.IFNA('[2]Ceny elektriny cal + 1'!D330,"")</f>
        <v/>
      </c>
      <c r="C343" s="60">
        <f>_xlfn.IFNA('[2]Ceny elektriny cal + 1'!E330,"")</f>
        <v>50.92</v>
      </c>
      <c r="D343" s="60">
        <f>_xlfn.IFNA('[2]Ceny elektriny cal + 1'!F330,"")</f>
        <v>44.8</v>
      </c>
      <c r="E343" s="60">
        <f>_xlfn.IFNA('[2]Ceny elektriny cal + 1'!G330,"")</f>
        <v>144.66</v>
      </c>
      <c r="F343" s="60">
        <f>_xlfn.IFNA('[2]Ceny elektriny cal + 1'!H330,"")</f>
        <v>361.6</v>
      </c>
      <c r="G343" s="60" t="str">
        <f>_xlfn.IFNA('[2]Ceny elektriny cal + 1'!I330,"")</f>
        <v/>
      </c>
      <c r="H343" s="60">
        <f>_xlfn.IFNA('[2]Ceny elektriny cal + 1'!J330,"")</f>
        <v>111.32</v>
      </c>
      <c r="K343" s="60">
        <f t="shared" si="22"/>
        <v>0.18857216830641255</v>
      </c>
      <c r="L343" s="60">
        <f t="shared" si="22"/>
        <v>-1.9259653997677595E-2</v>
      </c>
      <c r="M343" s="60">
        <f t="shared" si="22"/>
        <v>-2.7093439961873411E-2</v>
      </c>
      <c r="N343" s="60">
        <f t="shared" si="22"/>
        <v>0.559038465521009</v>
      </c>
      <c r="O343" s="60">
        <f t="shared" si="22"/>
        <v>0.16064223512747744</v>
      </c>
      <c r="P343" s="60">
        <f t="shared" si="22"/>
        <v>-0.17015712622773549</v>
      </c>
      <c r="Q343" s="60">
        <f t="shared" si="22"/>
        <v>0.16097046562522177</v>
      </c>
    </row>
    <row r="344" spans="1:17" x14ac:dyDescent="0.3">
      <c r="A344" s="61">
        <v>45987</v>
      </c>
      <c r="B344" s="60">
        <f>_xlfn.IFNA('[2]Ceny elektriny cal + 1'!D331,"")</f>
        <v>55.21</v>
      </c>
      <c r="C344" s="60">
        <f>_xlfn.IFNA('[2]Ceny elektriny cal + 1'!E331,"")</f>
        <v>50.1</v>
      </c>
      <c r="D344" s="60">
        <f>_xlfn.IFNA('[2]Ceny elektriny cal + 1'!F331,"")</f>
        <v>44.95</v>
      </c>
      <c r="E344" s="60">
        <f>_xlfn.IFNA('[2]Ceny elektriny cal + 1'!G331,"")</f>
        <v>140.5</v>
      </c>
      <c r="F344" s="60" t="str">
        <f>_xlfn.IFNA('[2]Ceny elektriny cal + 1'!H331,"")</f>
        <v/>
      </c>
      <c r="G344" s="60" t="str">
        <f>_xlfn.IFNA('[2]Ceny elektriny cal + 1'!I331,"")</f>
        <v/>
      </c>
      <c r="H344" s="60">
        <f>_xlfn.IFNA('[2]Ceny elektriny cal + 1'!J331,"")</f>
        <v>108.83</v>
      </c>
      <c r="K344" s="60">
        <f t="shared" si="22"/>
        <v>0.16659678955016965</v>
      </c>
      <c r="L344" s="60">
        <f t="shared" si="22"/>
        <v>-3.5053194526387443E-2</v>
      </c>
      <c r="M344" s="60">
        <f t="shared" si="22"/>
        <v>-2.3835940318888471E-2</v>
      </c>
      <c r="N344" s="60">
        <f t="shared" si="22"/>
        <v>0.51420506294553947</v>
      </c>
      <c r="O344" s="60">
        <f t="shared" si="22"/>
        <v>0.16064223512747744</v>
      </c>
      <c r="P344" s="60">
        <f t="shared" si="22"/>
        <v>-0.17015712622773549</v>
      </c>
      <c r="Q344" s="60">
        <f t="shared" si="22"/>
        <v>0.135001938321891</v>
      </c>
    </row>
    <row r="345" spans="1:17" x14ac:dyDescent="0.3">
      <c r="A345" s="61">
        <v>45988</v>
      </c>
      <c r="B345" s="60">
        <f>_xlfn.IFNA('[2]Ceny elektriny cal + 1'!D332,"")</f>
        <v>56.57</v>
      </c>
      <c r="C345" s="60">
        <f>_xlfn.IFNA('[2]Ceny elektriny cal + 1'!E332,"")</f>
        <v>50.66</v>
      </c>
      <c r="D345" s="60">
        <f>_xlfn.IFNA('[2]Ceny elektriny cal + 1'!F332,"")</f>
        <v>45.28</v>
      </c>
      <c r="E345" s="60" t="str">
        <f>_xlfn.IFNA('[2]Ceny elektriny cal + 1'!G332,"")</f>
        <v/>
      </c>
      <c r="F345" s="60" t="str">
        <f>_xlfn.IFNA('[2]Ceny elektriny cal + 1'!H332,"")</f>
        <v/>
      </c>
      <c r="G345" s="60">
        <f>_xlfn.IFNA('[2]Ceny elektriny cal + 1'!I332,"")</f>
        <v>115.82</v>
      </c>
      <c r="H345" s="60">
        <f>_xlfn.IFNA('[2]Ceny elektriny cal + 1'!J332,"")</f>
        <v>108.3</v>
      </c>
      <c r="K345" s="60">
        <f t="shared" si="22"/>
        <v>0.19533382330833349</v>
      </c>
      <c r="L345" s="60">
        <f t="shared" si="22"/>
        <v>-2.4267361970195411E-2</v>
      </c>
      <c r="M345" s="60">
        <f t="shared" si="22"/>
        <v>-1.6669441104322003E-2</v>
      </c>
      <c r="N345" s="60">
        <f t="shared" si="22"/>
        <v>0.51420506294553947</v>
      </c>
      <c r="O345" s="60">
        <f t="shared" si="22"/>
        <v>0.16064223512747744</v>
      </c>
      <c r="P345" s="60">
        <f t="shared" si="22"/>
        <v>-0.20601072581326996</v>
      </c>
      <c r="Q345" s="60">
        <f t="shared" si="22"/>
        <v>0.12947450078343081</v>
      </c>
    </row>
    <row r="346" spans="1:17" x14ac:dyDescent="0.3">
      <c r="A346" s="61">
        <v>45989</v>
      </c>
      <c r="B346" s="60">
        <f>_xlfn.IFNA('[2]Ceny elektriny cal + 1'!D333,"")</f>
        <v>55.92</v>
      </c>
      <c r="C346" s="60">
        <f>_xlfn.IFNA('[2]Ceny elektriny cal + 1'!E333,"")</f>
        <v>50.45</v>
      </c>
      <c r="D346" s="60" t="str">
        <f>_xlfn.IFNA('[2]Ceny elektriny cal + 1'!F333,"")</f>
        <v/>
      </c>
      <c r="E346" s="60" t="str">
        <f>_xlfn.IFNA('[2]Ceny elektriny cal + 1'!G333,"")</f>
        <v/>
      </c>
      <c r="F346" s="60">
        <f>_xlfn.IFNA('[2]Ceny elektriny cal + 1'!H333,"")</f>
        <v>355.19</v>
      </c>
      <c r="G346" s="60">
        <f>_xlfn.IFNA('[2]Ceny elektriny cal + 1'!I333,"")</f>
        <v>113.53</v>
      </c>
      <c r="H346" s="60">
        <f>_xlfn.IFNA('[2]Ceny elektriny cal + 1'!J333,"")</f>
        <v>106.94</v>
      </c>
      <c r="K346" s="60">
        <f t="shared" si="22"/>
        <v>0.18159921158568171</v>
      </c>
      <c r="L346" s="60">
        <f t="shared" si="22"/>
        <v>-2.8312049178767396E-2</v>
      </c>
      <c r="M346" s="60">
        <f t="shared" si="22"/>
        <v>-1.6669441104322003E-2</v>
      </c>
      <c r="N346" s="60">
        <f t="shared" si="22"/>
        <v>0.51420506294553947</v>
      </c>
      <c r="O346" s="60">
        <f t="shared" si="22"/>
        <v>0.14006779727579843</v>
      </c>
      <c r="P346" s="60">
        <f t="shared" si="22"/>
        <v>-0.2217095294558844</v>
      </c>
      <c r="Q346" s="60">
        <f t="shared" si="22"/>
        <v>0.11529088747719385</v>
      </c>
    </row>
    <row r="347" spans="1:17" x14ac:dyDescent="0.3">
      <c r="A347" s="61">
        <v>45990</v>
      </c>
      <c r="B347" s="60">
        <f>_xlfn.IFNA('[2]Ceny elektriny cal + 1'!D334,"")</f>
        <v>56.33</v>
      </c>
      <c r="C347" s="60">
        <f>_xlfn.IFNA('[2]Ceny elektriny cal + 1'!E334,"")</f>
        <v>49.99</v>
      </c>
      <c r="D347" s="60" t="str">
        <f>_xlfn.IFNA('[2]Ceny elektriny cal + 1'!F334,"")</f>
        <v/>
      </c>
      <c r="E347" s="60">
        <f>_xlfn.IFNA('[2]Ceny elektriny cal + 1'!G334,"")</f>
        <v>144.05000000000001</v>
      </c>
      <c r="F347" s="60">
        <f>_xlfn.IFNA('[2]Ceny elektriny cal + 1'!H334,"")</f>
        <v>370.34</v>
      </c>
      <c r="G347" s="60">
        <f>_xlfn.IFNA('[2]Ceny elektriny cal + 1'!I334,"")</f>
        <v>109.73</v>
      </c>
      <c r="H347" s="60">
        <f>_xlfn.IFNA('[2]Ceny elektriny cal + 1'!J334,"")</f>
        <v>107.72</v>
      </c>
      <c r="K347" s="60">
        <f t="shared" si="22"/>
        <v>0.19026258205689284</v>
      </c>
      <c r="L347" s="60">
        <f t="shared" si="22"/>
        <v>-3.7171840207067985E-2</v>
      </c>
      <c r="M347" s="60">
        <f t="shared" si="22"/>
        <v>-1.6669441104322003E-2</v>
      </c>
      <c r="N347" s="60">
        <f t="shared" si="22"/>
        <v>0.55246433677797158</v>
      </c>
      <c r="O347" s="60">
        <f t="shared" si="22"/>
        <v>0.18869536879731719</v>
      </c>
      <c r="P347" s="60">
        <f t="shared" si="22"/>
        <v>-0.24775994598074691</v>
      </c>
      <c r="Q347" s="60">
        <f t="shared" si="22"/>
        <v>0.12342560687341808</v>
      </c>
    </row>
    <row r="348" spans="1:17" x14ac:dyDescent="0.3">
      <c r="A348" s="61">
        <v>45991</v>
      </c>
      <c r="B348" s="60">
        <f>_xlfn.IFNA('[2]Ceny elektriny cal + 1'!D335,"")</f>
        <v>55.85</v>
      </c>
      <c r="C348" s="60" t="str">
        <f>_xlfn.IFNA('[2]Ceny elektriny cal + 1'!E335,"")</f>
        <v/>
      </c>
      <c r="D348" s="60">
        <f>_xlfn.IFNA('[2]Ceny elektriny cal + 1'!F335,"")</f>
        <v>46.64</v>
      </c>
      <c r="E348" s="60">
        <f>_xlfn.IFNA('[2]Ceny elektriny cal + 1'!G335,"")</f>
        <v>147.61000000000001</v>
      </c>
      <c r="F348" s="60">
        <f>_xlfn.IFNA('[2]Ceny elektriny cal + 1'!H335,"")</f>
        <v>384.85</v>
      </c>
      <c r="G348" s="60">
        <f>_xlfn.IFNA('[2]Ceny elektriny cal + 1'!I335,"")</f>
        <v>110.24</v>
      </c>
      <c r="H348" s="60" t="str">
        <f>_xlfn.IFNA('[2]Ceny elektriny cal + 1'!J335,"")</f>
        <v/>
      </c>
      <c r="K348" s="60">
        <f t="shared" si="22"/>
        <v>0.18012009955401154</v>
      </c>
      <c r="L348" s="60">
        <f t="shared" si="22"/>
        <v>-3.7171840207067985E-2</v>
      </c>
      <c r="M348" s="60">
        <f t="shared" si="22"/>
        <v>1.2865222325406878E-2</v>
      </c>
      <c r="N348" s="60">
        <f t="shared" si="22"/>
        <v>0.59083138321274808</v>
      </c>
      <c r="O348" s="60">
        <f t="shared" si="22"/>
        <v>0.23526870627436303</v>
      </c>
      <c r="P348" s="60">
        <f t="shared" si="22"/>
        <v>-0.24426370586819968</v>
      </c>
      <c r="Q348" s="60">
        <f t="shared" si="22"/>
        <v>0.12342560687341808</v>
      </c>
    </row>
    <row r="349" spans="1:17" x14ac:dyDescent="0.3">
      <c r="A349" s="61">
        <v>45992</v>
      </c>
      <c r="B349" s="60" t="str">
        <f>_xlfn.IFNA('[2]Ceny elektriny cal + 1'!D336,"")</f>
        <v/>
      </c>
      <c r="C349" s="60" t="str">
        <f>_xlfn.IFNA('[2]Ceny elektriny cal + 1'!E336,"")</f>
        <v/>
      </c>
      <c r="D349" s="60">
        <f>_xlfn.IFNA('[2]Ceny elektriny cal + 1'!F336,"")</f>
        <v>46.82</v>
      </c>
      <c r="E349" s="60">
        <f>_xlfn.IFNA('[2]Ceny elektriny cal + 1'!G336,"")</f>
        <v>149.21</v>
      </c>
      <c r="F349" s="60">
        <f>_xlfn.IFNA('[2]Ceny elektriny cal + 1'!H336,"")</f>
        <v>375.86</v>
      </c>
      <c r="G349" s="60">
        <f>_xlfn.IFNA('[2]Ceny elektriny cal + 1'!I336,"")</f>
        <v>112.03</v>
      </c>
      <c r="H349" s="60" t="str">
        <f>_xlfn.IFNA('[2]Ceny elektriny cal + 1'!J336,"")</f>
        <v/>
      </c>
      <c r="K349" s="60">
        <f t="shared" si="22"/>
        <v>0.18012009955401154</v>
      </c>
      <c r="L349" s="60">
        <f t="shared" si="22"/>
        <v>-3.7171840207067985E-2</v>
      </c>
      <c r="M349" s="60">
        <f t="shared" si="22"/>
        <v>1.6774221896988628E-2</v>
      </c>
      <c r="N349" s="60">
        <f t="shared" si="22"/>
        <v>0.60807499958792866</v>
      </c>
      <c r="O349" s="60">
        <f t="shared" si="22"/>
        <v>0.20641313743090062</v>
      </c>
      <c r="P349" s="60">
        <f t="shared" si="22"/>
        <v>-0.23199258861043537</v>
      </c>
      <c r="Q349" s="60">
        <f t="shared" si="22"/>
        <v>0.12342560687341808</v>
      </c>
    </row>
    <row r="350" spans="1:17" x14ac:dyDescent="0.3">
      <c r="A350" s="61">
        <v>45993</v>
      </c>
      <c r="B350" s="60" t="str">
        <f>_xlfn.IFNA('[2]Ceny elektriny cal + 1'!D337,"")</f>
        <v/>
      </c>
      <c r="C350" s="60">
        <f>_xlfn.IFNA('[2]Ceny elektriny cal + 1'!E337,"")</f>
        <v>49.34</v>
      </c>
      <c r="D350" s="60">
        <f>_xlfn.IFNA('[2]Ceny elektriny cal + 1'!F337,"")</f>
        <v>46.66</v>
      </c>
      <c r="E350" s="60">
        <f>_xlfn.IFNA('[2]Ceny elektriny cal + 1'!G337,"")</f>
        <v>151.88999999999999</v>
      </c>
      <c r="F350" s="60">
        <f>_xlfn.IFNA('[2]Ceny elektriny cal + 1'!H337,"")</f>
        <v>380.75</v>
      </c>
      <c r="G350" s="60" t="str">
        <f>_xlfn.IFNA('[2]Ceny elektriny cal + 1'!I337,"")</f>
        <v/>
      </c>
      <c r="H350" s="60">
        <f>_xlfn.IFNA('[2]Ceny elektriny cal + 1'!J337,"")</f>
        <v>108.53</v>
      </c>
      <c r="K350" s="60">
        <f t="shared" si="22"/>
        <v>0.18012009955401154</v>
      </c>
      <c r="L350" s="60">
        <f t="shared" si="22"/>
        <v>-4.969111013836236E-2</v>
      </c>
      <c r="M350" s="60">
        <f t="shared" si="22"/>
        <v>1.3299555611138159E-2</v>
      </c>
      <c r="N350" s="60">
        <f t="shared" si="22"/>
        <v>0.63695805701635577</v>
      </c>
      <c r="O350" s="60">
        <f t="shared" si="22"/>
        <v>0.22210876942695523</v>
      </c>
      <c r="P350" s="60">
        <f t="shared" si="22"/>
        <v>-0.23199258861043537</v>
      </c>
      <c r="Q350" s="60">
        <f t="shared" si="22"/>
        <v>0.13187320009257397</v>
      </c>
    </row>
    <row r="351" spans="1:17" x14ac:dyDescent="0.3">
      <c r="A351" s="61">
        <v>45994</v>
      </c>
      <c r="B351" s="60">
        <f>_xlfn.IFNA('[2]Ceny elektriny cal + 1'!D338,"")</f>
        <v>56.67</v>
      </c>
      <c r="C351" s="60">
        <f>_xlfn.IFNA('[2]Ceny elektriny cal + 1'!E338,"")</f>
        <v>48.86</v>
      </c>
      <c r="D351" s="60">
        <f>_xlfn.IFNA('[2]Ceny elektriny cal + 1'!F338,"")</f>
        <v>46.33</v>
      </c>
      <c r="E351" s="60">
        <f>_xlfn.IFNA('[2]Ceny elektriny cal + 1'!G338,"")</f>
        <v>155.75</v>
      </c>
      <c r="F351" s="60" t="str">
        <f>_xlfn.IFNA('[2]Ceny elektriny cal + 1'!H338,"")</f>
        <v/>
      </c>
      <c r="G351" s="60" t="str">
        <f>_xlfn.IFNA('[2]Ceny elektriny cal + 1'!I338,"")</f>
        <v/>
      </c>
      <c r="H351" s="60">
        <f>_xlfn.IFNA('[2]Ceny elektriny cal + 1'!J338,"")</f>
        <v>107.82</v>
      </c>
      <c r="K351" s="60">
        <f t="shared" si="22"/>
        <v>0.1974468404964338</v>
      </c>
      <c r="L351" s="60">
        <f t="shared" si="22"/>
        <v>-5.8936109472241371E-2</v>
      </c>
      <c r="M351" s="60">
        <f t="shared" si="22"/>
        <v>6.133056396571579E-3</v>
      </c>
      <c r="N351" s="60">
        <f t="shared" si="22"/>
        <v>0.67855828152147901</v>
      </c>
      <c r="O351" s="60">
        <f t="shared" si="22"/>
        <v>0.22210876942695523</v>
      </c>
      <c r="P351" s="60">
        <f t="shared" si="22"/>
        <v>-0.23199258861043537</v>
      </c>
      <c r="Q351" s="60">
        <f t="shared" si="22"/>
        <v>0.12446851961652361</v>
      </c>
    </row>
    <row r="352" spans="1:17" x14ac:dyDescent="0.3">
      <c r="A352" s="61">
        <v>45995</v>
      </c>
      <c r="B352" s="60">
        <f>_xlfn.IFNA('[2]Ceny elektriny cal + 1'!D339,"")</f>
        <v>55.89</v>
      </c>
      <c r="C352" s="60">
        <f>_xlfn.IFNA('[2]Ceny elektriny cal + 1'!E339,"")</f>
        <v>49.05</v>
      </c>
      <c r="D352" s="60">
        <f>_xlfn.IFNA('[2]Ceny elektriny cal + 1'!F339,"")</f>
        <v>47.25</v>
      </c>
      <c r="E352" s="60" t="str">
        <f>_xlfn.IFNA('[2]Ceny elektriny cal + 1'!G339,"")</f>
        <v/>
      </c>
      <c r="F352" s="60" t="str">
        <f>_xlfn.IFNA('[2]Ceny elektriny cal + 1'!H339,"")</f>
        <v/>
      </c>
      <c r="G352" s="60">
        <f>_xlfn.IFNA('[2]Ceny elektriny cal + 1'!I339,"")</f>
        <v>107.27</v>
      </c>
      <c r="H352" s="60">
        <f>_xlfn.IFNA('[2]Ceny elektriny cal + 1'!J339,"")</f>
        <v>106.23</v>
      </c>
      <c r="K352" s="60">
        <f t="shared" si="22"/>
        <v>0.18096530642925157</v>
      </c>
      <c r="L352" s="60">
        <f t="shared" si="22"/>
        <v>-5.5276630569247698E-2</v>
      </c>
      <c r="M352" s="60">
        <f t="shared" si="22"/>
        <v>2.6112387540211612E-2</v>
      </c>
      <c r="N352" s="60">
        <f t="shared" si="22"/>
        <v>0.67855828152147901</v>
      </c>
      <c r="O352" s="60">
        <f t="shared" si="22"/>
        <v>0.22210876942695523</v>
      </c>
      <c r="P352" s="60">
        <f t="shared" si="22"/>
        <v>-0.26462416299421054</v>
      </c>
      <c r="Q352" s="60">
        <f t="shared" si="22"/>
        <v>0.10788620700114371</v>
      </c>
    </row>
    <row r="353" spans="1:17" x14ac:dyDescent="0.3">
      <c r="A353" s="61">
        <v>45996</v>
      </c>
      <c r="B353" s="60">
        <f>_xlfn.IFNA('[2]Ceny elektriny cal + 1'!D340,"")</f>
        <v>55.36</v>
      </c>
      <c r="C353" s="60">
        <f>_xlfn.IFNA('[2]Ceny elektriny cal + 1'!E340,"")</f>
        <v>48.75</v>
      </c>
      <c r="D353" s="60" t="str">
        <f>_xlfn.IFNA('[2]Ceny elektriny cal + 1'!F340,"")</f>
        <v/>
      </c>
      <c r="E353" s="60" t="str">
        <f>_xlfn.IFNA('[2]Ceny elektriny cal + 1'!G340,"")</f>
        <v/>
      </c>
      <c r="F353" s="60">
        <f>_xlfn.IFNA('[2]Ceny elektriny cal + 1'!H340,"")</f>
        <v>372.48</v>
      </c>
      <c r="G353" s="60">
        <f>_xlfn.IFNA('[2]Ceny elektriny cal + 1'!I340,"")</f>
        <v>102.8</v>
      </c>
      <c r="H353" s="60">
        <f>_xlfn.IFNA('[2]Ceny elektriny cal + 1'!J340,"")</f>
        <v>105.89</v>
      </c>
      <c r="K353" s="60">
        <f t="shared" ref="K353:Q368" si="23">IFERROR(B353/B$380-1,K352)</f>
        <v>0.16976631533232012</v>
      </c>
      <c r="L353" s="60">
        <f t="shared" si="23"/>
        <v>-6.1054755152921913E-2</v>
      </c>
      <c r="M353" s="60">
        <f t="shared" si="23"/>
        <v>2.6112387540211612E-2</v>
      </c>
      <c r="N353" s="60">
        <f t="shared" si="23"/>
        <v>0.67855828152147901</v>
      </c>
      <c r="O353" s="60">
        <f t="shared" si="23"/>
        <v>0.19556421388352541</v>
      </c>
      <c r="P353" s="60">
        <f t="shared" si="23"/>
        <v>-0.29526767927477249</v>
      </c>
      <c r="Q353" s="60">
        <f t="shared" si="23"/>
        <v>0.10434030367458447</v>
      </c>
    </row>
    <row r="354" spans="1:17" x14ac:dyDescent="0.3">
      <c r="A354" s="61">
        <v>45997</v>
      </c>
      <c r="B354" s="60">
        <f>_xlfn.IFNA('[2]Ceny elektriny cal + 1'!D341,"")</f>
        <v>55.36</v>
      </c>
      <c r="C354" s="60">
        <f>_xlfn.IFNA('[2]Ceny elektriny cal + 1'!E341,"")</f>
        <v>48.6</v>
      </c>
      <c r="D354" s="60" t="str">
        <f>_xlfn.IFNA('[2]Ceny elektriny cal + 1'!F341,"")</f>
        <v/>
      </c>
      <c r="E354" s="60">
        <f>_xlfn.IFNA('[2]Ceny elektriny cal + 1'!G341,"")</f>
        <v>157.94999999999999</v>
      </c>
      <c r="F354" s="60">
        <f>_xlfn.IFNA('[2]Ceny elektriny cal + 1'!H341,"")</f>
        <v>382.72</v>
      </c>
      <c r="G354" s="60">
        <f>_xlfn.IFNA('[2]Ceny elektriny cal + 1'!I341,"")</f>
        <v>104.43</v>
      </c>
      <c r="H354" s="60">
        <f>_xlfn.IFNA('[2]Ceny elektriny cal + 1'!J341,"")</f>
        <v>106.28</v>
      </c>
      <c r="K354" s="60">
        <f t="shared" si="23"/>
        <v>0.16976631533232012</v>
      </c>
      <c r="L354" s="60">
        <f t="shared" si="23"/>
        <v>-6.3943817444759077E-2</v>
      </c>
      <c r="M354" s="60">
        <f t="shared" si="23"/>
        <v>2.6112387540211612E-2</v>
      </c>
      <c r="N354" s="60">
        <f t="shared" si="23"/>
        <v>0.70226825403735194</v>
      </c>
      <c r="O354" s="60">
        <f t="shared" si="23"/>
        <v>0.22843195859510002</v>
      </c>
      <c r="P354" s="60">
        <f t="shared" si="23"/>
        <v>-0.28409342166016038</v>
      </c>
      <c r="Q354" s="60">
        <f t="shared" si="23"/>
        <v>0.10840766337269669</v>
      </c>
    </row>
    <row r="355" spans="1:17" x14ac:dyDescent="0.3">
      <c r="A355" s="61">
        <v>45998</v>
      </c>
      <c r="B355" s="60">
        <f>_xlfn.IFNA('[2]Ceny elektriny cal + 1'!D342,"")</f>
        <v>55.87</v>
      </c>
      <c r="C355" s="60" t="str">
        <f>_xlfn.IFNA('[2]Ceny elektriny cal + 1'!E342,"")</f>
        <v/>
      </c>
      <c r="D355" s="60">
        <f>_xlfn.IFNA('[2]Ceny elektriny cal + 1'!F342,"")</f>
        <v>47.11</v>
      </c>
      <c r="E355" s="60">
        <f>_xlfn.IFNA('[2]Ceny elektriny cal + 1'!G342,"")</f>
        <v>172.18</v>
      </c>
      <c r="F355" s="60">
        <f>_xlfn.IFNA('[2]Ceny elektriny cal + 1'!H342,"")</f>
        <v>407.25</v>
      </c>
      <c r="G355" s="60">
        <f>_xlfn.IFNA('[2]Ceny elektriny cal + 1'!I342,"")</f>
        <v>106.36</v>
      </c>
      <c r="H355" s="60" t="str">
        <f>_xlfn.IFNA('[2]Ceny elektriny cal + 1'!J342,"")</f>
        <v/>
      </c>
      <c r="K355" s="60">
        <f t="shared" si="23"/>
        <v>0.18054270299163155</v>
      </c>
      <c r="L355" s="60">
        <f t="shared" si="23"/>
        <v>-6.3943817444759077E-2</v>
      </c>
      <c r="M355" s="60">
        <f t="shared" si="23"/>
        <v>2.3072054540092646E-2</v>
      </c>
      <c r="N355" s="60">
        <f t="shared" si="23"/>
        <v>0.85562866717411401</v>
      </c>
      <c r="O355" s="60">
        <f t="shared" si="23"/>
        <v>0.30716689783093232</v>
      </c>
      <c r="P355" s="60">
        <f t="shared" si="23"/>
        <v>-0.27086255221463817</v>
      </c>
      <c r="Q355" s="60">
        <f t="shared" si="23"/>
        <v>0.10840766337269669</v>
      </c>
    </row>
    <row r="356" spans="1:17" x14ac:dyDescent="0.3">
      <c r="A356" s="61">
        <v>45999</v>
      </c>
      <c r="B356" s="60" t="str">
        <f>_xlfn.IFNA('[2]Ceny elektriny cal + 1'!D343,"")</f>
        <v/>
      </c>
      <c r="C356" s="60" t="str">
        <f>_xlfn.IFNA('[2]Ceny elektriny cal + 1'!E343,"")</f>
        <v/>
      </c>
      <c r="D356" s="60">
        <f>_xlfn.IFNA('[2]Ceny elektriny cal + 1'!F343,"")</f>
        <v>46.96</v>
      </c>
      <c r="E356" s="60">
        <f>_xlfn.IFNA('[2]Ceny elektriny cal + 1'!G343,"")</f>
        <v>196</v>
      </c>
      <c r="F356" s="60">
        <f>_xlfn.IFNA('[2]Ceny elektriny cal + 1'!H343,"")</f>
        <v>386.45</v>
      </c>
      <c r="G356" s="60">
        <f>_xlfn.IFNA('[2]Ceny elektriny cal + 1'!I343,"")</f>
        <v>103.41</v>
      </c>
      <c r="H356" s="60" t="str">
        <f>_xlfn.IFNA('[2]Ceny elektriny cal + 1'!J343,"")</f>
        <v/>
      </c>
      <c r="K356" s="60">
        <f t="shared" si="23"/>
        <v>0.18054270299163155</v>
      </c>
      <c r="L356" s="60">
        <f t="shared" si="23"/>
        <v>-6.3943817444759077E-2</v>
      </c>
      <c r="M356" s="60">
        <f t="shared" si="23"/>
        <v>1.9814554897107817E-2</v>
      </c>
      <c r="N356" s="60">
        <f t="shared" si="23"/>
        <v>1.1123430059596138</v>
      </c>
      <c r="O356" s="60">
        <f t="shared" si="23"/>
        <v>0.24040429138554642</v>
      </c>
      <c r="P356" s="60">
        <f t="shared" si="23"/>
        <v>-0.29108590188525507</v>
      </c>
      <c r="Q356" s="60">
        <f t="shared" si="23"/>
        <v>0.10840766337269669</v>
      </c>
    </row>
    <row r="357" spans="1:17" x14ac:dyDescent="0.3">
      <c r="A357" s="61">
        <v>46000</v>
      </c>
      <c r="B357" s="60" t="str">
        <f>_xlfn.IFNA('[2]Ceny elektriny cal + 1'!D344,"")</f>
        <v/>
      </c>
      <c r="C357" s="60">
        <f>_xlfn.IFNA('[2]Ceny elektriny cal + 1'!E344,"")</f>
        <v>48.17</v>
      </c>
      <c r="D357" s="60">
        <f>_xlfn.IFNA('[2]Ceny elektriny cal + 1'!F344,"")</f>
        <v>47.61</v>
      </c>
      <c r="E357" s="60">
        <f>_xlfn.IFNA('[2]Ceny elektriny cal + 1'!G344,"")</f>
        <v>190.28</v>
      </c>
      <c r="F357" s="60">
        <f>_xlfn.IFNA('[2]Ceny elektriny cal + 1'!H344,"")</f>
        <v>388.25</v>
      </c>
      <c r="G357" s="60" t="str">
        <f>_xlfn.IFNA('[2]Ceny elektriny cal + 1'!I344,"")</f>
        <v/>
      </c>
      <c r="H357" s="60">
        <f>_xlfn.IFNA('[2]Ceny elektriny cal + 1'!J344,"")</f>
        <v>103.89</v>
      </c>
      <c r="K357" s="60">
        <f t="shared" si="23"/>
        <v>0.18054270299163155</v>
      </c>
      <c r="L357" s="60">
        <f t="shared" si="23"/>
        <v>-7.2225796014692256E-2</v>
      </c>
      <c r="M357" s="60">
        <f t="shared" si="23"/>
        <v>3.3930386683375113E-2</v>
      </c>
      <c r="N357" s="60">
        <f t="shared" si="23"/>
        <v>1.0506970774183437</v>
      </c>
      <c r="O357" s="60">
        <f t="shared" si="23"/>
        <v>0.24618182463562799</v>
      </c>
      <c r="P357" s="60">
        <f t="shared" si="23"/>
        <v>-0.29108590188525507</v>
      </c>
      <c r="Q357" s="60">
        <f t="shared" si="23"/>
        <v>8.3482048812471232E-2</v>
      </c>
    </row>
    <row r="358" spans="1:17" x14ac:dyDescent="0.3">
      <c r="A358" s="61">
        <v>46001</v>
      </c>
      <c r="B358" s="60">
        <f>_xlfn.IFNA('[2]Ceny elektriny cal + 1'!D345,"")</f>
        <v>56.59</v>
      </c>
      <c r="C358" s="60">
        <f>_xlfn.IFNA('[2]Ceny elektriny cal + 1'!E345,"")</f>
        <v>47.75</v>
      </c>
      <c r="D358" s="60">
        <f>_xlfn.IFNA('[2]Ceny elektriny cal + 1'!F345,"")</f>
        <v>48.42</v>
      </c>
      <c r="E358" s="60">
        <f>_xlfn.IFNA('[2]Ceny elektriny cal + 1'!G345,"")</f>
        <v>192.52</v>
      </c>
      <c r="F358" s="60" t="str">
        <f>_xlfn.IFNA('[2]Ceny elektriny cal + 1'!H345,"")</f>
        <v/>
      </c>
      <c r="G358" s="60" t="str">
        <f>_xlfn.IFNA('[2]Ceny elektriny cal + 1'!I345,"")</f>
        <v/>
      </c>
      <c r="H358" s="60">
        <f>_xlfn.IFNA('[2]Ceny elektriny cal + 1'!J345,"")</f>
        <v>105.88</v>
      </c>
      <c r="K358" s="60">
        <f t="shared" si="23"/>
        <v>0.19575642674595373</v>
      </c>
      <c r="L358" s="60">
        <f t="shared" si="23"/>
        <v>-8.0315170431836336E-2</v>
      </c>
      <c r="M358" s="60">
        <f t="shared" si="23"/>
        <v>5.1520884755493102E-2</v>
      </c>
      <c r="N358" s="60">
        <f t="shared" si="23"/>
        <v>1.0748381403435965</v>
      </c>
      <c r="O358" s="60">
        <f t="shared" si="23"/>
        <v>0.24618182463562799</v>
      </c>
      <c r="P358" s="60">
        <f t="shared" si="23"/>
        <v>-0.29108590188525507</v>
      </c>
      <c r="Q358" s="60">
        <f t="shared" si="23"/>
        <v>0.10423601240027391</v>
      </c>
    </row>
    <row r="359" spans="1:17" x14ac:dyDescent="0.3">
      <c r="A359" s="61">
        <v>46002</v>
      </c>
      <c r="B359" s="60">
        <f>_xlfn.IFNA('[2]Ceny elektriny cal + 1'!D346,"")</f>
        <v>56.76</v>
      </c>
      <c r="C359" s="60">
        <f>_xlfn.IFNA('[2]Ceny elektriny cal + 1'!E346,"")</f>
        <v>47.7</v>
      </c>
      <c r="D359" s="60">
        <f>_xlfn.IFNA('[2]Ceny elektriny cal + 1'!F346,"")</f>
        <v>48.57</v>
      </c>
      <c r="E359" s="60" t="str">
        <f>_xlfn.IFNA('[2]Ceny elektriny cal + 1'!G346,"")</f>
        <v/>
      </c>
      <c r="F359" s="60" t="str">
        <f>_xlfn.IFNA('[2]Ceny elektriny cal + 1'!H346,"")</f>
        <v/>
      </c>
      <c r="G359" s="60">
        <f>_xlfn.IFNA('[2]Ceny elektriny cal + 1'!I346,"")</f>
        <v>98.52</v>
      </c>
      <c r="H359" s="60">
        <f>_xlfn.IFNA('[2]Ceny elektriny cal + 1'!J346,"")</f>
        <v>105.17</v>
      </c>
      <c r="K359" s="60">
        <f t="shared" si="23"/>
        <v>0.19934855596572398</v>
      </c>
      <c r="L359" s="60">
        <f t="shared" si="23"/>
        <v>-8.1278191195782057E-2</v>
      </c>
      <c r="M359" s="60">
        <f t="shared" si="23"/>
        <v>5.4778384398477931E-2</v>
      </c>
      <c r="N359" s="60">
        <f t="shared" si="23"/>
        <v>1.0748381403435965</v>
      </c>
      <c r="O359" s="60">
        <f t="shared" si="23"/>
        <v>0.24618182463562799</v>
      </c>
      <c r="P359" s="60">
        <f t="shared" si="23"/>
        <v>-0.32460867472909127</v>
      </c>
      <c r="Q359" s="60">
        <f t="shared" si="23"/>
        <v>9.6831331924223774E-2</v>
      </c>
    </row>
    <row r="360" spans="1:17" x14ac:dyDescent="0.3">
      <c r="A360" s="61">
        <v>46003</v>
      </c>
      <c r="B360" s="60">
        <f>_xlfn.IFNA('[2]Ceny elektriny cal + 1'!D347,"")</f>
        <v>57.3</v>
      </c>
      <c r="C360" s="60">
        <f>_xlfn.IFNA('[2]Ceny elektriny cal + 1'!E347,"")</f>
        <v>47.73</v>
      </c>
      <c r="D360" s="60" t="str">
        <f>_xlfn.IFNA('[2]Ceny elektriny cal + 1'!F347,"")</f>
        <v/>
      </c>
      <c r="E360" s="60" t="str">
        <f>_xlfn.IFNA('[2]Ceny elektriny cal + 1'!G347,"")</f>
        <v/>
      </c>
      <c r="F360" s="60">
        <f>_xlfn.IFNA('[2]Ceny elektriny cal + 1'!H347,"")</f>
        <v>366.65</v>
      </c>
      <c r="G360" s="60">
        <f>_xlfn.IFNA('[2]Ceny elektriny cal + 1'!I347,"")</f>
        <v>97.27</v>
      </c>
      <c r="H360" s="60">
        <f>_xlfn.IFNA('[2]Ceny elektriny cal + 1'!J347,"")</f>
        <v>101.72</v>
      </c>
      <c r="K360" s="60">
        <f t="shared" si="23"/>
        <v>0.21075884878146556</v>
      </c>
      <c r="L360" s="60">
        <f t="shared" si="23"/>
        <v>-8.0700378737414646E-2</v>
      </c>
      <c r="M360" s="60">
        <f t="shared" si="23"/>
        <v>5.4778384398477931E-2</v>
      </c>
      <c r="N360" s="60">
        <f t="shared" si="23"/>
        <v>1.0748381403435965</v>
      </c>
      <c r="O360" s="60">
        <f t="shared" si="23"/>
        <v>0.17685142563465028</v>
      </c>
      <c r="P360" s="60">
        <f t="shared" si="23"/>
        <v>-0.33317789069121717</v>
      </c>
      <c r="Q360" s="60">
        <f t="shared" si="23"/>
        <v>6.0850842287078377E-2</v>
      </c>
    </row>
    <row r="361" spans="1:17" x14ac:dyDescent="0.3">
      <c r="A361" s="61">
        <v>46004</v>
      </c>
      <c r="B361" s="60">
        <f>_xlfn.IFNA('[2]Ceny elektriny cal + 1'!D348,"")</f>
        <v>58.54</v>
      </c>
      <c r="C361" s="60">
        <f>_xlfn.IFNA('[2]Ceny elektriny cal + 1'!E348,"")</f>
        <v>47.74</v>
      </c>
      <c r="D361" s="60" t="str">
        <f>_xlfn.IFNA('[2]Ceny elektriny cal + 1'!F348,"")</f>
        <v/>
      </c>
      <c r="E361" s="60">
        <f>_xlfn.IFNA('[2]Ceny elektriny cal + 1'!G348,"")</f>
        <v>213.94</v>
      </c>
      <c r="F361" s="60">
        <f>_xlfn.IFNA('[2]Ceny elektriny cal + 1'!H348,"")</f>
        <v>360.25</v>
      </c>
      <c r="G361" s="60">
        <f>_xlfn.IFNA('[2]Ceny elektriny cal + 1'!I348,"")</f>
        <v>98.3</v>
      </c>
      <c r="H361" s="60">
        <f>_xlfn.IFNA('[2]Ceny elektriny cal + 1'!J348,"")</f>
        <v>99.7</v>
      </c>
      <c r="K361" s="60">
        <f t="shared" si="23"/>
        <v>0.23696026191390929</v>
      </c>
      <c r="L361" s="60">
        <f t="shared" si="23"/>
        <v>-8.0507774584625436E-2</v>
      </c>
      <c r="M361" s="60">
        <f t="shared" si="23"/>
        <v>5.4778384398477931E-2</v>
      </c>
      <c r="N361" s="60">
        <f t="shared" si="23"/>
        <v>1.3056870545663255</v>
      </c>
      <c r="O361" s="60">
        <f t="shared" si="23"/>
        <v>0.15630908518991626</v>
      </c>
      <c r="P361" s="60">
        <f t="shared" si="23"/>
        <v>-0.3261168567384255</v>
      </c>
      <c r="Q361" s="60">
        <f t="shared" si="23"/>
        <v>3.9784004876344037E-2</v>
      </c>
    </row>
    <row r="362" spans="1:17" x14ac:dyDescent="0.3">
      <c r="A362" s="61">
        <v>46005</v>
      </c>
      <c r="B362" s="60">
        <f>_xlfn.IFNA('[2]Ceny elektriny cal + 1'!D349,"")</f>
        <v>59.83</v>
      </c>
      <c r="C362" s="60" t="str">
        <f>_xlfn.IFNA('[2]Ceny elektriny cal + 1'!E349,"")</f>
        <v/>
      </c>
      <c r="D362" s="60">
        <f>_xlfn.IFNA('[2]Ceny elektriny cal + 1'!F349,"")</f>
        <v>50.23</v>
      </c>
      <c r="E362" s="60">
        <f>_xlfn.IFNA('[2]Ceny elektriny cal + 1'!G349,"")</f>
        <v>212.33</v>
      </c>
      <c r="F362" s="60">
        <f>_xlfn.IFNA('[2]Ceny elektriny cal + 1'!H349,"")</f>
        <v>340.18</v>
      </c>
      <c r="G362" s="60">
        <f>_xlfn.IFNA('[2]Ceny elektriny cal + 1'!I349,"")</f>
        <v>97.34</v>
      </c>
      <c r="H362" s="60" t="str">
        <f>_xlfn.IFNA('[2]Ceny elektriny cal + 1'!J349,"")</f>
        <v/>
      </c>
      <c r="K362" s="60">
        <f t="shared" si="23"/>
        <v>0.26421818364040295</v>
      </c>
      <c r="L362" s="60">
        <f t="shared" si="23"/>
        <v>-8.0507774584625436E-2</v>
      </c>
      <c r="M362" s="60">
        <f t="shared" si="23"/>
        <v>9.0828047114176247E-2</v>
      </c>
      <c r="N362" s="60">
        <f t="shared" si="23"/>
        <v>1.2883356655888001</v>
      </c>
      <c r="O362" s="60">
        <f t="shared" si="23"/>
        <v>9.1889589451507936E-2</v>
      </c>
      <c r="P362" s="60">
        <f t="shared" si="23"/>
        <v>-0.33269801459733805</v>
      </c>
      <c r="Q362" s="60">
        <f t="shared" si="23"/>
        <v>3.9784004876344037E-2</v>
      </c>
    </row>
    <row r="363" spans="1:17" x14ac:dyDescent="0.3">
      <c r="A363" s="61">
        <v>46006</v>
      </c>
      <c r="B363" s="60" t="str">
        <f>_xlfn.IFNA('[2]Ceny elektriny cal + 1'!D350,"")</f>
        <v/>
      </c>
      <c r="C363" s="60" t="str">
        <f>_xlfn.IFNA('[2]Ceny elektriny cal + 1'!E350,"")</f>
        <v/>
      </c>
      <c r="D363" s="60">
        <f>_xlfn.IFNA('[2]Ceny elektriny cal + 1'!F350,"")</f>
        <v>50.74</v>
      </c>
      <c r="E363" s="60">
        <f>_xlfn.IFNA('[2]Ceny elektriny cal + 1'!G350,"")</f>
        <v>211.56</v>
      </c>
      <c r="F363" s="60">
        <f>_xlfn.IFNA('[2]Ceny elektriny cal + 1'!H350,"")</f>
        <v>340.57</v>
      </c>
      <c r="G363" s="60">
        <f>_xlfn.IFNA('[2]Ceny elektriny cal + 1'!I350,"")</f>
        <v>95.15</v>
      </c>
      <c r="H363" s="60" t="str">
        <f>_xlfn.IFNA('[2]Ceny elektriny cal + 1'!J350,"")</f>
        <v/>
      </c>
      <c r="K363" s="60">
        <f t="shared" si="23"/>
        <v>0.26421818364040295</v>
      </c>
      <c r="L363" s="60">
        <f t="shared" si="23"/>
        <v>-8.0507774584625436E-2</v>
      </c>
      <c r="M363" s="60">
        <f t="shared" si="23"/>
        <v>0.1019035459003248</v>
      </c>
      <c r="N363" s="60">
        <f t="shared" si="23"/>
        <v>1.2800371752082444</v>
      </c>
      <c r="O363" s="60">
        <f t="shared" si="23"/>
        <v>9.3141388322358853E-2</v>
      </c>
      <c r="P363" s="60">
        <f t="shared" si="23"/>
        <v>-0.34771128096298243</v>
      </c>
      <c r="Q363" s="60">
        <f t="shared" si="23"/>
        <v>3.9784004876344037E-2</v>
      </c>
    </row>
    <row r="364" spans="1:17" x14ac:dyDescent="0.3">
      <c r="A364" s="61">
        <v>46007</v>
      </c>
      <c r="B364" s="60" t="str">
        <f>_xlfn.IFNA('[2]Ceny elektriny cal + 1'!D351,"")</f>
        <v/>
      </c>
      <c r="C364" s="60">
        <f>_xlfn.IFNA('[2]Ceny elektriny cal + 1'!E351,"")</f>
        <v>47.14</v>
      </c>
      <c r="D364" s="60">
        <f>_xlfn.IFNA('[2]Ceny elektriny cal + 1'!F351,"")</f>
        <v>50.08</v>
      </c>
      <c r="E364" s="60">
        <f>_xlfn.IFNA('[2]Ceny elektriny cal + 1'!G351,"")</f>
        <v>250.91</v>
      </c>
      <c r="F364" s="60">
        <f>_xlfn.IFNA('[2]Ceny elektriny cal + 1'!H351,"")</f>
        <v>316.25</v>
      </c>
      <c r="G364" s="60" t="str">
        <f>_xlfn.IFNA('[2]Ceny elektriny cal + 1'!I351,"")</f>
        <v/>
      </c>
      <c r="H364" s="60">
        <f>_xlfn.IFNA('[2]Ceny elektriny cal + 1'!J351,"")</f>
        <v>98.03</v>
      </c>
      <c r="K364" s="60">
        <f t="shared" si="23"/>
        <v>0.26421818364040295</v>
      </c>
      <c r="L364" s="60">
        <f t="shared" si="23"/>
        <v>-9.2064023751974089E-2</v>
      </c>
      <c r="M364" s="60">
        <f t="shared" si="23"/>
        <v>8.757054747119164E-2</v>
      </c>
      <c r="N364" s="60">
        <f t="shared" si="23"/>
        <v>1.7041223654353406</v>
      </c>
      <c r="O364" s="60">
        <f t="shared" si="23"/>
        <v>1.5080494632369268E-2</v>
      </c>
      <c r="P364" s="60">
        <f t="shared" si="23"/>
        <v>-0.34771128096298243</v>
      </c>
      <c r="Q364" s="60">
        <f t="shared" si="23"/>
        <v>2.236736206647949E-2</v>
      </c>
    </row>
    <row r="365" spans="1:17" x14ac:dyDescent="0.3">
      <c r="A365" s="61">
        <v>46008</v>
      </c>
      <c r="B365" s="60">
        <f>_xlfn.IFNA('[2]Ceny elektriny cal + 1'!D352,"")</f>
        <v>60.55</v>
      </c>
      <c r="C365" s="60">
        <f>_xlfn.IFNA('[2]Ceny elektriny cal + 1'!E352,"")</f>
        <v>47.7</v>
      </c>
      <c r="D365" s="60">
        <f>_xlfn.IFNA('[2]Ceny elektriny cal + 1'!F352,"")</f>
        <v>49.37</v>
      </c>
      <c r="E365" s="60">
        <f>_xlfn.IFNA('[2]Ceny elektriny cal + 1'!G352,"")</f>
        <v>248.1</v>
      </c>
      <c r="F365" s="60" t="str">
        <f>_xlfn.IFNA('[2]Ceny elektriny cal + 1'!H352,"")</f>
        <v/>
      </c>
      <c r="G365" s="60" t="str">
        <f>_xlfn.IFNA('[2]Ceny elektriny cal + 1'!I352,"")</f>
        <v/>
      </c>
      <c r="H365" s="60">
        <f>_xlfn.IFNA('[2]Ceny elektriny cal + 1'!J352,"")</f>
        <v>102.35</v>
      </c>
      <c r="K365" s="60">
        <f t="shared" si="23"/>
        <v>0.27943190739472512</v>
      </c>
      <c r="L365" s="60">
        <f t="shared" si="23"/>
        <v>-8.1278191195782057E-2</v>
      </c>
      <c r="M365" s="60">
        <f t="shared" si="23"/>
        <v>7.2151715827730056E-2</v>
      </c>
      <c r="N365" s="60">
        <f t="shared" si="23"/>
        <v>1.6738382641764296</v>
      </c>
      <c r="O365" s="60">
        <f t="shared" si="23"/>
        <v>1.5080494632369268E-2</v>
      </c>
      <c r="P365" s="60">
        <f t="shared" si="23"/>
        <v>-0.34771128096298243</v>
      </c>
      <c r="Q365" s="60">
        <f t="shared" si="23"/>
        <v>6.7421192568644095E-2</v>
      </c>
    </row>
    <row r="366" spans="1:17" x14ac:dyDescent="0.3">
      <c r="A366" s="61">
        <v>46009</v>
      </c>
      <c r="B366" s="60">
        <f>_xlfn.IFNA('[2]Ceny elektriny cal + 1'!D353,"")</f>
        <v>59.72</v>
      </c>
      <c r="C366" s="60">
        <f>_xlfn.IFNA('[2]Ceny elektriny cal + 1'!E353,"")</f>
        <v>47.75</v>
      </c>
      <c r="D366" s="60">
        <f>_xlfn.IFNA('[2]Ceny elektriny cal + 1'!F353,"")</f>
        <v>48.92</v>
      </c>
      <c r="E366" s="60" t="str">
        <f>_xlfn.IFNA('[2]Ceny elektriny cal + 1'!G353,"")</f>
        <v/>
      </c>
      <c r="F366" s="60" t="str">
        <f>_xlfn.IFNA('[2]Ceny elektriny cal + 1'!H353,"")</f>
        <v/>
      </c>
      <c r="G366" s="60">
        <f>_xlfn.IFNA('[2]Ceny elektriny cal + 1'!I353,"")</f>
        <v>98.85</v>
      </c>
      <c r="H366" s="60">
        <f>_xlfn.IFNA('[2]Ceny elektriny cal + 1'!J353,"")</f>
        <v>101.46</v>
      </c>
      <c r="K366" s="60">
        <f t="shared" si="23"/>
        <v>0.26189386473349274</v>
      </c>
      <c r="L366" s="60">
        <f t="shared" si="23"/>
        <v>-8.0315170431836336E-2</v>
      </c>
      <c r="M366" s="60">
        <f t="shared" si="23"/>
        <v>6.2379216898775791E-2</v>
      </c>
      <c r="N366" s="60">
        <f t="shared" si="23"/>
        <v>1.6738382641764296</v>
      </c>
      <c r="O366" s="60">
        <f t="shared" si="23"/>
        <v>1.5080494632369268E-2</v>
      </c>
      <c r="P366" s="60">
        <f t="shared" si="23"/>
        <v>-0.3223464017150901</v>
      </c>
      <c r="Q366" s="60">
        <f t="shared" si="23"/>
        <v>5.8139269155003559E-2</v>
      </c>
    </row>
    <row r="367" spans="1:17" x14ac:dyDescent="0.3">
      <c r="A367" s="61">
        <v>46010</v>
      </c>
      <c r="B367" s="60">
        <f>_xlfn.IFNA('[2]Ceny elektriny cal + 1'!D354,"")</f>
        <v>60.2</v>
      </c>
      <c r="C367" s="60">
        <f>_xlfn.IFNA('[2]Ceny elektriny cal + 1'!E354,"")</f>
        <v>47.98</v>
      </c>
      <c r="D367" s="60" t="str">
        <f>_xlfn.IFNA('[2]Ceny elektriny cal + 1'!F354,"")</f>
        <v/>
      </c>
      <c r="E367" s="60" t="str">
        <f>_xlfn.IFNA('[2]Ceny elektriny cal + 1'!G354,"")</f>
        <v/>
      </c>
      <c r="F367" s="60">
        <f>_xlfn.IFNA('[2]Ceny elektriny cal + 1'!H354,"")</f>
        <v>303.75</v>
      </c>
      <c r="G367" s="60">
        <f>_xlfn.IFNA('[2]Ceny elektriny cal + 1'!I354,"")</f>
        <v>94.7</v>
      </c>
      <c r="H367" s="60">
        <f>_xlfn.IFNA('[2]Ceny elektriny cal + 1'!J354,"")</f>
        <v>105.7</v>
      </c>
      <c r="K367" s="60">
        <f t="shared" si="23"/>
        <v>0.27203634723637404</v>
      </c>
      <c r="L367" s="60">
        <f t="shared" si="23"/>
        <v>-7.5885274917686041E-2</v>
      </c>
      <c r="M367" s="60">
        <f t="shared" si="23"/>
        <v>6.2379216898775791E-2</v>
      </c>
      <c r="N367" s="60">
        <f t="shared" si="23"/>
        <v>1.6738382641764296</v>
      </c>
      <c r="O367" s="60">
        <f t="shared" si="23"/>
        <v>-2.5041264048752065E-2</v>
      </c>
      <c r="P367" s="60">
        <f t="shared" si="23"/>
        <v>-0.35079619870934775</v>
      </c>
      <c r="Q367" s="60">
        <f t="shared" si="23"/>
        <v>0.10235876946268374</v>
      </c>
    </row>
    <row r="368" spans="1:17" x14ac:dyDescent="0.3">
      <c r="A368" s="61">
        <v>46011</v>
      </c>
      <c r="B368" s="60">
        <f>_xlfn.IFNA('[2]Ceny elektriny cal + 1'!D355,"")</f>
        <v>59.29</v>
      </c>
      <c r="C368" s="60">
        <f>_xlfn.IFNA('[2]Ceny elektriny cal + 1'!E355,"")</f>
        <v>47.42</v>
      </c>
      <c r="D368" s="60" t="str">
        <f>_xlfn.IFNA('[2]Ceny elektriny cal + 1'!F355,"")</f>
        <v/>
      </c>
      <c r="E368" s="60">
        <f>_xlfn.IFNA('[2]Ceny elektriny cal + 1'!G355,"")</f>
        <v>258.3</v>
      </c>
      <c r="F368" s="60">
        <f>_xlfn.IFNA('[2]Ceny elektriny cal + 1'!H355,"")</f>
        <v>300.89</v>
      </c>
      <c r="G368" s="60">
        <f>_xlfn.IFNA('[2]Ceny elektriny cal + 1'!I355,"")</f>
        <v>97.22</v>
      </c>
      <c r="H368" s="60">
        <f>_xlfn.IFNA('[2]Ceny elektriny cal + 1'!J355,"")</f>
        <v>106.45</v>
      </c>
      <c r="K368" s="60">
        <f t="shared" si="23"/>
        <v>0.25280789082466137</v>
      </c>
      <c r="L368" s="60">
        <f t="shared" si="23"/>
        <v>-8.6671107473878073E-2</v>
      </c>
      <c r="M368" s="60">
        <f t="shared" si="23"/>
        <v>6.2379216898775791E-2</v>
      </c>
      <c r="N368" s="60">
        <f t="shared" si="23"/>
        <v>1.7837663185682056</v>
      </c>
      <c r="O368" s="60">
        <f t="shared" si="23"/>
        <v>-3.4221122434992646E-2</v>
      </c>
      <c r="P368" s="60">
        <f t="shared" si="23"/>
        <v>-0.33352065932970221</v>
      </c>
      <c r="Q368" s="60">
        <f t="shared" si="23"/>
        <v>0.11018061503597631</v>
      </c>
    </row>
    <row r="369" spans="1:17" x14ac:dyDescent="0.3">
      <c r="A369" s="61">
        <v>46012</v>
      </c>
      <c r="B369" s="60">
        <f>_xlfn.IFNA('[2]Ceny elektriny cal + 1'!D356,"")</f>
        <v>59.9</v>
      </c>
      <c r="C369" s="60" t="str">
        <f>_xlfn.IFNA('[2]Ceny elektriny cal + 1'!E356,"")</f>
        <v/>
      </c>
      <c r="D369" s="60">
        <f>_xlfn.IFNA('[2]Ceny elektriny cal + 1'!F356,"")</f>
        <v>49.7</v>
      </c>
      <c r="E369" s="60">
        <f>_xlfn.IFNA('[2]Ceny elektriny cal + 1'!G356,"")</f>
        <v>320.97000000000003</v>
      </c>
      <c r="F369" s="60">
        <f>_xlfn.IFNA('[2]Ceny elektriny cal + 1'!H356,"")</f>
        <v>283.04000000000002</v>
      </c>
      <c r="G369" s="60">
        <f>_xlfn.IFNA('[2]Ceny elektriny cal + 1'!I356,"")</f>
        <v>99.16</v>
      </c>
      <c r="H369" s="60" t="str">
        <f>_xlfn.IFNA('[2]Ceny elektriny cal + 1'!J356,"")</f>
        <v/>
      </c>
      <c r="K369" s="60">
        <f t="shared" ref="K369:Q378" si="24">IFERROR(B369/B$380-1,K368)</f>
        <v>0.26569729567207312</v>
      </c>
      <c r="L369" s="60">
        <f t="shared" si="24"/>
        <v>-8.6671107473878073E-2</v>
      </c>
      <c r="M369" s="60">
        <f t="shared" si="24"/>
        <v>7.9318215042296858E-2</v>
      </c>
      <c r="N369" s="60">
        <f t="shared" si="24"/>
        <v>2.4591772174635578</v>
      </c>
      <c r="O369" s="60">
        <f t="shared" si="24"/>
        <v>-9.1514993831633862E-2</v>
      </c>
      <c r="P369" s="60">
        <f t="shared" si="24"/>
        <v>-0.3202212361564829</v>
      </c>
      <c r="Q369" s="60">
        <f t="shared" si="24"/>
        <v>0.11018061503597631</v>
      </c>
    </row>
    <row r="370" spans="1:17" x14ac:dyDescent="0.3">
      <c r="A370" s="61">
        <v>46013</v>
      </c>
      <c r="B370" s="60" t="str">
        <f>_xlfn.IFNA('[2]Ceny elektriny cal + 1'!D357,"")</f>
        <v/>
      </c>
      <c r="C370" s="60" t="str">
        <f>_xlfn.IFNA('[2]Ceny elektriny cal + 1'!E357,"")</f>
        <v/>
      </c>
      <c r="D370" s="60">
        <f>_xlfn.IFNA('[2]Ceny elektriny cal + 1'!F357,"")</f>
        <v>51.49</v>
      </c>
      <c r="E370" s="60">
        <f>_xlfn.IFNA('[2]Ceny elektriny cal + 1'!G357,"")</f>
        <v>330.3</v>
      </c>
      <c r="F370" s="60">
        <f>_xlfn.IFNA('[2]Ceny elektriny cal + 1'!H357,"")</f>
        <v>269.08</v>
      </c>
      <c r="G370" s="60">
        <f>_xlfn.IFNA('[2]Ceny elektriny cal + 1'!I357,"")</f>
        <v>99.8</v>
      </c>
      <c r="H370" s="60" t="str">
        <f>_xlfn.IFNA('[2]Ceny elektriny cal + 1'!J357,"")</f>
        <v/>
      </c>
      <c r="K370" s="60">
        <f t="shared" si="24"/>
        <v>0.26569729567207312</v>
      </c>
      <c r="L370" s="60">
        <f t="shared" si="24"/>
        <v>-8.6671107473878073E-2</v>
      </c>
      <c r="M370" s="60">
        <f t="shared" si="24"/>
        <v>0.11819104411524872</v>
      </c>
      <c r="N370" s="60">
        <f t="shared" si="24"/>
        <v>2.5597290554513292</v>
      </c>
      <c r="O370" s="60">
        <f t="shared" si="24"/>
        <v>-0.13632297392671022</v>
      </c>
      <c r="P370" s="60">
        <f t="shared" si="24"/>
        <v>-0.31583379758387453</v>
      </c>
      <c r="Q370" s="60">
        <f t="shared" si="24"/>
        <v>0.11018061503597631</v>
      </c>
    </row>
    <row r="371" spans="1:17" x14ac:dyDescent="0.3">
      <c r="A371" s="61">
        <v>46014</v>
      </c>
      <c r="B371" s="60" t="str">
        <f>_xlfn.IFNA('[2]Ceny elektriny cal + 1'!D358,"")</f>
        <v/>
      </c>
      <c r="C371" s="60">
        <f>_xlfn.IFNA('[2]Ceny elektriny cal + 1'!E358,"")</f>
        <v>46.58</v>
      </c>
      <c r="D371" s="60">
        <f>_xlfn.IFNA('[2]Ceny elektriny cal + 1'!F358,"")</f>
        <v>51.84</v>
      </c>
      <c r="E371" s="60">
        <f>_xlfn.IFNA('[2]Ceny elektriny cal + 1'!G358,"")</f>
        <v>277.27999999999997</v>
      </c>
      <c r="F371" s="60">
        <f>_xlfn.IFNA('[2]Ceny elektriny cal + 1'!H358,"")</f>
        <v>259.60000000000002</v>
      </c>
      <c r="G371" s="60" t="str">
        <f>_xlfn.IFNA('[2]Ceny elektriny cal + 1'!I358,"")</f>
        <v/>
      </c>
      <c r="H371" s="60">
        <f>_xlfn.IFNA('[2]Ceny elektriny cal + 1'!J358,"")</f>
        <v>108.83</v>
      </c>
      <c r="K371" s="60">
        <f t="shared" si="24"/>
        <v>0.26569729567207312</v>
      </c>
      <c r="L371" s="60">
        <f t="shared" si="24"/>
        <v>-0.10284985630816623</v>
      </c>
      <c r="M371" s="60">
        <f t="shared" si="24"/>
        <v>0.12579187661554658</v>
      </c>
      <c r="N371" s="60">
        <f t="shared" si="24"/>
        <v>1.988318717818784</v>
      </c>
      <c r="O371" s="60">
        <f t="shared" si="24"/>
        <v>-0.16675131571047253</v>
      </c>
      <c r="P371" s="60">
        <f t="shared" si="24"/>
        <v>-0.31583379758387453</v>
      </c>
      <c r="Q371" s="60">
        <f t="shared" si="24"/>
        <v>0.135001938321891</v>
      </c>
    </row>
    <row r="372" spans="1:17" x14ac:dyDescent="0.3">
      <c r="A372" s="61">
        <v>46015</v>
      </c>
      <c r="B372" s="60" t="str">
        <f>_xlfn.IFNA('[2]Ceny elektriny cal + 1'!D359,"")</f>
        <v/>
      </c>
      <c r="C372" s="60" t="str">
        <f>_xlfn.IFNA('[2]Ceny elektriny cal + 1'!E359,"")</f>
        <v/>
      </c>
      <c r="D372" s="60">
        <f>_xlfn.IFNA('[2]Ceny elektriny cal + 1'!F359,"")</f>
        <v>51.84</v>
      </c>
      <c r="E372" s="60" t="str">
        <f>_xlfn.IFNA('[2]Ceny elektriny cal + 1'!G359,"")</f>
        <v/>
      </c>
      <c r="F372" s="60" t="str">
        <f>_xlfn.IFNA('[2]Ceny elektriny cal + 1'!H359,"")</f>
        <v/>
      </c>
      <c r="G372" s="60" t="str">
        <f>_xlfn.IFNA('[2]Ceny elektriny cal + 1'!I359,"")</f>
        <v/>
      </c>
      <c r="H372" s="60" t="str">
        <f>_xlfn.IFNA('[2]Ceny elektriny cal + 1'!J359,"")</f>
        <v/>
      </c>
      <c r="K372" s="60">
        <f t="shared" si="24"/>
        <v>0.26569729567207312</v>
      </c>
      <c r="L372" s="60">
        <f t="shared" si="24"/>
        <v>-0.10284985630816623</v>
      </c>
      <c r="M372" s="60">
        <f t="shared" si="24"/>
        <v>0.12579187661554658</v>
      </c>
      <c r="N372" s="60">
        <f t="shared" si="24"/>
        <v>1.988318717818784</v>
      </c>
      <c r="O372" s="60">
        <f t="shared" si="24"/>
        <v>-0.16675131571047253</v>
      </c>
      <c r="P372" s="60">
        <f t="shared" si="24"/>
        <v>-0.31583379758387453</v>
      </c>
      <c r="Q372" s="60">
        <f t="shared" si="24"/>
        <v>0.135001938321891</v>
      </c>
    </row>
    <row r="373" spans="1:17" x14ac:dyDescent="0.3">
      <c r="A373" s="61">
        <v>46016</v>
      </c>
      <c r="B373" s="60" t="str">
        <f>_xlfn.IFNA('[2]Ceny elektriny cal + 1'!D360,"")</f>
        <v/>
      </c>
      <c r="C373" s="60" t="str">
        <f>_xlfn.IFNA('[2]Ceny elektriny cal + 1'!E360,"")</f>
        <v/>
      </c>
      <c r="D373" s="60" t="str">
        <f>_xlfn.IFNA('[2]Ceny elektriny cal + 1'!F360,"")</f>
        <v/>
      </c>
      <c r="E373" s="60" t="str">
        <f>_xlfn.IFNA('[2]Ceny elektriny cal + 1'!G360,"")</f>
        <v/>
      </c>
      <c r="F373" s="60" t="str">
        <f>_xlfn.IFNA('[2]Ceny elektriny cal + 1'!H360,"")</f>
        <v/>
      </c>
      <c r="G373" s="60" t="str">
        <f>_xlfn.IFNA('[2]Ceny elektriny cal + 1'!I360,"")</f>
        <v/>
      </c>
      <c r="H373" s="60" t="str">
        <f>_xlfn.IFNA('[2]Ceny elektriny cal + 1'!J360,"")</f>
        <v/>
      </c>
      <c r="K373" s="60">
        <f t="shared" si="24"/>
        <v>0.26569729567207312</v>
      </c>
      <c r="L373" s="60">
        <f t="shared" si="24"/>
        <v>-0.10284985630816623</v>
      </c>
      <c r="M373" s="60">
        <f t="shared" si="24"/>
        <v>0.12579187661554658</v>
      </c>
      <c r="N373" s="60">
        <f t="shared" si="24"/>
        <v>1.988318717818784</v>
      </c>
      <c r="O373" s="60">
        <f t="shared" si="24"/>
        <v>-0.16675131571047253</v>
      </c>
      <c r="P373" s="60">
        <f t="shared" si="24"/>
        <v>-0.31583379758387453</v>
      </c>
      <c r="Q373" s="60">
        <f t="shared" si="24"/>
        <v>0.135001938321891</v>
      </c>
    </row>
    <row r="374" spans="1:17" x14ac:dyDescent="0.3">
      <c r="A374" s="61">
        <v>46017</v>
      </c>
      <c r="B374" s="60" t="str">
        <f>_xlfn.IFNA('[2]Ceny elektriny cal + 1'!D361,"")</f>
        <v/>
      </c>
      <c r="C374" s="60" t="str">
        <f>_xlfn.IFNA('[2]Ceny elektriny cal + 1'!E361,"")</f>
        <v/>
      </c>
      <c r="D374" s="60" t="str">
        <f>_xlfn.IFNA('[2]Ceny elektriny cal + 1'!F361,"")</f>
        <v/>
      </c>
      <c r="E374" s="60" t="str">
        <f>_xlfn.IFNA('[2]Ceny elektriny cal + 1'!G361,"")</f>
        <v/>
      </c>
      <c r="F374" s="60" t="str">
        <f>_xlfn.IFNA('[2]Ceny elektriny cal + 1'!H361,"")</f>
        <v/>
      </c>
      <c r="G374" s="60" t="str">
        <f>_xlfn.IFNA('[2]Ceny elektriny cal + 1'!I361,"")</f>
        <v/>
      </c>
      <c r="H374" s="60" t="str">
        <f>_xlfn.IFNA('[2]Ceny elektriny cal + 1'!J361,"")</f>
        <v/>
      </c>
      <c r="K374" s="60">
        <f t="shared" si="24"/>
        <v>0.26569729567207312</v>
      </c>
      <c r="L374" s="60">
        <f t="shared" si="24"/>
        <v>-0.10284985630816623</v>
      </c>
      <c r="M374" s="60">
        <f t="shared" si="24"/>
        <v>0.12579187661554658</v>
      </c>
      <c r="N374" s="60">
        <f t="shared" si="24"/>
        <v>1.988318717818784</v>
      </c>
      <c r="O374" s="60">
        <f t="shared" si="24"/>
        <v>-0.16675131571047253</v>
      </c>
      <c r="P374" s="60">
        <f t="shared" si="24"/>
        <v>-0.31583379758387453</v>
      </c>
      <c r="Q374" s="60">
        <f t="shared" si="24"/>
        <v>0.135001938321891</v>
      </c>
    </row>
    <row r="375" spans="1:17" x14ac:dyDescent="0.3">
      <c r="A375" s="61">
        <v>46018</v>
      </c>
      <c r="B375" s="60">
        <f>_xlfn.IFNA('[2]Ceny elektriny cal + 1'!D362,"")</f>
        <v>58.84</v>
      </c>
      <c r="C375" s="60">
        <f>_xlfn.IFNA('[2]Ceny elektriny cal + 1'!E362,"")</f>
        <v>45.98</v>
      </c>
      <c r="D375" s="60" t="str">
        <f>_xlfn.IFNA('[2]Ceny elektriny cal + 1'!F362,"")</f>
        <v/>
      </c>
      <c r="E375" s="60">
        <f>_xlfn.IFNA('[2]Ceny elektriny cal + 1'!G362,"")</f>
        <v>226.7</v>
      </c>
      <c r="F375" s="60">
        <f>_xlfn.IFNA('[2]Ceny elektriny cal + 1'!H362,"")</f>
        <v>259.43</v>
      </c>
      <c r="G375" s="60">
        <f>_xlfn.IFNA('[2]Ceny elektriny cal + 1'!I362,"")</f>
        <v>102.36</v>
      </c>
      <c r="H375" s="60" t="str">
        <f>_xlfn.IFNA('[2]Ceny elektriny cal + 1'!J362,"")</f>
        <v/>
      </c>
      <c r="K375" s="60">
        <f t="shared" si="24"/>
        <v>0.24329931347821021</v>
      </c>
      <c r="L375" s="60">
        <f t="shared" si="24"/>
        <v>-0.11440610547551489</v>
      </c>
      <c r="M375" s="60">
        <f t="shared" si="24"/>
        <v>0.12579187661554658</v>
      </c>
      <c r="N375" s="60">
        <f t="shared" si="24"/>
        <v>1.4432048951583902</v>
      </c>
      <c r="O375" s="60">
        <f t="shared" si="24"/>
        <v>-0.16729697162853574</v>
      </c>
      <c r="P375" s="60">
        <f t="shared" si="24"/>
        <v>-0.29828404329344083</v>
      </c>
      <c r="Q375" s="60">
        <f t="shared" si="24"/>
        <v>0.135001938321891</v>
      </c>
    </row>
    <row r="376" spans="1:17" x14ac:dyDescent="0.3">
      <c r="A376" s="61">
        <v>46019</v>
      </c>
      <c r="B376" s="60">
        <f>_xlfn.IFNA('[2]Ceny elektriny cal + 1'!D363,"")</f>
        <v>54.03</v>
      </c>
      <c r="C376" s="60" t="str">
        <f>_xlfn.IFNA('[2]Ceny elektriny cal + 1'!E363,"")</f>
        <v/>
      </c>
      <c r="D376" s="60">
        <f>_xlfn.IFNA('[2]Ceny elektriny cal + 1'!F363,"")</f>
        <v>53.77</v>
      </c>
      <c r="E376" s="60">
        <f>_xlfn.IFNA('[2]Ceny elektriny cal + 1'!G363,"")</f>
        <v>231.68</v>
      </c>
      <c r="F376" s="60">
        <f>_xlfn.IFNA('[2]Ceny elektriny cal + 1'!H363,"")</f>
        <v>253.85</v>
      </c>
      <c r="G376" s="60" t="str">
        <f>_xlfn.IFNA('[2]Ceny elektriny cal + 1'!I363,"")</f>
        <v/>
      </c>
      <c r="H376" s="60" t="str">
        <f>_xlfn.IFNA('[2]Ceny elektriny cal + 1'!J363,"")</f>
        <v/>
      </c>
      <c r="K376" s="60">
        <f t="shared" si="24"/>
        <v>0.1416631867305862</v>
      </c>
      <c r="L376" s="60">
        <f t="shared" si="24"/>
        <v>-0.11440610547551489</v>
      </c>
      <c r="M376" s="60">
        <f t="shared" si="24"/>
        <v>0.16770503868861764</v>
      </c>
      <c r="N376" s="60">
        <f t="shared" si="24"/>
        <v>1.4968756511261399</v>
      </c>
      <c r="O376" s="60">
        <f t="shared" si="24"/>
        <v>-0.18520732470378842</v>
      </c>
      <c r="P376" s="60">
        <f t="shared" si="24"/>
        <v>-0.29828404329344083</v>
      </c>
      <c r="Q376" s="60">
        <f t="shared" si="24"/>
        <v>0.135001938321891</v>
      </c>
    </row>
    <row r="377" spans="1:17" x14ac:dyDescent="0.3">
      <c r="A377" s="61">
        <v>46020</v>
      </c>
      <c r="B377" s="60" t="str">
        <f>_xlfn.IFNA('[2]Ceny elektriny cal + 1'!D364,"")</f>
        <v/>
      </c>
      <c r="C377" s="60" t="str">
        <f>_xlfn.IFNA('[2]Ceny elektriny cal + 1'!E364,"")</f>
        <v/>
      </c>
      <c r="D377" s="60">
        <f>_xlfn.IFNA('[2]Ceny elektriny cal + 1'!F364,"")</f>
        <v>52.6</v>
      </c>
      <c r="E377" s="60">
        <f>_xlfn.IFNA('[2]Ceny elektriny cal + 1'!G364,"")</f>
        <v>225.63</v>
      </c>
      <c r="F377" s="60" t="str">
        <f>_xlfn.IFNA('[2]Ceny elektriny cal + 1'!H364,"")</f>
        <v/>
      </c>
      <c r="G377" s="60" t="str">
        <f>_xlfn.IFNA('[2]Ceny elektriny cal + 1'!I364,"")</f>
        <v/>
      </c>
      <c r="H377" s="60" t="str">
        <f>_xlfn.IFNA('[2]Ceny elektriny cal + 1'!J364,"")</f>
        <v/>
      </c>
      <c r="K377" s="60">
        <f t="shared" si="24"/>
        <v>0.1416631867305862</v>
      </c>
      <c r="L377" s="60">
        <f t="shared" si="24"/>
        <v>-0.11440610547551489</v>
      </c>
      <c r="M377" s="60">
        <f t="shared" si="24"/>
        <v>0.14229654147333615</v>
      </c>
      <c r="N377" s="60">
        <f t="shared" si="24"/>
        <v>1.4316732267074883</v>
      </c>
      <c r="O377" s="60">
        <f t="shared" si="24"/>
        <v>-0.18520732470378842</v>
      </c>
      <c r="P377" s="60">
        <f t="shared" si="24"/>
        <v>-0.29828404329344083</v>
      </c>
      <c r="Q377" s="60">
        <f t="shared" si="24"/>
        <v>0.135001938321891</v>
      </c>
    </row>
    <row r="378" spans="1:17" x14ac:dyDescent="0.3">
      <c r="A378" s="61">
        <v>46021</v>
      </c>
      <c r="B378" s="60" t="str">
        <f>_xlfn.IFNA('[2]Ceny elektriny cal + 1'!D365,"")</f>
        <v/>
      </c>
      <c r="C378" s="60">
        <f>_xlfn.IFNA('[2]Ceny elektriny cal + 1'!E365,"")</f>
        <v>49.31</v>
      </c>
      <c r="D378" s="60">
        <f>_xlfn.IFNA('[2]Ceny elektriny cal + 1'!F365,"")</f>
        <v>54.45</v>
      </c>
      <c r="E378" s="60" t="str">
        <f>_xlfn.IFNA('[2]Ceny elektriny cal + 1'!G365,"")</f>
        <v/>
      </c>
      <c r="F378" s="60" t="str">
        <f>_xlfn.IFNA('[2]Ceny elektriny cal + 1'!H365,"")</f>
        <v/>
      </c>
      <c r="G378" s="60" t="str">
        <f>_xlfn.IFNA('[2]Ceny elektriny cal + 1'!I365,"")</f>
        <v/>
      </c>
      <c r="H378" s="60" t="str">
        <f>_xlfn.IFNA('[2]Ceny elektriny cal + 1'!J365,"")</f>
        <v/>
      </c>
      <c r="K378" s="60">
        <f t="shared" si="24"/>
        <v>0.1416631867305862</v>
      </c>
      <c r="L378" s="60">
        <f t="shared" si="24"/>
        <v>-5.026892259672977E-2</v>
      </c>
      <c r="M378" s="60">
        <f t="shared" si="24"/>
        <v>0.18247237040348208</v>
      </c>
      <c r="N378" s="60">
        <f t="shared" si="24"/>
        <v>1.4316732267074883</v>
      </c>
      <c r="O378" s="60">
        <f t="shared" si="24"/>
        <v>-0.18520732470378842</v>
      </c>
      <c r="P378" s="60">
        <f t="shared" si="24"/>
        <v>-0.29828404329344083</v>
      </c>
      <c r="Q378" s="60">
        <f t="shared" si="24"/>
        <v>0.135001938321891</v>
      </c>
    </row>
    <row r="379" spans="1:17" x14ac:dyDescent="0.3">
      <c r="A379" s="61">
        <v>46022</v>
      </c>
      <c r="B379" s="60" t="str">
        <f>_xlfn.IFNA('[2]Ceny elektriny cal + 1'!D366,"")</f>
        <v/>
      </c>
      <c r="C379" s="60" t="str">
        <f>_xlfn.IFNA('[2]Ceny elektriny cal + 1'!E366,"")</f>
        <v/>
      </c>
      <c r="D379" s="60">
        <f>_xlfn.IFNA('[2]Ceny elektriny cal + 1'!F366,"")</f>
        <v>54.45</v>
      </c>
      <c r="M379" s="60">
        <f t="shared" ref="M379" si="25">IFERROR(D379/D$380,M378)-1</f>
        <v>0.18247237040348208</v>
      </c>
    </row>
    <row r="380" spans="1:17" x14ac:dyDescent="0.3">
      <c r="B380" s="60">
        <f t="shared" ref="B380:D380" si="26">AVERAGE(B15:B379)</f>
        <v>47.325691699604739</v>
      </c>
      <c r="C380" s="60">
        <f>AVERAGE(C15:C379)</f>
        <v>51.919960474308276</v>
      </c>
      <c r="D380" s="60">
        <f t="shared" si="26"/>
        <v>46.047587548638134</v>
      </c>
      <c r="E380" s="60">
        <f>AVERAGE(E15:E379)</f>
        <v>92.787960784313711</v>
      </c>
      <c r="F380" s="60">
        <f t="shared" ref="F380" si="27">AVERAGE(F15:F379)</f>
        <v>311.55164705882362</v>
      </c>
      <c r="G380" s="60">
        <f>AVERAGE(G15:G379)</f>
        <v>145.87098814229259</v>
      </c>
      <c r="H380" s="60">
        <f t="shared" ref="H380" si="28">AVERAGE(H15:H379)</f>
        <v>95.885298804780888</v>
      </c>
    </row>
  </sheetData>
  <mergeCells count="2">
    <mergeCell ref="A1:A3"/>
    <mergeCell ref="B1:O3"/>
  </mergeCells>
  <hyperlinks>
    <hyperlink ref="A8" location="Zoznam!A1" display="Spať na zoznam" xr:uid="{6004D656-7C7C-416D-9F1D-5F76B36EF400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B46F0-649E-407D-9367-1358C14AA6CC}">
  <dimension ref="A1:AE8797"/>
  <sheetViews>
    <sheetView tabSelected="1" topLeftCell="A32" zoomScale="85" zoomScaleNormal="85" workbookViewId="0">
      <selection activeCell="N61" sqref="N61"/>
    </sheetView>
  </sheetViews>
  <sheetFormatPr defaultColWidth="9" defaultRowHeight="16.5" x14ac:dyDescent="0.3"/>
  <cols>
    <col min="1" max="1" width="9" style="52" customWidth="1"/>
    <col min="2" max="2" width="10.28515625" style="52" customWidth="1"/>
    <col min="3" max="3" width="21.7109375" style="52" customWidth="1"/>
    <col min="4" max="16384" width="9" style="52"/>
  </cols>
  <sheetData>
    <row r="1" spans="1:31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31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31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31" x14ac:dyDescent="0.3">
      <c r="A5" s="31" t="s">
        <v>3154</v>
      </c>
    </row>
    <row r="6" spans="1:31" x14ac:dyDescent="0.3">
      <c r="A6" s="53" t="s">
        <v>3012</v>
      </c>
    </row>
    <row r="7" spans="1:31" x14ac:dyDescent="0.3">
      <c r="A7" s="62" t="s">
        <v>22</v>
      </c>
    </row>
    <row r="13" spans="1:31" x14ac:dyDescent="0.3">
      <c r="A13" s="52" t="s">
        <v>3155</v>
      </c>
      <c r="B13" s="52" t="s">
        <v>3156</v>
      </c>
      <c r="C13" s="52" t="s">
        <v>3157</v>
      </c>
      <c r="D13" s="52" t="s">
        <v>3150</v>
      </c>
    </row>
    <row r="14" spans="1:31" x14ac:dyDescent="0.3">
      <c r="A14" s="54">
        <v>45292</v>
      </c>
      <c r="B14" s="52">
        <v>1</v>
      </c>
      <c r="C14" s="55">
        <v>0.1</v>
      </c>
      <c r="D14" s="52">
        <f>MONTH(A14)</f>
        <v>1</v>
      </c>
      <c r="H14" s="67">
        <v>1</v>
      </c>
      <c r="I14" s="67">
        <v>2</v>
      </c>
      <c r="J14" s="67">
        <v>3</v>
      </c>
      <c r="K14" s="67">
        <v>4</v>
      </c>
      <c r="L14" s="67">
        <v>5</v>
      </c>
      <c r="M14" s="67">
        <v>6</v>
      </c>
      <c r="N14" s="67">
        <v>7</v>
      </c>
      <c r="O14" s="67">
        <v>8</v>
      </c>
      <c r="P14" s="67">
        <v>9</v>
      </c>
      <c r="Q14" s="67">
        <v>10</v>
      </c>
      <c r="R14" s="67">
        <v>11</v>
      </c>
      <c r="S14" s="67">
        <v>12</v>
      </c>
      <c r="T14" s="67">
        <v>13</v>
      </c>
      <c r="U14" s="67">
        <v>14</v>
      </c>
      <c r="V14" s="67">
        <v>15</v>
      </c>
      <c r="W14" s="67">
        <v>16</v>
      </c>
      <c r="X14" s="67">
        <v>17</v>
      </c>
      <c r="Y14" s="67">
        <v>18</v>
      </c>
      <c r="Z14" s="67">
        <v>19</v>
      </c>
      <c r="AA14" s="67">
        <v>20</v>
      </c>
      <c r="AB14" s="67">
        <v>21</v>
      </c>
      <c r="AC14" s="67">
        <v>22</v>
      </c>
      <c r="AD14" s="67">
        <v>23</v>
      </c>
      <c r="AE14" s="67">
        <v>24</v>
      </c>
    </row>
    <row r="15" spans="1:31" x14ac:dyDescent="0.3">
      <c r="A15" s="54">
        <v>45292</v>
      </c>
      <c r="B15" s="52">
        <v>2</v>
      </c>
      <c r="C15" s="55">
        <v>0.01</v>
      </c>
      <c r="D15" s="52">
        <f t="shared" ref="D15:D78" si="0">MONTH(A15)</f>
        <v>1</v>
      </c>
      <c r="F15" s="51">
        <v>1</v>
      </c>
      <c r="G15" s="52" t="s">
        <v>3158</v>
      </c>
      <c r="H15" s="56">
        <f t="shared" ref="H15:W26" si="1">AVERAGEIFS($C$14:$C$8773,$D$14:$D$8773,"="&amp;$F15,$B$14:$B$8773,"="&amp;H$14)</f>
        <v>66.81</v>
      </c>
      <c r="I15" s="56">
        <f t="shared" si="1"/>
        <v>65.230645161290326</v>
      </c>
      <c r="J15" s="56">
        <f t="shared" si="1"/>
        <v>63.102903225806457</v>
      </c>
      <c r="K15" s="56">
        <f t="shared" si="1"/>
        <v>59.764838709677427</v>
      </c>
      <c r="L15" s="56">
        <f t="shared" si="1"/>
        <v>60.916451612903224</v>
      </c>
      <c r="M15" s="56">
        <f t="shared" si="1"/>
        <v>68.249677419354825</v>
      </c>
      <c r="N15" s="56">
        <f t="shared" si="1"/>
        <v>81.153548387096777</v>
      </c>
      <c r="O15" s="56">
        <f t="shared" si="1"/>
        <v>91.682258064516148</v>
      </c>
      <c r="P15" s="56">
        <f t="shared" si="1"/>
        <v>99.045483870967743</v>
      </c>
      <c r="Q15" s="56">
        <f t="shared" si="1"/>
        <v>94.070322580645154</v>
      </c>
      <c r="R15" s="56">
        <f t="shared" si="1"/>
        <v>88.240967741935492</v>
      </c>
      <c r="S15" s="56">
        <f t="shared" si="1"/>
        <v>84.437096774193535</v>
      </c>
      <c r="T15" s="56">
        <f t="shared" si="1"/>
        <v>80.818387096774188</v>
      </c>
      <c r="U15" s="56">
        <f t="shared" si="1"/>
        <v>81.746451612903243</v>
      </c>
      <c r="V15" s="56">
        <f t="shared" si="1"/>
        <v>87.527096774193552</v>
      </c>
      <c r="W15" s="56">
        <f t="shared" si="1"/>
        <v>95.467741935483886</v>
      </c>
      <c r="X15" s="56">
        <f t="shared" ref="X15:AE26" si="2">AVERAGEIFS($C$14:$C$8773,$D$14:$D$8773,"="&amp;$F15,$B$14:$B$8773,"="&amp;X$14)</f>
        <v>104.65064516129031</v>
      </c>
      <c r="Y15" s="56">
        <f t="shared" si="2"/>
        <v>109.44193548387096</v>
      </c>
      <c r="Z15" s="56">
        <f t="shared" si="2"/>
        <v>106.82161290322581</v>
      </c>
      <c r="AA15" s="56">
        <f t="shared" si="2"/>
        <v>101.98193548387097</v>
      </c>
      <c r="AB15" s="56">
        <f t="shared" si="2"/>
        <v>94.781290322580645</v>
      </c>
      <c r="AC15" s="56">
        <f t="shared" si="2"/>
        <v>85.387096774193552</v>
      </c>
      <c r="AD15" s="56">
        <f t="shared" si="2"/>
        <v>81.4425806451613</v>
      </c>
      <c r="AE15" s="56">
        <f t="shared" si="2"/>
        <v>73.504516129032268</v>
      </c>
    </row>
    <row r="16" spans="1:31" x14ac:dyDescent="0.3">
      <c r="A16" s="54">
        <v>45292</v>
      </c>
      <c r="B16" s="52">
        <v>3</v>
      </c>
      <c r="C16" s="55">
        <v>0.05</v>
      </c>
      <c r="D16" s="52">
        <f t="shared" si="0"/>
        <v>1</v>
      </c>
      <c r="F16" s="51">
        <v>2</v>
      </c>
      <c r="G16" s="52" t="s">
        <v>3159</v>
      </c>
      <c r="H16" s="56">
        <f t="shared" si="1"/>
        <v>55.968275862068964</v>
      </c>
      <c r="I16" s="56">
        <f t="shared" si="1"/>
        <v>54.136206896551727</v>
      </c>
      <c r="J16" s="56">
        <f t="shared" si="1"/>
        <v>52.687931034482752</v>
      </c>
      <c r="K16" s="56">
        <f t="shared" si="1"/>
        <v>50.317931034482754</v>
      </c>
      <c r="L16" s="56">
        <f t="shared" si="1"/>
        <v>51.689310344827597</v>
      </c>
      <c r="M16" s="56">
        <f t="shared" si="1"/>
        <v>59.735862068965517</v>
      </c>
      <c r="N16" s="56">
        <f t="shared" si="1"/>
        <v>72.458275862068973</v>
      </c>
      <c r="O16" s="56">
        <f t="shared" si="1"/>
        <v>82.305517241379334</v>
      </c>
      <c r="P16" s="56">
        <f t="shared" si="1"/>
        <v>82.730689655172412</v>
      </c>
      <c r="Q16" s="56">
        <f t="shared" si="1"/>
        <v>73.874827586206877</v>
      </c>
      <c r="R16" s="56">
        <f t="shared" si="1"/>
        <v>66.547586206896554</v>
      </c>
      <c r="S16" s="56">
        <f t="shared" si="1"/>
        <v>62.918965517241382</v>
      </c>
      <c r="T16" s="56">
        <f t="shared" si="1"/>
        <v>59.303793103448292</v>
      </c>
      <c r="U16" s="56">
        <f t="shared" si="1"/>
        <v>58.757931034482752</v>
      </c>
      <c r="V16" s="56">
        <f t="shared" si="1"/>
        <v>63.40206896551723</v>
      </c>
      <c r="W16" s="56">
        <f t="shared" si="1"/>
        <v>71.51172413793104</v>
      </c>
      <c r="X16" s="56">
        <f t="shared" si="2"/>
        <v>80.05068965517242</v>
      </c>
      <c r="Y16" s="56">
        <f t="shared" si="2"/>
        <v>89.203793103448248</v>
      </c>
      <c r="Z16" s="56">
        <f t="shared" si="2"/>
        <v>91.887241379310368</v>
      </c>
      <c r="AA16" s="56">
        <f t="shared" si="2"/>
        <v>89.298275862068962</v>
      </c>
      <c r="AB16" s="56">
        <f t="shared" si="2"/>
        <v>81.037241379310345</v>
      </c>
      <c r="AC16" s="56">
        <f t="shared" si="2"/>
        <v>72.537241379310345</v>
      </c>
      <c r="AD16" s="56">
        <f t="shared" si="2"/>
        <v>67.651034482758618</v>
      </c>
      <c r="AE16" s="56">
        <f t="shared" si="2"/>
        <v>60.33206896551723</v>
      </c>
    </row>
    <row r="17" spans="1:31" x14ac:dyDescent="0.3">
      <c r="A17" s="54">
        <v>45292</v>
      </c>
      <c r="B17" s="52">
        <v>4</v>
      </c>
      <c r="C17" s="55">
        <v>0.01</v>
      </c>
      <c r="D17" s="52">
        <f t="shared" si="0"/>
        <v>1</v>
      </c>
      <c r="F17" s="51">
        <v>3</v>
      </c>
      <c r="G17" s="52" t="s">
        <v>3160</v>
      </c>
      <c r="H17" s="56">
        <f t="shared" si="1"/>
        <v>61.876451612903203</v>
      </c>
      <c r="I17" s="56">
        <f t="shared" si="1"/>
        <v>57.611935483870965</v>
      </c>
      <c r="J17" s="56">
        <f t="shared" si="1"/>
        <v>56.138709677419357</v>
      </c>
      <c r="K17" s="56">
        <f t="shared" si="1"/>
        <v>55.694193548387084</v>
      </c>
      <c r="L17" s="56">
        <f t="shared" si="1"/>
        <v>57.194838709677434</v>
      </c>
      <c r="M17" s="56">
        <f t="shared" si="1"/>
        <v>61.522903225806445</v>
      </c>
      <c r="N17" s="56">
        <f t="shared" si="1"/>
        <v>72.122580645161293</v>
      </c>
      <c r="O17" s="56">
        <f t="shared" si="1"/>
        <v>76.010322580645166</v>
      </c>
      <c r="P17" s="56">
        <f t="shared" si="1"/>
        <v>70.374516129032273</v>
      </c>
      <c r="Q17" s="56">
        <f t="shared" si="1"/>
        <v>59.271935483870955</v>
      </c>
      <c r="R17" s="56">
        <f t="shared" si="1"/>
        <v>49.027741935483874</v>
      </c>
      <c r="S17" s="56">
        <f t="shared" si="1"/>
        <v>44.859354838709685</v>
      </c>
      <c r="T17" s="56">
        <f t="shared" si="1"/>
        <v>41.387419354838705</v>
      </c>
      <c r="U17" s="56">
        <f t="shared" si="1"/>
        <v>42.300322580645158</v>
      </c>
      <c r="V17" s="56">
        <f t="shared" si="1"/>
        <v>46.468387096774194</v>
      </c>
      <c r="W17" s="56">
        <f t="shared" si="1"/>
        <v>55.292580645161294</v>
      </c>
      <c r="X17" s="56">
        <f t="shared" si="2"/>
        <v>71.218387096774222</v>
      </c>
      <c r="Y17" s="56">
        <f t="shared" si="2"/>
        <v>87.353870967741955</v>
      </c>
      <c r="Z17" s="56">
        <f t="shared" si="2"/>
        <v>103.96419354838707</v>
      </c>
      <c r="AA17" s="56">
        <f t="shared" si="2"/>
        <v>101.80870967741934</v>
      </c>
      <c r="AB17" s="56">
        <f t="shared" si="2"/>
        <v>87.054193548387119</v>
      </c>
      <c r="AC17" s="56">
        <f t="shared" si="2"/>
        <v>76.815161290322564</v>
      </c>
      <c r="AD17" s="56">
        <f t="shared" si="2"/>
        <v>71.300645161290333</v>
      </c>
      <c r="AE17" s="56">
        <f t="shared" si="2"/>
        <v>64.847333333333339</v>
      </c>
    </row>
    <row r="18" spans="1:31" x14ac:dyDescent="0.3">
      <c r="A18" s="54">
        <v>45292</v>
      </c>
      <c r="B18" s="52">
        <v>5</v>
      </c>
      <c r="C18" s="55">
        <v>0.01</v>
      </c>
      <c r="D18" s="52">
        <f t="shared" si="0"/>
        <v>1</v>
      </c>
      <c r="F18" s="51">
        <v>4</v>
      </c>
      <c r="G18" s="52" t="s">
        <v>3161</v>
      </c>
      <c r="H18" s="56">
        <f t="shared" si="1"/>
        <v>65.954333333333338</v>
      </c>
      <c r="I18" s="56">
        <f t="shared" si="1"/>
        <v>57.996000000000002</v>
      </c>
      <c r="J18" s="56">
        <f t="shared" si="1"/>
        <v>54.028666666666673</v>
      </c>
      <c r="K18" s="56">
        <f t="shared" si="1"/>
        <v>53.475666666666669</v>
      </c>
      <c r="L18" s="56">
        <f t="shared" si="1"/>
        <v>55.937666666666672</v>
      </c>
      <c r="M18" s="56">
        <f t="shared" si="1"/>
        <v>62.986333333333327</v>
      </c>
      <c r="N18" s="56">
        <f t="shared" si="1"/>
        <v>78.325333333333319</v>
      </c>
      <c r="O18" s="56">
        <f t="shared" si="1"/>
        <v>90.435333333333332</v>
      </c>
      <c r="P18" s="56">
        <f t="shared" si="1"/>
        <v>78.89166666666668</v>
      </c>
      <c r="Q18" s="56">
        <f t="shared" si="1"/>
        <v>60.908333333333324</v>
      </c>
      <c r="R18" s="56">
        <f t="shared" si="1"/>
        <v>45.463999999999992</v>
      </c>
      <c r="S18" s="56">
        <f t="shared" si="1"/>
        <v>35.930333333333337</v>
      </c>
      <c r="T18" s="56">
        <f t="shared" si="1"/>
        <v>28.622000000000003</v>
      </c>
      <c r="U18" s="56">
        <f t="shared" si="1"/>
        <v>22.114666666666668</v>
      </c>
      <c r="V18" s="56">
        <f t="shared" si="1"/>
        <v>19.550333333333338</v>
      </c>
      <c r="W18" s="56">
        <f t="shared" si="1"/>
        <v>28.747</v>
      </c>
      <c r="X18" s="56">
        <f t="shared" si="2"/>
        <v>40.76466666666667</v>
      </c>
      <c r="Y18" s="56">
        <f t="shared" si="2"/>
        <v>61.469666666666669</v>
      </c>
      <c r="Z18" s="56">
        <f t="shared" si="2"/>
        <v>85.843000000000018</v>
      </c>
      <c r="AA18" s="56">
        <f t="shared" si="2"/>
        <v>114.06399999999999</v>
      </c>
      <c r="AB18" s="56">
        <f t="shared" si="2"/>
        <v>117.65733333333336</v>
      </c>
      <c r="AC18" s="56">
        <f t="shared" si="2"/>
        <v>93.24433333333333</v>
      </c>
      <c r="AD18" s="56">
        <f t="shared" si="2"/>
        <v>80.166666666666671</v>
      </c>
      <c r="AE18" s="56">
        <f t="shared" si="2"/>
        <v>71.664666666666662</v>
      </c>
    </row>
    <row r="19" spans="1:31" x14ac:dyDescent="0.3">
      <c r="A19" s="54">
        <v>45292</v>
      </c>
      <c r="B19" s="52">
        <v>6</v>
      </c>
      <c r="C19" s="55">
        <v>0.01</v>
      </c>
      <c r="D19" s="52">
        <f t="shared" si="0"/>
        <v>1</v>
      </c>
      <c r="F19" s="51">
        <v>5</v>
      </c>
      <c r="G19" s="52" t="s">
        <v>3162</v>
      </c>
      <c r="H19" s="56">
        <f t="shared" si="1"/>
        <v>81.036129032258046</v>
      </c>
      <c r="I19" s="56">
        <f t="shared" si="1"/>
        <v>74.998387096774181</v>
      </c>
      <c r="J19" s="56">
        <f t="shared" si="1"/>
        <v>70.505806451612926</v>
      </c>
      <c r="K19" s="56">
        <f t="shared" si="1"/>
        <v>69.547096774193548</v>
      </c>
      <c r="L19" s="56">
        <f t="shared" si="1"/>
        <v>71.419999999999987</v>
      </c>
      <c r="M19" s="56">
        <f t="shared" si="1"/>
        <v>77.033225806451611</v>
      </c>
      <c r="N19" s="56">
        <f t="shared" si="1"/>
        <v>91.856774193548404</v>
      </c>
      <c r="O19" s="56">
        <f t="shared" si="1"/>
        <v>94.977741935483863</v>
      </c>
      <c r="P19" s="56">
        <f t="shared" si="1"/>
        <v>77.483870967741922</v>
      </c>
      <c r="Q19" s="56">
        <f t="shared" si="1"/>
        <v>55.020322580645157</v>
      </c>
      <c r="R19" s="56">
        <f t="shared" si="1"/>
        <v>39.334193548387105</v>
      </c>
      <c r="S19" s="56">
        <f t="shared" si="1"/>
        <v>29.162258064516127</v>
      </c>
      <c r="T19" s="56">
        <f t="shared" si="1"/>
        <v>21.19161290322581</v>
      </c>
      <c r="U19" s="56">
        <f t="shared" si="1"/>
        <v>16.409677419354839</v>
      </c>
      <c r="V19" s="56">
        <f t="shared" si="1"/>
        <v>16.54548387096774</v>
      </c>
      <c r="W19" s="56">
        <f t="shared" si="1"/>
        <v>28.814193548387102</v>
      </c>
      <c r="X19" s="56">
        <f t="shared" si="2"/>
        <v>44.33806451612903</v>
      </c>
      <c r="Y19" s="56">
        <f t="shared" si="2"/>
        <v>71.083225806451622</v>
      </c>
      <c r="Z19" s="56">
        <f t="shared" si="2"/>
        <v>96.433548387096778</v>
      </c>
      <c r="AA19" s="56">
        <f t="shared" si="2"/>
        <v>123.60258064516127</v>
      </c>
      <c r="AB19" s="56">
        <f t="shared" si="2"/>
        <v>142.5338709677419</v>
      </c>
      <c r="AC19" s="56">
        <f t="shared" si="2"/>
        <v>121.90129032258065</v>
      </c>
      <c r="AD19" s="56">
        <f t="shared" si="2"/>
        <v>96.743870967741927</v>
      </c>
      <c r="AE19" s="56">
        <f t="shared" si="2"/>
        <v>89.147096774193543</v>
      </c>
    </row>
    <row r="20" spans="1:31" x14ac:dyDescent="0.3">
      <c r="A20" s="54">
        <v>45292</v>
      </c>
      <c r="B20" s="52">
        <v>7</v>
      </c>
      <c r="C20" s="55">
        <v>0.04</v>
      </c>
      <c r="D20" s="52">
        <f t="shared" si="0"/>
        <v>1</v>
      </c>
      <c r="F20" s="51">
        <v>6</v>
      </c>
      <c r="G20" s="52" t="s">
        <v>3163</v>
      </c>
      <c r="H20" s="56">
        <f t="shared" si="1"/>
        <v>93.819000000000003</v>
      </c>
      <c r="I20" s="56">
        <f t="shared" si="1"/>
        <v>86.600999999999985</v>
      </c>
      <c r="J20" s="56">
        <f t="shared" si="1"/>
        <v>77.905333333333331</v>
      </c>
      <c r="K20" s="56">
        <f t="shared" si="1"/>
        <v>75.03633333333336</v>
      </c>
      <c r="L20" s="56">
        <f t="shared" si="1"/>
        <v>73.234666666666655</v>
      </c>
      <c r="M20" s="56">
        <f t="shared" si="1"/>
        <v>77.59</v>
      </c>
      <c r="N20" s="56">
        <f t="shared" si="1"/>
        <v>93.790666666666681</v>
      </c>
      <c r="O20" s="56">
        <f t="shared" si="1"/>
        <v>99.231999999999999</v>
      </c>
      <c r="P20" s="56">
        <f t="shared" si="1"/>
        <v>83.513666666666694</v>
      </c>
      <c r="Q20" s="56">
        <f t="shared" si="1"/>
        <v>63.575333333333333</v>
      </c>
      <c r="R20" s="56">
        <f t="shared" si="1"/>
        <v>50.522333333333322</v>
      </c>
      <c r="S20" s="56">
        <f t="shared" si="1"/>
        <v>45.275333333333329</v>
      </c>
      <c r="T20" s="56">
        <f t="shared" si="1"/>
        <v>40.541000000000004</v>
      </c>
      <c r="U20" s="56">
        <f t="shared" si="1"/>
        <v>34.361333333333341</v>
      </c>
      <c r="V20" s="56">
        <f t="shared" si="1"/>
        <v>32.616666666666667</v>
      </c>
      <c r="W20" s="56">
        <f t="shared" si="1"/>
        <v>48.976999999999997</v>
      </c>
      <c r="X20" s="56">
        <f t="shared" si="2"/>
        <v>62.450999999999993</v>
      </c>
      <c r="Y20" s="56">
        <f t="shared" si="2"/>
        <v>79.96633333333331</v>
      </c>
      <c r="Z20" s="56">
        <f t="shared" si="2"/>
        <v>110.55466666666666</v>
      </c>
      <c r="AA20" s="56">
        <f t="shared" si="2"/>
        <v>156.57599999999999</v>
      </c>
      <c r="AB20" s="56">
        <f t="shared" si="2"/>
        <v>190.38266666666669</v>
      </c>
      <c r="AC20" s="56">
        <f t="shared" si="2"/>
        <v>160.08533333333335</v>
      </c>
      <c r="AD20" s="56">
        <f t="shared" si="2"/>
        <v>125.87199999999999</v>
      </c>
      <c r="AE20" s="56">
        <f t="shared" si="2"/>
        <v>100.61433333333333</v>
      </c>
    </row>
    <row r="21" spans="1:31" x14ac:dyDescent="0.3">
      <c r="A21" s="54">
        <v>45292</v>
      </c>
      <c r="B21" s="52">
        <v>8</v>
      </c>
      <c r="C21" s="55">
        <v>0.01</v>
      </c>
      <c r="D21" s="52">
        <f t="shared" si="0"/>
        <v>1</v>
      </c>
      <c r="F21" s="51">
        <v>7</v>
      </c>
      <c r="G21" s="52" t="s">
        <v>3164</v>
      </c>
      <c r="H21" s="56">
        <f t="shared" si="1"/>
        <v>94.206774193548384</v>
      </c>
      <c r="I21" s="56">
        <f t="shared" si="1"/>
        <v>81.836451612903218</v>
      </c>
      <c r="J21" s="56">
        <f t="shared" si="1"/>
        <v>72.500322580645175</v>
      </c>
      <c r="K21" s="56">
        <f t="shared" si="1"/>
        <v>70.397741935483879</v>
      </c>
      <c r="L21" s="56">
        <f t="shared" si="1"/>
        <v>68.183870967741939</v>
      </c>
      <c r="M21" s="56">
        <f t="shared" si="1"/>
        <v>72.171290322580646</v>
      </c>
      <c r="N21" s="56">
        <f t="shared" si="1"/>
        <v>96.141290322580645</v>
      </c>
      <c r="O21" s="56">
        <f t="shared" si="1"/>
        <v>99.838064516129037</v>
      </c>
      <c r="P21" s="56">
        <f t="shared" si="1"/>
        <v>82.539354838709684</v>
      </c>
      <c r="Q21" s="56">
        <f t="shared" si="1"/>
        <v>62.028387096774203</v>
      </c>
      <c r="R21" s="56">
        <f t="shared" si="1"/>
        <v>48.618709677419375</v>
      </c>
      <c r="S21" s="56">
        <f t="shared" si="1"/>
        <v>40.827419354838703</v>
      </c>
      <c r="T21" s="56">
        <f t="shared" si="1"/>
        <v>40.255161290322583</v>
      </c>
      <c r="U21" s="56">
        <f t="shared" si="1"/>
        <v>41.379354838709688</v>
      </c>
      <c r="V21" s="56">
        <f t="shared" si="1"/>
        <v>40.172258064516136</v>
      </c>
      <c r="W21" s="56">
        <f t="shared" si="1"/>
        <v>47.441935483870985</v>
      </c>
      <c r="X21" s="56">
        <f t="shared" si="2"/>
        <v>60.400967741935489</v>
      </c>
      <c r="Y21" s="56">
        <f t="shared" si="2"/>
        <v>85.40774193548387</v>
      </c>
      <c r="Z21" s="56">
        <f t="shared" si="2"/>
        <v>145.16967741935485</v>
      </c>
      <c r="AA21" s="56">
        <f t="shared" si="2"/>
        <v>211.44580645161295</v>
      </c>
      <c r="AB21" s="56">
        <f t="shared" si="2"/>
        <v>271.31032258064511</v>
      </c>
      <c r="AC21" s="56">
        <f t="shared" si="2"/>
        <v>221.42032258064518</v>
      </c>
      <c r="AD21" s="56">
        <f t="shared" si="2"/>
        <v>146.69064516129032</v>
      </c>
      <c r="AE21" s="56">
        <f t="shared" si="2"/>
        <v>108.72677419354838</v>
      </c>
    </row>
    <row r="22" spans="1:31" x14ac:dyDescent="0.3">
      <c r="A22" s="54">
        <v>45292</v>
      </c>
      <c r="B22" s="52">
        <v>9</v>
      </c>
      <c r="C22" s="55">
        <v>0</v>
      </c>
      <c r="D22" s="52">
        <f t="shared" si="0"/>
        <v>1</v>
      </c>
      <c r="F22" s="51">
        <v>8</v>
      </c>
      <c r="G22" s="52" t="s">
        <v>3165</v>
      </c>
      <c r="H22" s="56">
        <f t="shared" si="1"/>
        <v>110.53870967741936</v>
      </c>
      <c r="I22" s="56">
        <f t="shared" si="1"/>
        <v>101.11548387096772</v>
      </c>
      <c r="J22" s="56">
        <f t="shared" si="1"/>
        <v>94.489032258064512</v>
      </c>
      <c r="K22" s="56">
        <f t="shared" si="1"/>
        <v>92.034193548387108</v>
      </c>
      <c r="L22" s="56">
        <f t="shared" si="1"/>
        <v>93.562580645161304</v>
      </c>
      <c r="M22" s="56">
        <f t="shared" si="1"/>
        <v>100.32838709677421</v>
      </c>
      <c r="N22" s="56">
        <f t="shared" si="1"/>
        <v>116.92290322580645</v>
      </c>
      <c r="O22" s="56">
        <f t="shared" si="1"/>
        <v>116.45645161290325</v>
      </c>
      <c r="P22" s="56">
        <f t="shared" si="1"/>
        <v>100.14903225806452</v>
      </c>
      <c r="Q22" s="56">
        <f t="shared" si="1"/>
        <v>79.655483870967728</v>
      </c>
      <c r="R22" s="56">
        <f t="shared" si="1"/>
        <v>63.622903225806446</v>
      </c>
      <c r="S22" s="56">
        <f t="shared" si="1"/>
        <v>53.555483870967734</v>
      </c>
      <c r="T22" s="56">
        <f t="shared" si="1"/>
        <v>50.943870967741937</v>
      </c>
      <c r="U22" s="56">
        <f t="shared" si="1"/>
        <v>50.554838709677412</v>
      </c>
      <c r="V22" s="56">
        <f t="shared" si="1"/>
        <v>58.780322580645169</v>
      </c>
      <c r="W22" s="56">
        <f t="shared" si="1"/>
        <v>76.696774193548379</v>
      </c>
      <c r="X22" s="56">
        <f t="shared" si="2"/>
        <v>99.555161290322616</v>
      </c>
      <c r="Y22" s="56">
        <f t="shared" si="2"/>
        <v>117.95548387096774</v>
      </c>
      <c r="Z22" s="56">
        <f t="shared" si="2"/>
        <v>165.9138709677419</v>
      </c>
      <c r="AA22" s="56">
        <f t="shared" si="2"/>
        <v>216.60838709677421</v>
      </c>
      <c r="AB22" s="56">
        <f t="shared" si="2"/>
        <v>228.00387096774193</v>
      </c>
      <c r="AC22" s="56">
        <f t="shared" si="2"/>
        <v>150.09322580645164</v>
      </c>
      <c r="AD22" s="56">
        <f t="shared" si="2"/>
        <v>126.92032258064515</v>
      </c>
      <c r="AE22" s="56">
        <f t="shared" si="2"/>
        <v>111.76903225806451</v>
      </c>
    </row>
    <row r="23" spans="1:31" x14ac:dyDescent="0.3">
      <c r="A23" s="54">
        <v>45292</v>
      </c>
      <c r="B23" s="52">
        <v>10</v>
      </c>
      <c r="C23" s="55">
        <v>0.04</v>
      </c>
      <c r="D23" s="52">
        <f t="shared" si="0"/>
        <v>1</v>
      </c>
      <c r="F23" s="51">
        <v>9</v>
      </c>
      <c r="G23" s="52" t="s">
        <v>3166</v>
      </c>
      <c r="H23" s="56">
        <f t="shared" si="1"/>
        <v>77.540333333333351</v>
      </c>
      <c r="I23" s="56">
        <f t="shared" si="1"/>
        <v>71.300999999999988</v>
      </c>
      <c r="J23" s="56">
        <f t="shared" si="1"/>
        <v>68.940333333333328</v>
      </c>
      <c r="K23" s="56">
        <f t="shared" si="1"/>
        <v>67.790000000000006</v>
      </c>
      <c r="L23" s="56">
        <f t="shared" si="1"/>
        <v>70.072666666666677</v>
      </c>
      <c r="M23" s="56">
        <f t="shared" si="1"/>
        <v>77.097666666666683</v>
      </c>
      <c r="N23" s="56">
        <f t="shared" si="1"/>
        <v>102.08000000000003</v>
      </c>
      <c r="O23" s="56">
        <f t="shared" si="1"/>
        <v>120.86566666666668</v>
      </c>
      <c r="P23" s="56">
        <f t="shared" si="1"/>
        <v>108.15833333333333</v>
      </c>
      <c r="Q23" s="56">
        <f t="shared" si="1"/>
        <v>84.905333333333346</v>
      </c>
      <c r="R23" s="56">
        <f t="shared" si="1"/>
        <v>61.987666666666669</v>
      </c>
      <c r="S23" s="56">
        <f t="shared" si="1"/>
        <v>51.167666666666669</v>
      </c>
      <c r="T23" s="56">
        <f t="shared" si="1"/>
        <v>42.800333333333334</v>
      </c>
      <c r="U23" s="56">
        <f t="shared" si="1"/>
        <v>41.774333333333338</v>
      </c>
      <c r="V23" s="56">
        <f t="shared" si="1"/>
        <v>46.469666666666647</v>
      </c>
      <c r="W23" s="56">
        <f t="shared" si="1"/>
        <v>60.27033333333334</v>
      </c>
      <c r="X23" s="56">
        <f t="shared" si="2"/>
        <v>84.089666666666687</v>
      </c>
      <c r="Y23" s="56">
        <f t="shared" si="2"/>
        <v>121.96900000000001</v>
      </c>
      <c r="Z23" s="56">
        <f t="shared" si="2"/>
        <v>168.15633333333332</v>
      </c>
      <c r="AA23" s="56">
        <f t="shared" si="2"/>
        <v>235.51100000000002</v>
      </c>
      <c r="AB23" s="56">
        <f t="shared" si="2"/>
        <v>165.92300000000009</v>
      </c>
      <c r="AC23" s="56">
        <f t="shared" si="2"/>
        <v>111.11600000000001</v>
      </c>
      <c r="AD23" s="56">
        <f t="shared" si="2"/>
        <v>98.936999999999969</v>
      </c>
      <c r="AE23" s="56">
        <f t="shared" si="2"/>
        <v>82.892000000000024</v>
      </c>
    </row>
    <row r="24" spans="1:31" x14ac:dyDescent="0.3">
      <c r="A24" s="54">
        <v>45292</v>
      </c>
      <c r="B24" s="52">
        <v>11</v>
      </c>
      <c r="C24" s="55">
        <v>0.06</v>
      </c>
      <c r="D24" s="52">
        <f t="shared" si="0"/>
        <v>1</v>
      </c>
      <c r="F24" s="51">
        <v>10</v>
      </c>
      <c r="G24" s="52" t="s">
        <v>3167</v>
      </c>
      <c r="H24" s="56">
        <f t="shared" si="1"/>
        <v>71.130645161290317</v>
      </c>
      <c r="I24" s="56">
        <f t="shared" si="1"/>
        <v>63.85387096774194</v>
      </c>
      <c r="J24" s="56">
        <f t="shared" si="1"/>
        <v>61.350645161290309</v>
      </c>
      <c r="K24" s="56">
        <f t="shared" si="1"/>
        <v>60.346129032258069</v>
      </c>
      <c r="L24" s="56">
        <f t="shared" si="1"/>
        <v>61.066129032258061</v>
      </c>
      <c r="M24" s="56">
        <f t="shared" si="1"/>
        <v>74.246451612903257</v>
      </c>
      <c r="N24" s="56">
        <f t="shared" si="1"/>
        <v>103.4451612903226</v>
      </c>
      <c r="O24" s="56">
        <f t="shared" si="1"/>
        <v>130.12838709677422</v>
      </c>
      <c r="P24" s="56">
        <f t="shared" si="1"/>
        <v>120.84258064516129</v>
      </c>
      <c r="Q24" s="56">
        <f t="shared" si="1"/>
        <v>93.932258064516148</v>
      </c>
      <c r="R24" s="56">
        <f t="shared" si="1"/>
        <v>76.112580645161302</v>
      </c>
      <c r="S24" s="56">
        <f t="shared" si="1"/>
        <v>65.286451612903235</v>
      </c>
      <c r="T24" s="56">
        <f t="shared" si="1"/>
        <v>56.880645161290339</v>
      </c>
      <c r="U24" s="56">
        <f t="shared" si="1"/>
        <v>54.600967741935492</v>
      </c>
      <c r="V24" s="56">
        <f t="shared" si="1"/>
        <v>60.165483870967748</v>
      </c>
      <c r="W24" s="56">
        <f t="shared" si="1"/>
        <v>76.864516129032268</v>
      </c>
      <c r="X24" s="56">
        <f t="shared" si="2"/>
        <v>105.46580645161289</v>
      </c>
      <c r="Y24" s="56">
        <f t="shared" si="2"/>
        <v>137.8232258064516</v>
      </c>
      <c r="Z24" s="56">
        <f t="shared" si="2"/>
        <v>168.30612903225804</v>
      </c>
      <c r="AA24" s="56">
        <f t="shared" si="2"/>
        <v>163.3458064516129</v>
      </c>
      <c r="AB24" s="56">
        <f t="shared" si="2"/>
        <v>118.65806451612902</v>
      </c>
      <c r="AC24" s="56">
        <f t="shared" si="2"/>
        <v>97.580645161290306</v>
      </c>
      <c r="AD24" s="56">
        <f t="shared" si="2"/>
        <v>89.623870967741937</v>
      </c>
      <c r="AE24" s="56">
        <f t="shared" si="2"/>
        <v>79.900322580645167</v>
      </c>
    </row>
    <row r="25" spans="1:31" x14ac:dyDescent="0.3">
      <c r="A25" s="54">
        <v>45292</v>
      </c>
      <c r="B25" s="52">
        <v>12</v>
      </c>
      <c r="C25" s="55">
        <v>0.54</v>
      </c>
      <c r="D25" s="52">
        <f t="shared" si="0"/>
        <v>1</v>
      </c>
      <c r="F25" s="51">
        <v>11</v>
      </c>
      <c r="G25" s="52" t="s">
        <v>3168</v>
      </c>
      <c r="H25" s="56">
        <f t="shared" si="1"/>
        <v>111.68666666666665</v>
      </c>
      <c r="I25" s="56">
        <f t="shared" si="1"/>
        <v>104.83500000000001</v>
      </c>
      <c r="J25" s="56">
        <f t="shared" si="1"/>
        <v>100.50133333333335</v>
      </c>
      <c r="K25" s="56">
        <f t="shared" si="1"/>
        <v>98.85233333333332</v>
      </c>
      <c r="L25" s="56">
        <f t="shared" si="1"/>
        <v>102.08766666666671</v>
      </c>
      <c r="M25" s="56">
        <f t="shared" si="1"/>
        <v>114.77099999999999</v>
      </c>
      <c r="N25" s="56">
        <f t="shared" si="1"/>
        <v>144.95499999999998</v>
      </c>
      <c r="O25" s="56">
        <f t="shared" si="1"/>
        <v>166.57066666666665</v>
      </c>
      <c r="P25" s="56">
        <f t="shared" si="1"/>
        <v>159.11466666666666</v>
      </c>
      <c r="Q25" s="56">
        <f t="shared" si="1"/>
        <v>140.88566666666668</v>
      </c>
      <c r="R25" s="56">
        <f t="shared" si="1"/>
        <v>128.32733333333334</v>
      </c>
      <c r="S25" s="56">
        <f t="shared" si="1"/>
        <v>123.081</v>
      </c>
      <c r="T25" s="56">
        <f t="shared" si="1"/>
        <v>122.15733333333333</v>
      </c>
      <c r="U25" s="56">
        <f t="shared" si="1"/>
        <v>124.92866666666666</v>
      </c>
      <c r="V25" s="56">
        <f t="shared" si="1"/>
        <v>139.73433333333335</v>
      </c>
      <c r="W25" s="56">
        <f t="shared" si="1"/>
        <v>162.56033333333332</v>
      </c>
      <c r="X25" s="56">
        <f t="shared" si="2"/>
        <v>205.2236666666667</v>
      </c>
      <c r="Y25" s="56">
        <f t="shared" si="2"/>
        <v>226.85133333333326</v>
      </c>
      <c r="Z25" s="56">
        <f t="shared" si="2"/>
        <v>213.17699999999999</v>
      </c>
      <c r="AA25" s="56">
        <f t="shared" si="2"/>
        <v>182.97033333333334</v>
      </c>
      <c r="AB25" s="56">
        <f t="shared" si="2"/>
        <v>160.00233333333335</v>
      </c>
      <c r="AC25" s="56">
        <f t="shared" si="2"/>
        <v>139.03000000000003</v>
      </c>
      <c r="AD25" s="56">
        <f t="shared" si="2"/>
        <v>128.14566666666664</v>
      </c>
      <c r="AE25" s="56">
        <f t="shared" si="2"/>
        <v>114.477</v>
      </c>
    </row>
    <row r="26" spans="1:31" x14ac:dyDescent="0.3">
      <c r="A26" s="54">
        <v>45292</v>
      </c>
      <c r="B26" s="52">
        <v>13</v>
      </c>
      <c r="C26" s="55">
        <v>2.2400000000000002</v>
      </c>
      <c r="D26" s="52">
        <f t="shared" si="0"/>
        <v>1</v>
      </c>
      <c r="F26" s="51">
        <v>12</v>
      </c>
      <c r="G26" s="52" t="s">
        <v>3169</v>
      </c>
      <c r="H26" s="56">
        <f t="shared" si="1"/>
        <v>105.11200000000004</v>
      </c>
      <c r="I26" s="56">
        <f t="shared" si="1"/>
        <v>96.161000000000001</v>
      </c>
      <c r="J26" s="56">
        <f t="shared" si="1"/>
        <v>88.796000000000006</v>
      </c>
      <c r="K26" s="56">
        <f t="shared" si="1"/>
        <v>85.757999999999981</v>
      </c>
      <c r="L26" s="56">
        <f t="shared" si="1"/>
        <v>89.790333333333308</v>
      </c>
      <c r="M26" s="56">
        <f t="shared" si="1"/>
        <v>106.36966666666667</v>
      </c>
      <c r="N26" s="56">
        <f t="shared" si="1"/>
        <v>133.28599999999997</v>
      </c>
      <c r="O26" s="56">
        <f t="shared" si="1"/>
        <v>180.6273333333333</v>
      </c>
      <c r="P26" s="56">
        <f t="shared" si="1"/>
        <v>181.11533333333335</v>
      </c>
      <c r="Q26" s="56">
        <f t="shared" si="1"/>
        <v>162.62766666666664</v>
      </c>
      <c r="R26" s="56">
        <f t="shared" si="1"/>
        <v>146.86333333333334</v>
      </c>
      <c r="S26" s="56">
        <f t="shared" si="1"/>
        <v>143.54</v>
      </c>
      <c r="T26" s="56">
        <f t="shared" si="1"/>
        <v>145.39133333333331</v>
      </c>
      <c r="U26" s="56">
        <f t="shared" si="1"/>
        <v>147.05400000000003</v>
      </c>
      <c r="V26" s="56">
        <f t="shared" si="1"/>
        <v>160.12666666666667</v>
      </c>
      <c r="W26" s="56">
        <f t="shared" si="1"/>
        <v>185.17466666666667</v>
      </c>
      <c r="X26" s="56">
        <f t="shared" si="2"/>
        <v>208.95333333333329</v>
      </c>
      <c r="Y26" s="56">
        <f t="shared" si="2"/>
        <v>203.95566666666667</v>
      </c>
      <c r="Z26" s="56">
        <f t="shared" si="2"/>
        <v>195.07599999999999</v>
      </c>
      <c r="AA26" s="56">
        <f t="shared" si="2"/>
        <v>186.51599999999999</v>
      </c>
      <c r="AB26" s="56">
        <f t="shared" si="2"/>
        <v>165.48999999999998</v>
      </c>
      <c r="AC26" s="56">
        <f t="shared" si="2"/>
        <v>146.71433333333331</v>
      </c>
      <c r="AD26" s="56">
        <f t="shared" si="2"/>
        <v>130.13533333333334</v>
      </c>
      <c r="AE26" s="56">
        <f t="shared" si="2"/>
        <v>111.55366666666669</v>
      </c>
    </row>
    <row r="27" spans="1:31" x14ac:dyDescent="0.3">
      <c r="A27" s="54">
        <v>45292</v>
      </c>
      <c r="B27" s="52">
        <v>14</v>
      </c>
      <c r="C27" s="55">
        <v>3.44</v>
      </c>
      <c r="D27" s="52">
        <f t="shared" si="0"/>
        <v>1</v>
      </c>
      <c r="G27" s="57" t="s">
        <v>3147</v>
      </c>
      <c r="H27" s="58">
        <f>AVERAGE(H15:H26)</f>
        <v>82.973276572735145</v>
      </c>
      <c r="I27" s="58">
        <f t="shared" ref="I27:AD27" si="3">AVERAGE(I15:I26)</f>
        <v>76.306415090841668</v>
      </c>
      <c r="J27" s="58">
        <f t="shared" si="3"/>
        <v>71.745584754665686</v>
      </c>
      <c r="K27" s="58">
        <f t="shared" si="3"/>
        <v>69.917871493016932</v>
      </c>
      <c r="L27" s="58">
        <f t="shared" si="3"/>
        <v>71.263015109380788</v>
      </c>
      <c r="M27" s="58">
        <f t="shared" si="3"/>
        <v>79.341872018291937</v>
      </c>
      <c r="N27" s="58">
        <f t="shared" si="3"/>
        <v>98.878127827215437</v>
      </c>
      <c r="O27" s="58">
        <f t="shared" si="3"/>
        <v>112.42747858731924</v>
      </c>
      <c r="P27" s="58">
        <f t="shared" si="3"/>
        <v>103.66326625262639</v>
      </c>
      <c r="Q27" s="58">
        <f t="shared" si="3"/>
        <v>85.896322549746628</v>
      </c>
      <c r="R27" s="58">
        <f t="shared" si="3"/>
        <v>72.055779137313067</v>
      </c>
      <c r="S27" s="58">
        <f t="shared" si="3"/>
        <v>65.003446947225314</v>
      </c>
      <c r="T27" s="58">
        <f t="shared" si="3"/>
        <v>60.857740823136815</v>
      </c>
      <c r="U27" s="58">
        <f t="shared" si="3"/>
        <v>59.665211994809056</v>
      </c>
      <c r="V27" s="58">
        <f t="shared" si="3"/>
        <v>64.29656399085404</v>
      </c>
      <c r="W27" s="58">
        <f t="shared" si="3"/>
        <v>78.151566617229022</v>
      </c>
      <c r="X27" s="58">
        <f t="shared" si="3"/>
        <v>97.263504603880861</v>
      </c>
      <c r="Y27" s="58">
        <f t="shared" si="3"/>
        <v>116.04010641453466</v>
      </c>
      <c r="Z27" s="58">
        <f t="shared" si="3"/>
        <v>137.60860613644789</v>
      </c>
      <c r="AA27" s="58">
        <f t="shared" si="3"/>
        <v>156.97740291682115</v>
      </c>
      <c r="AB27" s="58">
        <f t="shared" si="3"/>
        <v>151.90284896798912</v>
      </c>
      <c r="AC27" s="58">
        <f t="shared" si="3"/>
        <v>122.99374860956618</v>
      </c>
      <c r="AD27" s="58">
        <f t="shared" si="3"/>
        <v>103.63580305277469</v>
      </c>
      <c r="AE27" s="58">
        <f>AVERAGE(AE15:AE26)</f>
        <v>89.11906757508342</v>
      </c>
    </row>
    <row r="28" spans="1:31" x14ac:dyDescent="0.3">
      <c r="A28" s="54">
        <v>45292</v>
      </c>
      <c r="B28" s="52">
        <v>15</v>
      </c>
      <c r="C28" s="55">
        <v>11.18</v>
      </c>
      <c r="D28" s="52">
        <f t="shared" si="0"/>
        <v>1</v>
      </c>
    </row>
    <row r="29" spans="1:31" x14ac:dyDescent="0.3">
      <c r="A29" s="54">
        <v>45292</v>
      </c>
      <c r="B29" s="52">
        <v>16</v>
      </c>
      <c r="C29" s="55">
        <v>43.85</v>
      </c>
      <c r="D29" s="52">
        <f t="shared" si="0"/>
        <v>1</v>
      </c>
    </row>
    <row r="30" spans="1:31" x14ac:dyDescent="0.3">
      <c r="A30" s="54">
        <v>45292</v>
      </c>
      <c r="B30" s="52">
        <v>17</v>
      </c>
      <c r="C30" s="55">
        <v>55.61</v>
      </c>
      <c r="D30" s="52">
        <f t="shared" si="0"/>
        <v>1</v>
      </c>
    </row>
    <row r="31" spans="1:31" x14ac:dyDescent="0.3">
      <c r="A31" s="54">
        <v>45292</v>
      </c>
      <c r="B31" s="52">
        <v>18</v>
      </c>
      <c r="C31" s="55">
        <v>63.03</v>
      </c>
      <c r="D31" s="52">
        <f t="shared" si="0"/>
        <v>1</v>
      </c>
    </row>
    <row r="32" spans="1:31" x14ac:dyDescent="0.3">
      <c r="A32" s="54">
        <v>45292</v>
      </c>
      <c r="B32" s="52">
        <v>19</v>
      </c>
      <c r="C32" s="55">
        <v>61.39</v>
      </c>
      <c r="D32" s="52">
        <f t="shared" si="0"/>
        <v>1</v>
      </c>
    </row>
    <row r="33" spans="1:4" x14ac:dyDescent="0.3">
      <c r="A33" s="54">
        <v>45292</v>
      </c>
      <c r="B33" s="52">
        <v>20</v>
      </c>
      <c r="C33" s="55">
        <v>54.94</v>
      </c>
      <c r="D33" s="52">
        <f t="shared" si="0"/>
        <v>1</v>
      </c>
    </row>
    <row r="34" spans="1:4" x14ac:dyDescent="0.3">
      <c r="A34" s="54">
        <v>45292</v>
      </c>
      <c r="B34" s="52">
        <v>21</v>
      </c>
      <c r="C34" s="55">
        <v>48.4</v>
      </c>
      <c r="D34" s="52">
        <f t="shared" si="0"/>
        <v>1</v>
      </c>
    </row>
    <row r="35" spans="1:4" x14ac:dyDescent="0.3">
      <c r="A35" s="54">
        <v>45292</v>
      </c>
      <c r="B35" s="52">
        <v>22</v>
      </c>
      <c r="C35" s="55">
        <v>40.46</v>
      </c>
      <c r="D35" s="52">
        <f t="shared" si="0"/>
        <v>1</v>
      </c>
    </row>
    <row r="36" spans="1:4" x14ac:dyDescent="0.3">
      <c r="A36" s="54">
        <v>45292</v>
      </c>
      <c r="B36" s="52">
        <v>23</v>
      </c>
      <c r="C36" s="55">
        <v>44.59</v>
      </c>
      <c r="D36" s="52">
        <f t="shared" si="0"/>
        <v>1</v>
      </c>
    </row>
    <row r="37" spans="1:4" x14ac:dyDescent="0.3">
      <c r="A37" s="54">
        <v>45292</v>
      </c>
      <c r="B37" s="52">
        <v>24</v>
      </c>
      <c r="C37" s="55">
        <v>35.549999999999997</v>
      </c>
      <c r="D37" s="52">
        <f t="shared" si="0"/>
        <v>1</v>
      </c>
    </row>
    <row r="38" spans="1:4" x14ac:dyDescent="0.3">
      <c r="A38" s="54">
        <v>45293</v>
      </c>
      <c r="B38" s="52">
        <v>1</v>
      </c>
      <c r="C38" s="55">
        <v>29.71</v>
      </c>
      <c r="D38" s="52">
        <f t="shared" si="0"/>
        <v>1</v>
      </c>
    </row>
    <row r="39" spans="1:4" x14ac:dyDescent="0.3">
      <c r="A39" s="54">
        <v>45293</v>
      </c>
      <c r="B39" s="52">
        <v>2</v>
      </c>
      <c r="C39" s="55">
        <v>19.760000000000002</v>
      </c>
      <c r="D39" s="52">
        <f t="shared" si="0"/>
        <v>1</v>
      </c>
    </row>
    <row r="40" spans="1:4" x14ac:dyDescent="0.3">
      <c r="A40" s="54">
        <v>45293</v>
      </c>
      <c r="B40" s="52">
        <v>3</v>
      </c>
      <c r="C40" s="55">
        <v>28.56</v>
      </c>
      <c r="D40" s="52">
        <f t="shared" si="0"/>
        <v>1</v>
      </c>
    </row>
    <row r="41" spans="1:4" x14ac:dyDescent="0.3">
      <c r="A41" s="54">
        <v>45293</v>
      </c>
      <c r="B41" s="52">
        <v>4</v>
      </c>
      <c r="C41" s="55">
        <v>16.920000000000002</v>
      </c>
      <c r="D41" s="52">
        <f t="shared" si="0"/>
        <v>1</v>
      </c>
    </row>
    <row r="42" spans="1:4" x14ac:dyDescent="0.3">
      <c r="A42" s="54">
        <v>45293</v>
      </c>
      <c r="B42" s="52">
        <v>5</v>
      </c>
      <c r="C42" s="55">
        <v>10.17</v>
      </c>
      <c r="D42" s="52">
        <f t="shared" si="0"/>
        <v>1</v>
      </c>
    </row>
    <row r="43" spans="1:4" x14ac:dyDescent="0.3">
      <c r="A43" s="54">
        <v>45293</v>
      </c>
      <c r="B43" s="52">
        <v>6</v>
      </c>
      <c r="C43" s="55">
        <v>42.27</v>
      </c>
      <c r="D43" s="52">
        <f t="shared" si="0"/>
        <v>1</v>
      </c>
    </row>
    <row r="44" spans="1:4" x14ac:dyDescent="0.3">
      <c r="A44" s="54">
        <v>45293</v>
      </c>
      <c r="B44" s="52">
        <v>7</v>
      </c>
      <c r="C44" s="55">
        <v>46.94</v>
      </c>
      <c r="D44" s="52">
        <f t="shared" si="0"/>
        <v>1</v>
      </c>
    </row>
    <row r="45" spans="1:4" x14ac:dyDescent="0.3">
      <c r="A45" s="54">
        <v>45293</v>
      </c>
      <c r="B45" s="52">
        <v>8</v>
      </c>
      <c r="C45" s="55">
        <v>76.73</v>
      </c>
      <c r="D45" s="52">
        <f t="shared" si="0"/>
        <v>1</v>
      </c>
    </row>
    <row r="46" spans="1:4" x14ac:dyDescent="0.3">
      <c r="A46" s="54">
        <v>45293</v>
      </c>
      <c r="B46" s="52">
        <v>9</v>
      </c>
      <c r="C46" s="55">
        <v>80.12</v>
      </c>
      <c r="D46" s="52">
        <f t="shared" si="0"/>
        <v>1</v>
      </c>
    </row>
    <row r="47" spans="1:4" x14ac:dyDescent="0.3">
      <c r="A47" s="54">
        <v>45293</v>
      </c>
      <c r="B47" s="52">
        <v>10</v>
      </c>
      <c r="C47" s="55">
        <v>78.459999999999994</v>
      </c>
      <c r="D47" s="52">
        <f t="shared" si="0"/>
        <v>1</v>
      </c>
    </row>
    <row r="48" spans="1:4" x14ac:dyDescent="0.3">
      <c r="A48" s="54">
        <v>45293</v>
      </c>
      <c r="B48" s="52">
        <v>11</v>
      </c>
      <c r="C48" s="55">
        <v>77.510000000000005</v>
      </c>
      <c r="D48" s="52">
        <f t="shared" si="0"/>
        <v>1</v>
      </c>
    </row>
    <row r="49" spans="1:4" x14ac:dyDescent="0.3">
      <c r="A49" s="54">
        <v>45293</v>
      </c>
      <c r="B49" s="52">
        <v>12</v>
      </c>
      <c r="C49" s="55">
        <v>79.66</v>
      </c>
      <c r="D49" s="52">
        <f t="shared" si="0"/>
        <v>1</v>
      </c>
    </row>
    <row r="50" spans="1:4" x14ac:dyDescent="0.3">
      <c r="A50" s="54">
        <v>45293</v>
      </c>
      <c r="B50" s="52">
        <v>13</v>
      </c>
      <c r="C50" s="55">
        <v>81.93</v>
      </c>
      <c r="D50" s="52">
        <f t="shared" si="0"/>
        <v>1</v>
      </c>
    </row>
    <row r="51" spans="1:4" x14ac:dyDescent="0.3">
      <c r="A51" s="54">
        <v>45293</v>
      </c>
      <c r="B51" s="52">
        <v>14</v>
      </c>
      <c r="C51" s="55">
        <v>83.02</v>
      </c>
      <c r="D51" s="52">
        <f t="shared" si="0"/>
        <v>1</v>
      </c>
    </row>
    <row r="52" spans="1:4" x14ac:dyDescent="0.3">
      <c r="A52" s="54">
        <v>45293</v>
      </c>
      <c r="B52" s="52">
        <v>15</v>
      </c>
      <c r="C52" s="55">
        <v>85.98</v>
      </c>
      <c r="D52" s="52">
        <f t="shared" si="0"/>
        <v>1</v>
      </c>
    </row>
    <row r="53" spans="1:4" x14ac:dyDescent="0.3">
      <c r="A53" s="54">
        <v>45293</v>
      </c>
      <c r="B53" s="52">
        <v>16</v>
      </c>
      <c r="C53" s="55">
        <v>87.67</v>
      </c>
      <c r="D53" s="52">
        <f t="shared" si="0"/>
        <v>1</v>
      </c>
    </row>
    <row r="54" spans="1:4" x14ac:dyDescent="0.3">
      <c r="A54" s="54">
        <v>45293</v>
      </c>
      <c r="B54" s="52">
        <v>17</v>
      </c>
      <c r="C54" s="55">
        <v>90.19</v>
      </c>
      <c r="D54" s="52">
        <f t="shared" si="0"/>
        <v>1</v>
      </c>
    </row>
    <row r="55" spans="1:4" x14ac:dyDescent="0.3">
      <c r="A55" s="54">
        <v>45293</v>
      </c>
      <c r="B55" s="52">
        <v>18</v>
      </c>
      <c r="C55" s="55">
        <v>87.77</v>
      </c>
      <c r="D55" s="52">
        <f t="shared" si="0"/>
        <v>1</v>
      </c>
    </row>
    <row r="56" spans="1:4" x14ac:dyDescent="0.3">
      <c r="A56" s="54">
        <v>45293</v>
      </c>
      <c r="B56" s="52">
        <v>19</v>
      </c>
      <c r="C56" s="55">
        <v>83.15</v>
      </c>
      <c r="D56" s="52">
        <f t="shared" si="0"/>
        <v>1</v>
      </c>
    </row>
    <row r="57" spans="1:4" x14ac:dyDescent="0.3">
      <c r="A57" s="54">
        <v>45293</v>
      </c>
      <c r="B57" s="52">
        <v>20</v>
      </c>
      <c r="C57" s="55">
        <v>76.81</v>
      </c>
      <c r="D57" s="52">
        <f t="shared" si="0"/>
        <v>1</v>
      </c>
    </row>
    <row r="58" spans="1:4" x14ac:dyDescent="0.3">
      <c r="A58" s="54">
        <v>45293</v>
      </c>
      <c r="B58" s="52">
        <v>21</v>
      </c>
      <c r="C58" s="55">
        <v>60.22</v>
      </c>
      <c r="D58" s="52">
        <f t="shared" si="0"/>
        <v>1</v>
      </c>
    </row>
    <row r="59" spans="1:4" x14ac:dyDescent="0.3">
      <c r="A59" s="54">
        <v>45293</v>
      </c>
      <c r="B59" s="52">
        <v>22</v>
      </c>
      <c r="C59" s="55">
        <v>48.02</v>
      </c>
      <c r="D59" s="52">
        <f t="shared" si="0"/>
        <v>1</v>
      </c>
    </row>
    <row r="60" spans="1:4" x14ac:dyDescent="0.3">
      <c r="A60" s="54">
        <v>45293</v>
      </c>
      <c r="B60" s="52">
        <v>23</v>
      </c>
      <c r="C60" s="55">
        <v>40.93</v>
      </c>
      <c r="D60" s="52">
        <f t="shared" si="0"/>
        <v>1</v>
      </c>
    </row>
    <row r="61" spans="1:4" x14ac:dyDescent="0.3">
      <c r="A61" s="54">
        <v>45293</v>
      </c>
      <c r="B61" s="52">
        <v>24</v>
      </c>
      <c r="C61" s="55">
        <v>25.28</v>
      </c>
      <c r="D61" s="52">
        <f t="shared" si="0"/>
        <v>1</v>
      </c>
    </row>
    <row r="62" spans="1:4" x14ac:dyDescent="0.3">
      <c r="A62" s="54">
        <v>45294</v>
      </c>
      <c r="B62" s="52">
        <v>1</v>
      </c>
      <c r="C62" s="55">
        <v>21.93</v>
      </c>
      <c r="D62" s="52">
        <f t="shared" si="0"/>
        <v>1</v>
      </c>
    </row>
    <row r="63" spans="1:4" x14ac:dyDescent="0.3">
      <c r="A63" s="54">
        <v>45294</v>
      </c>
      <c r="B63" s="52">
        <v>2</v>
      </c>
      <c r="C63" s="55">
        <v>20.69</v>
      </c>
      <c r="D63" s="52">
        <f t="shared" si="0"/>
        <v>1</v>
      </c>
    </row>
    <row r="64" spans="1:4" x14ac:dyDescent="0.3">
      <c r="A64" s="54">
        <v>45294</v>
      </c>
      <c r="B64" s="52">
        <v>3</v>
      </c>
      <c r="C64" s="55">
        <v>19.77</v>
      </c>
      <c r="D64" s="52">
        <f t="shared" si="0"/>
        <v>1</v>
      </c>
    </row>
    <row r="65" spans="1:4" x14ac:dyDescent="0.3">
      <c r="A65" s="54">
        <v>45294</v>
      </c>
      <c r="B65" s="52">
        <v>4</v>
      </c>
      <c r="C65" s="55">
        <v>19.079999999999998</v>
      </c>
      <c r="D65" s="52">
        <f t="shared" si="0"/>
        <v>1</v>
      </c>
    </row>
    <row r="66" spans="1:4" x14ac:dyDescent="0.3">
      <c r="A66" s="54">
        <v>45294</v>
      </c>
      <c r="B66" s="52">
        <v>5</v>
      </c>
      <c r="C66" s="55">
        <v>20.47</v>
      </c>
      <c r="D66" s="52">
        <f t="shared" si="0"/>
        <v>1</v>
      </c>
    </row>
    <row r="67" spans="1:4" x14ac:dyDescent="0.3">
      <c r="A67" s="54">
        <v>45294</v>
      </c>
      <c r="B67" s="52">
        <v>6</v>
      </c>
      <c r="C67" s="55">
        <v>22.82</v>
      </c>
      <c r="D67" s="52">
        <f t="shared" si="0"/>
        <v>1</v>
      </c>
    </row>
    <row r="68" spans="1:4" x14ac:dyDescent="0.3">
      <c r="A68" s="54">
        <v>45294</v>
      </c>
      <c r="B68" s="52">
        <v>7</v>
      </c>
      <c r="C68" s="55">
        <v>37.74</v>
      </c>
      <c r="D68" s="52">
        <f t="shared" si="0"/>
        <v>1</v>
      </c>
    </row>
    <row r="69" spans="1:4" x14ac:dyDescent="0.3">
      <c r="A69" s="54">
        <v>45294</v>
      </c>
      <c r="B69" s="52">
        <v>8</v>
      </c>
      <c r="C69" s="55">
        <v>47.24</v>
      </c>
      <c r="D69" s="52">
        <f t="shared" si="0"/>
        <v>1</v>
      </c>
    </row>
    <row r="70" spans="1:4" x14ac:dyDescent="0.3">
      <c r="A70" s="54">
        <v>45294</v>
      </c>
      <c r="B70" s="52">
        <v>9</v>
      </c>
      <c r="C70" s="55">
        <v>62.8</v>
      </c>
      <c r="D70" s="52">
        <f t="shared" si="0"/>
        <v>1</v>
      </c>
    </row>
    <row r="71" spans="1:4" x14ac:dyDescent="0.3">
      <c r="A71" s="54">
        <v>45294</v>
      </c>
      <c r="B71" s="52">
        <v>10</v>
      </c>
      <c r="C71" s="55">
        <v>65.06</v>
      </c>
      <c r="D71" s="52">
        <f t="shared" si="0"/>
        <v>1</v>
      </c>
    </row>
    <row r="72" spans="1:4" x14ac:dyDescent="0.3">
      <c r="A72" s="54">
        <v>45294</v>
      </c>
      <c r="B72" s="52">
        <v>11</v>
      </c>
      <c r="C72" s="55">
        <v>60</v>
      </c>
      <c r="D72" s="52">
        <f t="shared" si="0"/>
        <v>1</v>
      </c>
    </row>
    <row r="73" spans="1:4" x14ac:dyDescent="0.3">
      <c r="A73" s="54">
        <v>45294</v>
      </c>
      <c r="B73" s="52">
        <v>12</v>
      </c>
      <c r="C73" s="55">
        <v>58.12</v>
      </c>
      <c r="D73" s="52">
        <f t="shared" si="0"/>
        <v>1</v>
      </c>
    </row>
    <row r="74" spans="1:4" x14ac:dyDescent="0.3">
      <c r="A74" s="54">
        <v>45294</v>
      </c>
      <c r="B74" s="52">
        <v>13</v>
      </c>
      <c r="C74" s="55">
        <v>57.39</v>
      </c>
      <c r="D74" s="52">
        <f t="shared" si="0"/>
        <v>1</v>
      </c>
    </row>
    <row r="75" spans="1:4" x14ac:dyDescent="0.3">
      <c r="A75" s="54">
        <v>45294</v>
      </c>
      <c r="B75" s="52">
        <v>14</v>
      </c>
      <c r="C75" s="55">
        <v>57.08</v>
      </c>
      <c r="D75" s="52">
        <f t="shared" si="0"/>
        <v>1</v>
      </c>
    </row>
    <row r="76" spans="1:4" x14ac:dyDescent="0.3">
      <c r="A76" s="54">
        <v>45294</v>
      </c>
      <c r="B76" s="52">
        <v>15</v>
      </c>
      <c r="C76" s="55">
        <v>63.14</v>
      </c>
      <c r="D76" s="52">
        <f t="shared" si="0"/>
        <v>1</v>
      </c>
    </row>
    <row r="77" spans="1:4" x14ac:dyDescent="0.3">
      <c r="A77" s="54">
        <v>45294</v>
      </c>
      <c r="B77" s="52">
        <v>16</v>
      </c>
      <c r="C77" s="55">
        <v>72.819999999999993</v>
      </c>
      <c r="D77" s="52">
        <f t="shared" si="0"/>
        <v>1</v>
      </c>
    </row>
    <row r="78" spans="1:4" x14ac:dyDescent="0.3">
      <c r="A78" s="54">
        <v>45294</v>
      </c>
      <c r="B78" s="52">
        <v>17</v>
      </c>
      <c r="C78" s="55">
        <v>80.59</v>
      </c>
      <c r="D78" s="52">
        <f t="shared" si="0"/>
        <v>1</v>
      </c>
    </row>
    <row r="79" spans="1:4" x14ac:dyDescent="0.3">
      <c r="A79" s="54">
        <v>45294</v>
      </c>
      <c r="B79" s="52">
        <v>18</v>
      </c>
      <c r="C79" s="55">
        <v>85.06</v>
      </c>
      <c r="D79" s="52">
        <f t="shared" ref="D79:D142" si="4">MONTH(A79)</f>
        <v>1</v>
      </c>
    </row>
    <row r="80" spans="1:4" x14ac:dyDescent="0.3">
      <c r="A80" s="54">
        <v>45294</v>
      </c>
      <c r="B80" s="52">
        <v>19</v>
      </c>
      <c r="C80" s="55">
        <v>85.57</v>
      </c>
      <c r="D80" s="52">
        <f t="shared" si="4"/>
        <v>1</v>
      </c>
    </row>
    <row r="81" spans="1:4" x14ac:dyDescent="0.3">
      <c r="A81" s="54">
        <v>45294</v>
      </c>
      <c r="B81" s="52">
        <v>20</v>
      </c>
      <c r="C81" s="55">
        <v>83.36</v>
      </c>
      <c r="D81" s="52">
        <f t="shared" si="4"/>
        <v>1</v>
      </c>
    </row>
    <row r="82" spans="1:4" x14ac:dyDescent="0.3">
      <c r="A82" s="54">
        <v>45294</v>
      </c>
      <c r="B82" s="52">
        <v>21</v>
      </c>
      <c r="C82" s="55">
        <v>73.23</v>
      </c>
      <c r="D82" s="52">
        <f t="shared" si="4"/>
        <v>1</v>
      </c>
    </row>
    <row r="83" spans="1:4" x14ac:dyDescent="0.3">
      <c r="A83" s="54">
        <v>45294</v>
      </c>
      <c r="B83" s="52">
        <v>22</v>
      </c>
      <c r="C83" s="55">
        <v>67.41</v>
      </c>
      <c r="D83" s="52">
        <f t="shared" si="4"/>
        <v>1</v>
      </c>
    </row>
    <row r="84" spans="1:4" x14ac:dyDescent="0.3">
      <c r="A84" s="54">
        <v>45294</v>
      </c>
      <c r="B84" s="52">
        <v>23</v>
      </c>
      <c r="C84" s="55">
        <v>65</v>
      </c>
      <c r="D84" s="52">
        <f t="shared" si="4"/>
        <v>1</v>
      </c>
    </row>
    <row r="85" spans="1:4" x14ac:dyDescent="0.3">
      <c r="A85" s="54">
        <v>45294</v>
      </c>
      <c r="B85" s="52">
        <v>24</v>
      </c>
      <c r="C85" s="55">
        <v>58.12</v>
      </c>
      <c r="D85" s="52">
        <f t="shared" si="4"/>
        <v>1</v>
      </c>
    </row>
    <row r="86" spans="1:4" x14ac:dyDescent="0.3">
      <c r="A86" s="54">
        <v>45295</v>
      </c>
      <c r="B86" s="52">
        <v>1</v>
      </c>
      <c r="C86" s="55">
        <v>57.3</v>
      </c>
      <c r="D86" s="52">
        <f t="shared" si="4"/>
        <v>1</v>
      </c>
    </row>
    <row r="87" spans="1:4" x14ac:dyDescent="0.3">
      <c r="A87" s="54">
        <v>45295</v>
      </c>
      <c r="B87" s="52">
        <v>2</v>
      </c>
      <c r="C87" s="55">
        <v>50.46</v>
      </c>
      <c r="D87" s="52">
        <f t="shared" si="4"/>
        <v>1</v>
      </c>
    </row>
    <row r="88" spans="1:4" x14ac:dyDescent="0.3">
      <c r="A88" s="54">
        <v>45295</v>
      </c>
      <c r="B88" s="52">
        <v>3</v>
      </c>
      <c r="C88" s="55">
        <v>40</v>
      </c>
      <c r="D88" s="52">
        <f t="shared" si="4"/>
        <v>1</v>
      </c>
    </row>
    <row r="89" spans="1:4" x14ac:dyDescent="0.3">
      <c r="A89" s="54">
        <v>45295</v>
      </c>
      <c r="B89" s="52">
        <v>4</v>
      </c>
      <c r="C89" s="55">
        <v>25.48</v>
      </c>
      <c r="D89" s="52">
        <f t="shared" si="4"/>
        <v>1</v>
      </c>
    </row>
    <row r="90" spans="1:4" x14ac:dyDescent="0.3">
      <c r="A90" s="54">
        <v>45295</v>
      </c>
      <c r="B90" s="52">
        <v>5</v>
      </c>
      <c r="C90" s="55">
        <v>35</v>
      </c>
      <c r="D90" s="52">
        <f t="shared" si="4"/>
        <v>1</v>
      </c>
    </row>
    <row r="91" spans="1:4" x14ac:dyDescent="0.3">
      <c r="A91" s="54">
        <v>45295</v>
      </c>
      <c r="B91" s="52">
        <v>6</v>
      </c>
      <c r="C91" s="55">
        <v>57.73</v>
      </c>
      <c r="D91" s="52">
        <f t="shared" si="4"/>
        <v>1</v>
      </c>
    </row>
    <row r="92" spans="1:4" x14ac:dyDescent="0.3">
      <c r="A92" s="54">
        <v>45295</v>
      </c>
      <c r="B92" s="52">
        <v>7</v>
      </c>
      <c r="C92" s="55">
        <v>72.650000000000006</v>
      </c>
      <c r="D92" s="52">
        <f t="shared" si="4"/>
        <v>1</v>
      </c>
    </row>
    <row r="93" spans="1:4" x14ac:dyDescent="0.3">
      <c r="A93" s="54">
        <v>45295</v>
      </c>
      <c r="B93" s="52">
        <v>8</v>
      </c>
      <c r="C93" s="55">
        <v>85.02</v>
      </c>
      <c r="D93" s="52">
        <f t="shared" si="4"/>
        <v>1</v>
      </c>
    </row>
    <row r="94" spans="1:4" x14ac:dyDescent="0.3">
      <c r="A94" s="54">
        <v>45295</v>
      </c>
      <c r="B94" s="52">
        <v>9</v>
      </c>
      <c r="C94" s="55">
        <v>91.47</v>
      </c>
      <c r="D94" s="52">
        <f t="shared" si="4"/>
        <v>1</v>
      </c>
    </row>
    <row r="95" spans="1:4" x14ac:dyDescent="0.3">
      <c r="A95" s="54">
        <v>45295</v>
      </c>
      <c r="B95" s="52">
        <v>10</v>
      </c>
      <c r="C95" s="55">
        <v>94.2</v>
      </c>
      <c r="D95" s="52">
        <f t="shared" si="4"/>
        <v>1</v>
      </c>
    </row>
    <row r="96" spans="1:4" x14ac:dyDescent="0.3">
      <c r="A96" s="54">
        <v>45295</v>
      </c>
      <c r="B96" s="52">
        <v>11</v>
      </c>
      <c r="C96" s="55">
        <v>92.26</v>
      </c>
      <c r="D96" s="52">
        <f t="shared" si="4"/>
        <v>1</v>
      </c>
    </row>
    <row r="97" spans="1:4" x14ac:dyDescent="0.3">
      <c r="A97" s="54">
        <v>45295</v>
      </c>
      <c r="B97" s="52">
        <v>12</v>
      </c>
      <c r="C97" s="55">
        <v>90.76</v>
      </c>
      <c r="D97" s="52">
        <f t="shared" si="4"/>
        <v>1</v>
      </c>
    </row>
    <row r="98" spans="1:4" x14ac:dyDescent="0.3">
      <c r="A98" s="54">
        <v>45295</v>
      </c>
      <c r="B98" s="52">
        <v>13</v>
      </c>
      <c r="C98" s="55">
        <v>86.91</v>
      </c>
      <c r="D98" s="52">
        <f t="shared" si="4"/>
        <v>1</v>
      </c>
    </row>
    <row r="99" spans="1:4" x14ac:dyDescent="0.3">
      <c r="A99" s="54">
        <v>45295</v>
      </c>
      <c r="B99" s="52">
        <v>14</v>
      </c>
      <c r="C99" s="55">
        <v>85.96</v>
      </c>
      <c r="D99" s="52">
        <f t="shared" si="4"/>
        <v>1</v>
      </c>
    </row>
    <row r="100" spans="1:4" x14ac:dyDescent="0.3">
      <c r="A100" s="54">
        <v>45295</v>
      </c>
      <c r="B100" s="52">
        <v>15</v>
      </c>
      <c r="C100" s="55">
        <v>92.11</v>
      </c>
      <c r="D100" s="52">
        <f t="shared" si="4"/>
        <v>1</v>
      </c>
    </row>
    <row r="101" spans="1:4" x14ac:dyDescent="0.3">
      <c r="A101" s="54">
        <v>45295</v>
      </c>
      <c r="B101" s="52">
        <v>16</v>
      </c>
      <c r="C101" s="55">
        <v>98.62</v>
      </c>
      <c r="D101" s="52">
        <f t="shared" si="4"/>
        <v>1</v>
      </c>
    </row>
    <row r="102" spans="1:4" x14ac:dyDescent="0.3">
      <c r="A102" s="54">
        <v>45295</v>
      </c>
      <c r="B102" s="52">
        <v>17</v>
      </c>
      <c r="C102" s="55">
        <v>104.74</v>
      </c>
      <c r="D102" s="52">
        <f t="shared" si="4"/>
        <v>1</v>
      </c>
    </row>
    <row r="103" spans="1:4" x14ac:dyDescent="0.3">
      <c r="A103" s="54">
        <v>45295</v>
      </c>
      <c r="B103" s="52">
        <v>18</v>
      </c>
      <c r="C103" s="55">
        <v>115.23</v>
      </c>
      <c r="D103" s="52">
        <f t="shared" si="4"/>
        <v>1</v>
      </c>
    </row>
    <row r="104" spans="1:4" x14ac:dyDescent="0.3">
      <c r="A104" s="54">
        <v>45295</v>
      </c>
      <c r="B104" s="52">
        <v>19</v>
      </c>
      <c r="C104" s="55">
        <v>118.06</v>
      </c>
      <c r="D104" s="52">
        <f t="shared" si="4"/>
        <v>1</v>
      </c>
    </row>
    <row r="105" spans="1:4" x14ac:dyDescent="0.3">
      <c r="A105" s="54">
        <v>45295</v>
      </c>
      <c r="B105" s="52">
        <v>20</v>
      </c>
      <c r="C105" s="55">
        <v>112.32</v>
      </c>
      <c r="D105" s="52">
        <f t="shared" si="4"/>
        <v>1</v>
      </c>
    </row>
    <row r="106" spans="1:4" x14ac:dyDescent="0.3">
      <c r="A106" s="54">
        <v>45295</v>
      </c>
      <c r="B106" s="52">
        <v>21</v>
      </c>
      <c r="C106" s="55">
        <v>101.41</v>
      </c>
      <c r="D106" s="52">
        <f t="shared" si="4"/>
        <v>1</v>
      </c>
    </row>
    <row r="107" spans="1:4" x14ac:dyDescent="0.3">
      <c r="A107" s="54">
        <v>45295</v>
      </c>
      <c r="B107" s="52">
        <v>22</v>
      </c>
      <c r="C107" s="55">
        <v>95.75</v>
      </c>
      <c r="D107" s="52">
        <f t="shared" si="4"/>
        <v>1</v>
      </c>
    </row>
    <row r="108" spans="1:4" x14ac:dyDescent="0.3">
      <c r="A108" s="54">
        <v>45295</v>
      </c>
      <c r="B108" s="52">
        <v>23</v>
      </c>
      <c r="C108" s="55">
        <v>92.45</v>
      </c>
      <c r="D108" s="52">
        <f t="shared" si="4"/>
        <v>1</v>
      </c>
    </row>
    <row r="109" spans="1:4" x14ac:dyDescent="0.3">
      <c r="A109" s="54">
        <v>45295</v>
      </c>
      <c r="B109" s="52">
        <v>24</v>
      </c>
      <c r="C109" s="55">
        <v>88.68</v>
      </c>
      <c r="D109" s="52">
        <f t="shared" si="4"/>
        <v>1</v>
      </c>
    </row>
    <row r="110" spans="1:4" x14ac:dyDescent="0.3">
      <c r="A110" s="54">
        <v>45296</v>
      </c>
      <c r="B110" s="52">
        <v>1</v>
      </c>
      <c r="C110" s="55">
        <v>86.08</v>
      </c>
      <c r="D110" s="52">
        <f t="shared" si="4"/>
        <v>1</v>
      </c>
    </row>
    <row r="111" spans="1:4" x14ac:dyDescent="0.3">
      <c r="A111" s="54">
        <v>45296</v>
      </c>
      <c r="B111" s="52">
        <v>2</v>
      </c>
      <c r="C111" s="55">
        <v>80.510000000000005</v>
      </c>
      <c r="D111" s="52">
        <f t="shared" si="4"/>
        <v>1</v>
      </c>
    </row>
    <row r="112" spans="1:4" x14ac:dyDescent="0.3">
      <c r="A112" s="54">
        <v>45296</v>
      </c>
      <c r="B112" s="52">
        <v>3</v>
      </c>
      <c r="C112" s="55">
        <v>77.010000000000005</v>
      </c>
      <c r="D112" s="52">
        <f t="shared" si="4"/>
        <v>1</v>
      </c>
    </row>
    <row r="113" spans="1:4" x14ac:dyDescent="0.3">
      <c r="A113" s="54">
        <v>45296</v>
      </c>
      <c r="B113" s="52">
        <v>4</v>
      </c>
      <c r="C113" s="55">
        <v>73.03</v>
      </c>
      <c r="D113" s="52">
        <f t="shared" si="4"/>
        <v>1</v>
      </c>
    </row>
    <row r="114" spans="1:4" x14ac:dyDescent="0.3">
      <c r="A114" s="54">
        <v>45296</v>
      </c>
      <c r="B114" s="52">
        <v>5</v>
      </c>
      <c r="C114" s="55">
        <v>73.180000000000007</v>
      </c>
      <c r="D114" s="52">
        <f t="shared" si="4"/>
        <v>1</v>
      </c>
    </row>
    <row r="115" spans="1:4" x14ac:dyDescent="0.3">
      <c r="A115" s="54">
        <v>45296</v>
      </c>
      <c r="B115" s="52">
        <v>6</v>
      </c>
      <c r="C115" s="55">
        <v>75.510000000000005</v>
      </c>
      <c r="D115" s="52">
        <f t="shared" si="4"/>
        <v>1</v>
      </c>
    </row>
    <row r="116" spans="1:4" x14ac:dyDescent="0.3">
      <c r="A116" s="54">
        <v>45296</v>
      </c>
      <c r="B116" s="52">
        <v>7</v>
      </c>
      <c r="C116" s="55">
        <v>96.03</v>
      </c>
      <c r="D116" s="52">
        <f t="shared" si="4"/>
        <v>1</v>
      </c>
    </row>
    <row r="117" spans="1:4" x14ac:dyDescent="0.3">
      <c r="A117" s="54">
        <v>45296</v>
      </c>
      <c r="B117" s="52">
        <v>8</v>
      </c>
      <c r="C117" s="55">
        <v>107.13</v>
      </c>
      <c r="D117" s="52">
        <f t="shared" si="4"/>
        <v>1</v>
      </c>
    </row>
    <row r="118" spans="1:4" x14ac:dyDescent="0.3">
      <c r="A118" s="54">
        <v>45296</v>
      </c>
      <c r="B118" s="52">
        <v>9</v>
      </c>
      <c r="C118" s="55">
        <v>109.37</v>
      </c>
      <c r="D118" s="52">
        <f t="shared" si="4"/>
        <v>1</v>
      </c>
    </row>
    <row r="119" spans="1:4" x14ac:dyDescent="0.3">
      <c r="A119" s="54">
        <v>45296</v>
      </c>
      <c r="B119" s="52">
        <v>10</v>
      </c>
      <c r="C119" s="55">
        <v>101.51</v>
      </c>
      <c r="D119" s="52">
        <f t="shared" si="4"/>
        <v>1</v>
      </c>
    </row>
    <row r="120" spans="1:4" x14ac:dyDescent="0.3">
      <c r="A120" s="54">
        <v>45296</v>
      </c>
      <c r="B120" s="52">
        <v>11</v>
      </c>
      <c r="C120" s="55">
        <v>97.7</v>
      </c>
      <c r="D120" s="52">
        <f t="shared" si="4"/>
        <v>1</v>
      </c>
    </row>
    <row r="121" spans="1:4" x14ac:dyDescent="0.3">
      <c r="A121" s="54">
        <v>45296</v>
      </c>
      <c r="B121" s="52">
        <v>12</v>
      </c>
      <c r="C121" s="55">
        <v>98.58</v>
      </c>
      <c r="D121" s="52">
        <f t="shared" si="4"/>
        <v>1</v>
      </c>
    </row>
    <row r="122" spans="1:4" x14ac:dyDescent="0.3">
      <c r="A122" s="54">
        <v>45296</v>
      </c>
      <c r="B122" s="52">
        <v>13</v>
      </c>
      <c r="C122" s="55">
        <v>97.94</v>
      </c>
      <c r="D122" s="52">
        <f t="shared" si="4"/>
        <v>1</v>
      </c>
    </row>
    <row r="123" spans="1:4" x14ac:dyDescent="0.3">
      <c r="A123" s="54">
        <v>45296</v>
      </c>
      <c r="B123" s="52">
        <v>14</v>
      </c>
      <c r="C123" s="55">
        <v>104.58</v>
      </c>
      <c r="D123" s="52">
        <f t="shared" si="4"/>
        <v>1</v>
      </c>
    </row>
    <row r="124" spans="1:4" x14ac:dyDescent="0.3">
      <c r="A124" s="54">
        <v>45296</v>
      </c>
      <c r="B124" s="52">
        <v>15</v>
      </c>
      <c r="C124" s="55">
        <v>112.34</v>
      </c>
      <c r="D124" s="52">
        <f t="shared" si="4"/>
        <v>1</v>
      </c>
    </row>
    <row r="125" spans="1:4" x14ac:dyDescent="0.3">
      <c r="A125" s="54">
        <v>45296</v>
      </c>
      <c r="B125" s="52">
        <v>16</v>
      </c>
      <c r="C125" s="55">
        <v>113.91</v>
      </c>
      <c r="D125" s="52">
        <f t="shared" si="4"/>
        <v>1</v>
      </c>
    </row>
    <row r="126" spans="1:4" x14ac:dyDescent="0.3">
      <c r="A126" s="54">
        <v>45296</v>
      </c>
      <c r="B126" s="52">
        <v>17</v>
      </c>
      <c r="C126" s="55">
        <v>115.5</v>
      </c>
      <c r="D126" s="52">
        <f t="shared" si="4"/>
        <v>1</v>
      </c>
    </row>
    <row r="127" spans="1:4" x14ac:dyDescent="0.3">
      <c r="A127" s="54">
        <v>45296</v>
      </c>
      <c r="B127" s="52">
        <v>18</v>
      </c>
      <c r="C127" s="55">
        <v>117.4</v>
      </c>
      <c r="D127" s="52">
        <f t="shared" si="4"/>
        <v>1</v>
      </c>
    </row>
    <row r="128" spans="1:4" x14ac:dyDescent="0.3">
      <c r="A128" s="54">
        <v>45296</v>
      </c>
      <c r="B128" s="52">
        <v>19</v>
      </c>
      <c r="C128" s="55">
        <v>113.27</v>
      </c>
      <c r="D128" s="52">
        <f t="shared" si="4"/>
        <v>1</v>
      </c>
    </row>
    <row r="129" spans="1:4" x14ac:dyDescent="0.3">
      <c r="A129" s="54">
        <v>45296</v>
      </c>
      <c r="B129" s="52">
        <v>20</v>
      </c>
      <c r="C129" s="55">
        <v>110.7</v>
      </c>
      <c r="D129" s="52">
        <f t="shared" si="4"/>
        <v>1</v>
      </c>
    </row>
    <row r="130" spans="1:4" x14ac:dyDescent="0.3">
      <c r="A130" s="54">
        <v>45296</v>
      </c>
      <c r="B130" s="52">
        <v>21</v>
      </c>
      <c r="C130" s="55">
        <v>106.45</v>
      </c>
      <c r="D130" s="52">
        <f t="shared" si="4"/>
        <v>1</v>
      </c>
    </row>
    <row r="131" spans="1:4" x14ac:dyDescent="0.3">
      <c r="A131" s="54">
        <v>45296</v>
      </c>
      <c r="B131" s="52">
        <v>22</v>
      </c>
      <c r="C131" s="55">
        <v>97.5</v>
      </c>
      <c r="D131" s="52">
        <f t="shared" si="4"/>
        <v>1</v>
      </c>
    </row>
    <row r="132" spans="1:4" x14ac:dyDescent="0.3">
      <c r="A132" s="54">
        <v>45296</v>
      </c>
      <c r="B132" s="52">
        <v>23</v>
      </c>
      <c r="C132" s="55">
        <v>94.92</v>
      </c>
      <c r="D132" s="52">
        <f t="shared" si="4"/>
        <v>1</v>
      </c>
    </row>
    <row r="133" spans="1:4" x14ac:dyDescent="0.3">
      <c r="A133" s="54">
        <v>45296</v>
      </c>
      <c r="B133" s="52">
        <v>24</v>
      </c>
      <c r="C133" s="55">
        <v>86.8</v>
      </c>
      <c r="D133" s="52">
        <f t="shared" si="4"/>
        <v>1</v>
      </c>
    </row>
    <row r="134" spans="1:4" x14ac:dyDescent="0.3">
      <c r="A134" s="54">
        <v>45297</v>
      </c>
      <c r="B134" s="52">
        <v>1</v>
      </c>
      <c r="C134" s="55">
        <v>82.25</v>
      </c>
      <c r="D134" s="52">
        <f t="shared" si="4"/>
        <v>1</v>
      </c>
    </row>
    <row r="135" spans="1:4" x14ac:dyDescent="0.3">
      <c r="A135" s="54">
        <v>45297</v>
      </c>
      <c r="B135" s="52">
        <v>2</v>
      </c>
      <c r="C135" s="55">
        <v>80.2</v>
      </c>
      <c r="D135" s="52">
        <f t="shared" si="4"/>
        <v>1</v>
      </c>
    </row>
    <row r="136" spans="1:4" x14ac:dyDescent="0.3">
      <c r="A136" s="54">
        <v>45297</v>
      </c>
      <c r="B136" s="52">
        <v>3</v>
      </c>
      <c r="C136" s="55">
        <v>76.13</v>
      </c>
      <c r="D136" s="52">
        <f t="shared" si="4"/>
        <v>1</v>
      </c>
    </row>
    <row r="137" spans="1:4" x14ac:dyDescent="0.3">
      <c r="A137" s="54">
        <v>45297</v>
      </c>
      <c r="B137" s="52">
        <v>4</v>
      </c>
      <c r="C137" s="55">
        <v>73.010000000000005</v>
      </c>
      <c r="D137" s="52">
        <f t="shared" si="4"/>
        <v>1</v>
      </c>
    </row>
    <row r="138" spans="1:4" x14ac:dyDescent="0.3">
      <c r="A138" s="54">
        <v>45297</v>
      </c>
      <c r="B138" s="52">
        <v>5</v>
      </c>
      <c r="C138" s="55">
        <v>73.010000000000005</v>
      </c>
      <c r="D138" s="52">
        <f t="shared" si="4"/>
        <v>1</v>
      </c>
    </row>
    <row r="139" spans="1:4" x14ac:dyDescent="0.3">
      <c r="A139" s="54">
        <v>45297</v>
      </c>
      <c r="B139" s="52">
        <v>6</v>
      </c>
      <c r="C139" s="55">
        <v>74.59</v>
      </c>
      <c r="D139" s="52">
        <f t="shared" si="4"/>
        <v>1</v>
      </c>
    </row>
    <row r="140" spans="1:4" x14ac:dyDescent="0.3">
      <c r="A140" s="54">
        <v>45297</v>
      </c>
      <c r="B140" s="52">
        <v>7</v>
      </c>
      <c r="C140" s="55">
        <v>75.099999999999994</v>
      </c>
      <c r="D140" s="52">
        <f t="shared" si="4"/>
        <v>1</v>
      </c>
    </row>
    <row r="141" spans="1:4" x14ac:dyDescent="0.3">
      <c r="A141" s="54">
        <v>45297</v>
      </c>
      <c r="B141" s="52">
        <v>8</v>
      </c>
      <c r="C141" s="55">
        <v>81.39</v>
      </c>
      <c r="D141" s="52">
        <f t="shared" si="4"/>
        <v>1</v>
      </c>
    </row>
    <row r="142" spans="1:4" x14ac:dyDescent="0.3">
      <c r="A142" s="54">
        <v>45297</v>
      </c>
      <c r="B142" s="52">
        <v>9</v>
      </c>
      <c r="C142" s="55">
        <v>88.4</v>
      </c>
      <c r="D142" s="52">
        <f t="shared" si="4"/>
        <v>1</v>
      </c>
    </row>
    <row r="143" spans="1:4" x14ac:dyDescent="0.3">
      <c r="A143" s="54">
        <v>45297</v>
      </c>
      <c r="B143" s="52">
        <v>10</v>
      </c>
      <c r="C143" s="55">
        <v>92.23</v>
      </c>
      <c r="D143" s="52">
        <f t="shared" ref="D143:D206" si="5">MONTH(A143)</f>
        <v>1</v>
      </c>
    </row>
    <row r="144" spans="1:4" x14ac:dyDescent="0.3">
      <c r="A144" s="54">
        <v>45297</v>
      </c>
      <c r="B144" s="52">
        <v>11</v>
      </c>
      <c r="C144" s="55">
        <v>97.3</v>
      </c>
      <c r="D144" s="52">
        <f t="shared" si="5"/>
        <v>1</v>
      </c>
    </row>
    <row r="145" spans="1:4" x14ac:dyDescent="0.3">
      <c r="A145" s="54">
        <v>45297</v>
      </c>
      <c r="B145" s="52">
        <v>12</v>
      </c>
      <c r="C145" s="55">
        <v>100.57</v>
      </c>
      <c r="D145" s="52">
        <f t="shared" si="5"/>
        <v>1</v>
      </c>
    </row>
    <row r="146" spans="1:4" x14ac:dyDescent="0.3">
      <c r="A146" s="54">
        <v>45297</v>
      </c>
      <c r="B146" s="52">
        <v>13</v>
      </c>
      <c r="C146" s="55">
        <v>99.16</v>
      </c>
      <c r="D146" s="52">
        <f t="shared" si="5"/>
        <v>1</v>
      </c>
    </row>
    <row r="147" spans="1:4" x14ac:dyDescent="0.3">
      <c r="A147" s="54">
        <v>45297</v>
      </c>
      <c r="B147" s="52">
        <v>14</v>
      </c>
      <c r="C147" s="55">
        <v>94.83</v>
      </c>
      <c r="D147" s="52">
        <f t="shared" si="5"/>
        <v>1</v>
      </c>
    </row>
    <row r="148" spans="1:4" x14ac:dyDescent="0.3">
      <c r="A148" s="54">
        <v>45297</v>
      </c>
      <c r="B148" s="52">
        <v>15</v>
      </c>
      <c r="C148" s="55">
        <v>92.49</v>
      </c>
      <c r="D148" s="52">
        <f t="shared" si="5"/>
        <v>1</v>
      </c>
    </row>
    <row r="149" spans="1:4" x14ac:dyDescent="0.3">
      <c r="A149" s="54">
        <v>45297</v>
      </c>
      <c r="B149" s="52">
        <v>16</v>
      </c>
      <c r="C149" s="55">
        <v>94.48</v>
      </c>
      <c r="D149" s="52">
        <f t="shared" si="5"/>
        <v>1</v>
      </c>
    </row>
    <row r="150" spans="1:4" x14ac:dyDescent="0.3">
      <c r="A150" s="54">
        <v>45297</v>
      </c>
      <c r="B150" s="52">
        <v>17</v>
      </c>
      <c r="C150" s="55">
        <v>98.82</v>
      </c>
      <c r="D150" s="52">
        <f t="shared" si="5"/>
        <v>1</v>
      </c>
    </row>
    <row r="151" spans="1:4" x14ac:dyDescent="0.3">
      <c r="A151" s="54">
        <v>45297</v>
      </c>
      <c r="B151" s="52">
        <v>18</v>
      </c>
      <c r="C151" s="55">
        <v>104.29</v>
      </c>
      <c r="D151" s="52">
        <f t="shared" si="5"/>
        <v>1</v>
      </c>
    </row>
    <row r="152" spans="1:4" x14ac:dyDescent="0.3">
      <c r="A152" s="54">
        <v>45297</v>
      </c>
      <c r="B152" s="52">
        <v>19</v>
      </c>
      <c r="C152" s="55">
        <v>103.63</v>
      </c>
      <c r="D152" s="52">
        <f t="shared" si="5"/>
        <v>1</v>
      </c>
    </row>
    <row r="153" spans="1:4" x14ac:dyDescent="0.3">
      <c r="A153" s="54">
        <v>45297</v>
      </c>
      <c r="B153" s="52">
        <v>20</v>
      </c>
      <c r="C153" s="55">
        <v>99</v>
      </c>
      <c r="D153" s="52">
        <f t="shared" si="5"/>
        <v>1</v>
      </c>
    </row>
    <row r="154" spans="1:4" x14ac:dyDescent="0.3">
      <c r="A154" s="54">
        <v>45297</v>
      </c>
      <c r="B154" s="52">
        <v>21</v>
      </c>
      <c r="C154" s="55">
        <v>92.14</v>
      </c>
      <c r="D154" s="52">
        <f t="shared" si="5"/>
        <v>1</v>
      </c>
    </row>
    <row r="155" spans="1:4" x14ac:dyDescent="0.3">
      <c r="A155" s="54">
        <v>45297</v>
      </c>
      <c r="B155" s="52">
        <v>22</v>
      </c>
      <c r="C155" s="55">
        <v>88</v>
      </c>
      <c r="D155" s="52">
        <f t="shared" si="5"/>
        <v>1</v>
      </c>
    </row>
    <row r="156" spans="1:4" x14ac:dyDescent="0.3">
      <c r="A156" s="54">
        <v>45297</v>
      </c>
      <c r="B156" s="52">
        <v>23</v>
      </c>
      <c r="C156" s="55">
        <v>86.57</v>
      </c>
      <c r="D156" s="52">
        <f t="shared" si="5"/>
        <v>1</v>
      </c>
    </row>
    <row r="157" spans="1:4" x14ac:dyDescent="0.3">
      <c r="A157" s="54">
        <v>45297</v>
      </c>
      <c r="B157" s="52">
        <v>24</v>
      </c>
      <c r="C157" s="55">
        <v>79.87</v>
      </c>
      <c r="D157" s="52">
        <f t="shared" si="5"/>
        <v>1</v>
      </c>
    </row>
    <row r="158" spans="1:4" x14ac:dyDescent="0.3">
      <c r="A158" s="54">
        <v>45298</v>
      </c>
      <c r="B158" s="52">
        <v>1</v>
      </c>
      <c r="C158" s="55">
        <v>84.08</v>
      </c>
      <c r="D158" s="52">
        <f t="shared" si="5"/>
        <v>1</v>
      </c>
    </row>
    <row r="159" spans="1:4" x14ac:dyDescent="0.3">
      <c r="A159" s="54">
        <v>45298</v>
      </c>
      <c r="B159" s="52">
        <v>2</v>
      </c>
      <c r="C159" s="55">
        <v>79.819999999999993</v>
      </c>
      <c r="D159" s="52">
        <f t="shared" si="5"/>
        <v>1</v>
      </c>
    </row>
    <row r="160" spans="1:4" x14ac:dyDescent="0.3">
      <c r="A160" s="54">
        <v>45298</v>
      </c>
      <c r="B160" s="52">
        <v>3</v>
      </c>
      <c r="C160" s="55">
        <v>76.760000000000005</v>
      </c>
      <c r="D160" s="52">
        <f t="shared" si="5"/>
        <v>1</v>
      </c>
    </row>
    <row r="161" spans="1:4" x14ac:dyDescent="0.3">
      <c r="A161" s="54">
        <v>45298</v>
      </c>
      <c r="B161" s="52">
        <v>4</v>
      </c>
      <c r="C161" s="55">
        <v>73.459999999999994</v>
      </c>
      <c r="D161" s="52">
        <f t="shared" si="5"/>
        <v>1</v>
      </c>
    </row>
    <row r="162" spans="1:4" x14ac:dyDescent="0.3">
      <c r="A162" s="54">
        <v>45298</v>
      </c>
      <c r="B162" s="52">
        <v>5</v>
      </c>
      <c r="C162" s="55">
        <v>71.86</v>
      </c>
      <c r="D162" s="52">
        <f t="shared" si="5"/>
        <v>1</v>
      </c>
    </row>
    <row r="163" spans="1:4" x14ac:dyDescent="0.3">
      <c r="A163" s="54">
        <v>45298</v>
      </c>
      <c r="B163" s="52">
        <v>6</v>
      </c>
      <c r="C163" s="55">
        <v>72.08</v>
      </c>
      <c r="D163" s="52">
        <f t="shared" si="5"/>
        <v>1</v>
      </c>
    </row>
    <row r="164" spans="1:4" x14ac:dyDescent="0.3">
      <c r="A164" s="54">
        <v>45298</v>
      </c>
      <c r="B164" s="52">
        <v>7</v>
      </c>
      <c r="C164" s="55">
        <v>74.900000000000006</v>
      </c>
      <c r="D164" s="52">
        <f t="shared" si="5"/>
        <v>1</v>
      </c>
    </row>
    <row r="165" spans="1:4" x14ac:dyDescent="0.3">
      <c r="A165" s="54">
        <v>45298</v>
      </c>
      <c r="B165" s="52">
        <v>8</v>
      </c>
      <c r="C165" s="55">
        <v>77.69</v>
      </c>
      <c r="D165" s="52">
        <f t="shared" si="5"/>
        <v>1</v>
      </c>
    </row>
    <row r="166" spans="1:4" x14ac:dyDescent="0.3">
      <c r="A166" s="54">
        <v>45298</v>
      </c>
      <c r="B166" s="52">
        <v>9</v>
      </c>
      <c r="C166" s="55">
        <v>81.790000000000006</v>
      </c>
      <c r="D166" s="52">
        <f t="shared" si="5"/>
        <v>1</v>
      </c>
    </row>
    <row r="167" spans="1:4" x14ac:dyDescent="0.3">
      <c r="A167" s="54">
        <v>45298</v>
      </c>
      <c r="B167" s="52">
        <v>10</v>
      </c>
      <c r="C167" s="55">
        <v>84.86</v>
      </c>
      <c r="D167" s="52">
        <f t="shared" si="5"/>
        <v>1</v>
      </c>
    </row>
    <row r="168" spans="1:4" x14ac:dyDescent="0.3">
      <c r="A168" s="54">
        <v>45298</v>
      </c>
      <c r="B168" s="52">
        <v>11</v>
      </c>
      <c r="C168" s="55">
        <v>87.25</v>
      </c>
      <c r="D168" s="52">
        <f t="shared" si="5"/>
        <v>1</v>
      </c>
    </row>
    <row r="169" spans="1:4" x14ac:dyDescent="0.3">
      <c r="A169" s="54">
        <v>45298</v>
      </c>
      <c r="B169" s="52">
        <v>12</v>
      </c>
      <c r="C169" s="55">
        <v>89.29</v>
      </c>
      <c r="D169" s="52">
        <f t="shared" si="5"/>
        <v>1</v>
      </c>
    </row>
    <row r="170" spans="1:4" x14ac:dyDescent="0.3">
      <c r="A170" s="54">
        <v>45298</v>
      </c>
      <c r="B170" s="52">
        <v>13</v>
      </c>
      <c r="C170" s="55">
        <v>88.66</v>
      </c>
      <c r="D170" s="52">
        <f t="shared" si="5"/>
        <v>1</v>
      </c>
    </row>
    <row r="171" spans="1:4" x14ac:dyDescent="0.3">
      <c r="A171" s="54">
        <v>45298</v>
      </c>
      <c r="B171" s="52">
        <v>14</v>
      </c>
      <c r="C171" s="55">
        <v>84.81</v>
      </c>
      <c r="D171" s="52">
        <f t="shared" si="5"/>
        <v>1</v>
      </c>
    </row>
    <row r="172" spans="1:4" x14ac:dyDescent="0.3">
      <c r="A172" s="54">
        <v>45298</v>
      </c>
      <c r="B172" s="52">
        <v>15</v>
      </c>
      <c r="C172" s="55">
        <v>84.34</v>
      </c>
      <c r="D172" s="52">
        <f t="shared" si="5"/>
        <v>1</v>
      </c>
    </row>
    <row r="173" spans="1:4" x14ac:dyDescent="0.3">
      <c r="A173" s="54">
        <v>45298</v>
      </c>
      <c r="B173" s="52">
        <v>16</v>
      </c>
      <c r="C173" s="55">
        <v>88.01</v>
      </c>
      <c r="D173" s="52">
        <f t="shared" si="5"/>
        <v>1</v>
      </c>
    </row>
    <row r="174" spans="1:4" x14ac:dyDescent="0.3">
      <c r="A174" s="54">
        <v>45298</v>
      </c>
      <c r="B174" s="52">
        <v>17</v>
      </c>
      <c r="C174" s="55">
        <v>93.42</v>
      </c>
      <c r="D174" s="52">
        <f t="shared" si="5"/>
        <v>1</v>
      </c>
    </row>
    <row r="175" spans="1:4" x14ac:dyDescent="0.3">
      <c r="A175" s="54">
        <v>45298</v>
      </c>
      <c r="B175" s="52">
        <v>18</v>
      </c>
      <c r="C175" s="55">
        <v>101.77</v>
      </c>
      <c r="D175" s="52">
        <f t="shared" si="5"/>
        <v>1</v>
      </c>
    </row>
    <row r="176" spans="1:4" x14ac:dyDescent="0.3">
      <c r="A176" s="54">
        <v>45298</v>
      </c>
      <c r="B176" s="52">
        <v>19</v>
      </c>
      <c r="C176" s="55">
        <v>104.85</v>
      </c>
      <c r="D176" s="52">
        <f t="shared" si="5"/>
        <v>1</v>
      </c>
    </row>
    <row r="177" spans="1:4" x14ac:dyDescent="0.3">
      <c r="A177" s="54">
        <v>45298</v>
      </c>
      <c r="B177" s="52">
        <v>20</v>
      </c>
      <c r="C177" s="55">
        <v>103.58</v>
      </c>
      <c r="D177" s="52">
        <f t="shared" si="5"/>
        <v>1</v>
      </c>
    </row>
    <row r="178" spans="1:4" x14ac:dyDescent="0.3">
      <c r="A178" s="54">
        <v>45298</v>
      </c>
      <c r="B178" s="52">
        <v>21</v>
      </c>
      <c r="C178" s="55">
        <v>100.5</v>
      </c>
      <c r="D178" s="52">
        <f t="shared" si="5"/>
        <v>1</v>
      </c>
    </row>
    <row r="179" spans="1:4" x14ac:dyDescent="0.3">
      <c r="A179" s="54">
        <v>45298</v>
      </c>
      <c r="B179" s="52">
        <v>22</v>
      </c>
      <c r="C179" s="55">
        <v>93.31</v>
      </c>
      <c r="D179" s="52">
        <f t="shared" si="5"/>
        <v>1</v>
      </c>
    </row>
    <row r="180" spans="1:4" x14ac:dyDescent="0.3">
      <c r="A180" s="54">
        <v>45298</v>
      </c>
      <c r="B180" s="52">
        <v>23</v>
      </c>
      <c r="C180" s="55">
        <v>91.17</v>
      </c>
      <c r="D180" s="52">
        <f t="shared" si="5"/>
        <v>1</v>
      </c>
    </row>
    <row r="181" spans="1:4" x14ac:dyDescent="0.3">
      <c r="A181" s="54">
        <v>45298</v>
      </c>
      <c r="B181" s="52">
        <v>24</v>
      </c>
      <c r="C181" s="55">
        <v>83.86</v>
      </c>
      <c r="D181" s="52">
        <f t="shared" si="5"/>
        <v>1</v>
      </c>
    </row>
    <row r="182" spans="1:4" x14ac:dyDescent="0.3">
      <c r="A182" s="54">
        <v>45299</v>
      </c>
      <c r="B182" s="52">
        <v>1</v>
      </c>
      <c r="C182" s="55">
        <v>83.15</v>
      </c>
      <c r="D182" s="52">
        <f t="shared" si="5"/>
        <v>1</v>
      </c>
    </row>
    <row r="183" spans="1:4" x14ac:dyDescent="0.3">
      <c r="A183" s="54">
        <v>45299</v>
      </c>
      <c r="B183" s="52">
        <v>2</v>
      </c>
      <c r="C183" s="55">
        <v>82.75</v>
      </c>
      <c r="D183" s="52">
        <f t="shared" si="5"/>
        <v>1</v>
      </c>
    </row>
    <row r="184" spans="1:4" x14ac:dyDescent="0.3">
      <c r="A184" s="54">
        <v>45299</v>
      </c>
      <c r="B184" s="52">
        <v>3</v>
      </c>
      <c r="C184" s="55">
        <v>77.5</v>
      </c>
      <c r="D184" s="52">
        <f t="shared" si="5"/>
        <v>1</v>
      </c>
    </row>
    <row r="185" spans="1:4" x14ac:dyDescent="0.3">
      <c r="A185" s="54">
        <v>45299</v>
      </c>
      <c r="B185" s="52">
        <v>4</v>
      </c>
      <c r="C185" s="55">
        <v>75.05</v>
      </c>
      <c r="D185" s="52">
        <f t="shared" si="5"/>
        <v>1</v>
      </c>
    </row>
    <row r="186" spans="1:4" x14ac:dyDescent="0.3">
      <c r="A186" s="54">
        <v>45299</v>
      </c>
      <c r="B186" s="52">
        <v>5</v>
      </c>
      <c r="C186" s="55">
        <v>78.52</v>
      </c>
      <c r="D186" s="52">
        <f t="shared" si="5"/>
        <v>1</v>
      </c>
    </row>
    <row r="187" spans="1:4" x14ac:dyDescent="0.3">
      <c r="A187" s="54">
        <v>45299</v>
      </c>
      <c r="B187" s="52">
        <v>6</v>
      </c>
      <c r="C187" s="55">
        <v>82.1</v>
      </c>
      <c r="D187" s="52">
        <f t="shared" si="5"/>
        <v>1</v>
      </c>
    </row>
    <row r="188" spans="1:4" x14ac:dyDescent="0.3">
      <c r="A188" s="54">
        <v>45299</v>
      </c>
      <c r="B188" s="52">
        <v>7</v>
      </c>
      <c r="C188" s="55">
        <v>94.3</v>
      </c>
      <c r="D188" s="52">
        <f t="shared" si="5"/>
        <v>1</v>
      </c>
    </row>
    <row r="189" spans="1:4" x14ac:dyDescent="0.3">
      <c r="A189" s="54">
        <v>45299</v>
      </c>
      <c r="B189" s="52">
        <v>8</v>
      </c>
      <c r="C189" s="55">
        <v>111.3</v>
      </c>
      <c r="D189" s="52">
        <f t="shared" si="5"/>
        <v>1</v>
      </c>
    </row>
    <row r="190" spans="1:4" x14ac:dyDescent="0.3">
      <c r="A190" s="54">
        <v>45299</v>
      </c>
      <c r="B190" s="52">
        <v>9</v>
      </c>
      <c r="C190" s="55">
        <v>121.11</v>
      </c>
      <c r="D190" s="52">
        <f t="shared" si="5"/>
        <v>1</v>
      </c>
    </row>
    <row r="191" spans="1:4" x14ac:dyDescent="0.3">
      <c r="A191" s="54">
        <v>45299</v>
      </c>
      <c r="B191" s="52">
        <v>10</v>
      </c>
      <c r="C191" s="55">
        <v>117.83</v>
      </c>
      <c r="D191" s="52">
        <f t="shared" si="5"/>
        <v>1</v>
      </c>
    </row>
    <row r="192" spans="1:4" x14ac:dyDescent="0.3">
      <c r="A192" s="54">
        <v>45299</v>
      </c>
      <c r="B192" s="52">
        <v>11</v>
      </c>
      <c r="C192" s="55">
        <v>110.82</v>
      </c>
      <c r="D192" s="52">
        <f t="shared" si="5"/>
        <v>1</v>
      </c>
    </row>
    <row r="193" spans="1:4" x14ac:dyDescent="0.3">
      <c r="A193" s="54">
        <v>45299</v>
      </c>
      <c r="B193" s="52">
        <v>12</v>
      </c>
      <c r="C193" s="55">
        <v>103.06</v>
      </c>
      <c r="D193" s="52">
        <f t="shared" si="5"/>
        <v>1</v>
      </c>
    </row>
    <row r="194" spans="1:4" x14ac:dyDescent="0.3">
      <c r="A194" s="54">
        <v>45299</v>
      </c>
      <c r="B194" s="52">
        <v>13</v>
      </c>
      <c r="C194" s="55">
        <v>95.48</v>
      </c>
      <c r="D194" s="52">
        <f t="shared" si="5"/>
        <v>1</v>
      </c>
    </row>
    <row r="195" spans="1:4" x14ac:dyDescent="0.3">
      <c r="A195" s="54">
        <v>45299</v>
      </c>
      <c r="B195" s="52">
        <v>14</v>
      </c>
      <c r="C195" s="55">
        <v>92.87</v>
      </c>
      <c r="D195" s="52">
        <f t="shared" si="5"/>
        <v>1</v>
      </c>
    </row>
    <row r="196" spans="1:4" x14ac:dyDescent="0.3">
      <c r="A196" s="54">
        <v>45299</v>
      </c>
      <c r="B196" s="52">
        <v>15</v>
      </c>
      <c r="C196" s="55">
        <v>100</v>
      </c>
      <c r="D196" s="52">
        <f t="shared" si="5"/>
        <v>1</v>
      </c>
    </row>
    <row r="197" spans="1:4" x14ac:dyDescent="0.3">
      <c r="A197" s="54">
        <v>45299</v>
      </c>
      <c r="B197" s="52">
        <v>16</v>
      </c>
      <c r="C197" s="55">
        <v>107.98</v>
      </c>
      <c r="D197" s="52">
        <f t="shared" si="5"/>
        <v>1</v>
      </c>
    </row>
    <row r="198" spans="1:4" x14ac:dyDescent="0.3">
      <c r="A198" s="54">
        <v>45299</v>
      </c>
      <c r="B198" s="52">
        <v>17</v>
      </c>
      <c r="C198" s="55">
        <v>122.8</v>
      </c>
      <c r="D198" s="52">
        <f t="shared" si="5"/>
        <v>1</v>
      </c>
    </row>
    <row r="199" spans="1:4" x14ac:dyDescent="0.3">
      <c r="A199" s="54">
        <v>45299</v>
      </c>
      <c r="B199" s="52">
        <v>18</v>
      </c>
      <c r="C199" s="55">
        <v>130.83000000000001</v>
      </c>
      <c r="D199" s="52">
        <f t="shared" si="5"/>
        <v>1</v>
      </c>
    </row>
    <row r="200" spans="1:4" x14ac:dyDescent="0.3">
      <c r="A200" s="54">
        <v>45299</v>
      </c>
      <c r="B200" s="52">
        <v>19</v>
      </c>
      <c r="C200" s="55">
        <v>130</v>
      </c>
      <c r="D200" s="52">
        <f t="shared" si="5"/>
        <v>1</v>
      </c>
    </row>
    <row r="201" spans="1:4" x14ac:dyDescent="0.3">
      <c r="A201" s="54">
        <v>45299</v>
      </c>
      <c r="B201" s="52">
        <v>20</v>
      </c>
      <c r="C201" s="55">
        <v>122.05</v>
      </c>
      <c r="D201" s="52">
        <f t="shared" si="5"/>
        <v>1</v>
      </c>
    </row>
    <row r="202" spans="1:4" x14ac:dyDescent="0.3">
      <c r="A202" s="54">
        <v>45299</v>
      </c>
      <c r="B202" s="52">
        <v>21</v>
      </c>
      <c r="C202" s="55">
        <v>114.19</v>
      </c>
      <c r="D202" s="52">
        <f t="shared" si="5"/>
        <v>1</v>
      </c>
    </row>
    <row r="203" spans="1:4" x14ac:dyDescent="0.3">
      <c r="A203" s="54">
        <v>45299</v>
      </c>
      <c r="B203" s="52">
        <v>22</v>
      </c>
      <c r="C203" s="55">
        <v>102.8</v>
      </c>
      <c r="D203" s="52">
        <f t="shared" si="5"/>
        <v>1</v>
      </c>
    </row>
    <row r="204" spans="1:4" x14ac:dyDescent="0.3">
      <c r="A204" s="54">
        <v>45299</v>
      </c>
      <c r="B204" s="52">
        <v>23</v>
      </c>
      <c r="C204" s="55">
        <v>99.96</v>
      </c>
      <c r="D204" s="52">
        <f t="shared" si="5"/>
        <v>1</v>
      </c>
    </row>
    <row r="205" spans="1:4" x14ac:dyDescent="0.3">
      <c r="A205" s="54">
        <v>45299</v>
      </c>
      <c r="B205" s="52">
        <v>24</v>
      </c>
      <c r="C205" s="55">
        <v>91.49</v>
      </c>
      <c r="D205" s="52">
        <f t="shared" si="5"/>
        <v>1</v>
      </c>
    </row>
    <row r="206" spans="1:4" x14ac:dyDescent="0.3">
      <c r="A206" s="54">
        <v>45300</v>
      </c>
      <c r="B206" s="52">
        <v>1</v>
      </c>
      <c r="C206" s="55">
        <v>87.62</v>
      </c>
      <c r="D206" s="52">
        <f t="shared" si="5"/>
        <v>1</v>
      </c>
    </row>
    <row r="207" spans="1:4" x14ac:dyDescent="0.3">
      <c r="A207" s="54">
        <v>45300</v>
      </c>
      <c r="B207" s="52">
        <v>2</v>
      </c>
      <c r="C207" s="55">
        <v>86.5</v>
      </c>
      <c r="D207" s="52">
        <f t="shared" ref="D207:D270" si="6">MONTH(A207)</f>
        <v>1</v>
      </c>
    </row>
    <row r="208" spans="1:4" x14ac:dyDescent="0.3">
      <c r="A208" s="54">
        <v>45300</v>
      </c>
      <c r="B208" s="52">
        <v>3</v>
      </c>
      <c r="C208" s="55">
        <v>85</v>
      </c>
      <c r="D208" s="52">
        <f t="shared" si="6"/>
        <v>1</v>
      </c>
    </row>
    <row r="209" spans="1:4" x14ac:dyDescent="0.3">
      <c r="A209" s="54">
        <v>45300</v>
      </c>
      <c r="B209" s="52">
        <v>4</v>
      </c>
      <c r="C209" s="55">
        <v>84.11</v>
      </c>
      <c r="D209" s="52">
        <f t="shared" si="6"/>
        <v>1</v>
      </c>
    </row>
    <row r="210" spans="1:4" x14ac:dyDescent="0.3">
      <c r="A210" s="54">
        <v>45300</v>
      </c>
      <c r="B210" s="52">
        <v>5</v>
      </c>
      <c r="C210" s="55">
        <v>85.24</v>
      </c>
      <c r="D210" s="52">
        <f t="shared" si="6"/>
        <v>1</v>
      </c>
    </row>
    <row r="211" spans="1:4" x14ac:dyDescent="0.3">
      <c r="A211" s="54">
        <v>45300</v>
      </c>
      <c r="B211" s="52">
        <v>6</v>
      </c>
      <c r="C211" s="55">
        <v>89.64</v>
      </c>
      <c r="D211" s="52">
        <f t="shared" si="6"/>
        <v>1</v>
      </c>
    </row>
    <row r="212" spans="1:4" x14ac:dyDescent="0.3">
      <c r="A212" s="54">
        <v>45300</v>
      </c>
      <c r="B212" s="52">
        <v>7</v>
      </c>
      <c r="C212" s="55">
        <v>107.69</v>
      </c>
      <c r="D212" s="52">
        <f t="shared" si="6"/>
        <v>1</v>
      </c>
    </row>
    <row r="213" spans="1:4" x14ac:dyDescent="0.3">
      <c r="A213" s="54">
        <v>45300</v>
      </c>
      <c r="B213" s="52">
        <v>8</v>
      </c>
      <c r="C213" s="55">
        <v>122.36</v>
      </c>
      <c r="D213" s="52">
        <f t="shared" si="6"/>
        <v>1</v>
      </c>
    </row>
    <row r="214" spans="1:4" x14ac:dyDescent="0.3">
      <c r="A214" s="54">
        <v>45300</v>
      </c>
      <c r="B214" s="52">
        <v>9</v>
      </c>
      <c r="C214" s="55">
        <v>132.94</v>
      </c>
      <c r="D214" s="52">
        <f t="shared" si="6"/>
        <v>1</v>
      </c>
    </row>
    <row r="215" spans="1:4" x14ac:dyDescent="0.3">
      <c r="A215" s="54">
        <v>45300</v>
      </c>
      <c r="B215" s="52">
        <v>10</v>
      </c>
      <c r="C215" s="55">
        <v>120.87</v>
      </c>
      <c r="D215" s="52">
        <f t="shared" si="6"/>
        <v>1</v>
      </c>
    </row>
    <row r="216" spans="1:4" x14ac:dyDescent="0.3">
      <c r="A216" s="54">
        <v>45300</v>
      </c>
      <c r="B216" s="52">
        <v>11</v>
      </c>
      <c r="C216" s="55">
        <v>112.46</v>
      </c>
      <c r="D216" s="52">
        <f t="shared" si="6"/>
        <v>1</v>
      </c>
    </row>
    <row r="217" spans="1:4" x14ac:dyDescent="0.3">
      <c r="A217" s="54">
        <v>45300</v>
      </c>
      <c r="B217" s="52">
        <v>12</v>
      </c>
      <c r="C217" s="55">
        <v>105.09</v>
      </c>
      <c r="D217" s="52">
        <f t="shared" si="6"/>
        <v>1</v>
      </c>
    </row>
    <row r="218" spans="1:4" x14ac:dyDescent="0.3">
      <c r="A218" s="54">
        <v>45300</v>
      </c>
      <c r="B218" s="52">
        <v>13</v>
      </c>
      <c r="C218" s="55">
        <v>99.76</v>
      </c>
      <c r="D218" s="52">
        <f t="shared" si="6"/>
        <v>1</v>
      </c>
    </row>
    <row r="219" spans="1:4" x14ac:dyDescent="0.3">
      <c r="A219" s="54">
        <v>45300</v>
      </c>
      <c r="B219" s="52">
        <v>14</v>
      </c>
      <c r="C219" s="55">
        <v>100.35</v>
      </c>
      <c r="D219" s="52">
        <f t="shared" si="6"/>
        <v>1</v>
      </c>
    </row>
    <row r="220" spans="1:4" x14ac:dyDescent="0.3">
      <c r="A220" s="54">
        <v>45300</v>
      </c>
      <c r="B220" s="52">
        <v>15</v>
      </c>
      <c r="C220" s="55">
        <v>111.14</v>
      </c>
      <c r="D220" s="52">
        <f t="shared" si="6"/>
        <v>1</v>
      </c>
    </row>
    <row r="221" spans="1:4" x14ac:dyDescent="0.3">
      <c r="A221" s="54">
        <v>45300</v>
      </c>
      <c r="B221" s="52">
        <v>16</v>
      </c>
      <c r="C221" s="55">
        <v>119.83</v>
      </c>
      <c r="D221" s="52">
        <f t="shared" si="6"/>
        <v>1</v>
      </c>
    </row>
    <row r="222" spans="1:4" x14ac:dyDescent="0.3">
      <c r="A222" s="54">
        <v>45300</v>
      </c>
      <c r="B222" s="52">
        <v>17</v>
      </c>
      <c r="C222" s="55">
        <v>128.93</v>
      </c>
      <c r="D222" s="52">
        <f t="shared" si="6"/>
        <v>1</v>
      </c>
    </row>
    <row r="223" spans="1:4" x14ac:dyDescent="0.3">
      <c r="A223" s="54">
        <v>45300</v>
      </c>
      <c r="B223" s="52">
        <v>18</v>
      </c>
      <c r="C223" s="55">
        <v>137.84</v>
      </c>
      <c r="D223" s="52">
        <f t="shared" si="6"/>
        <v>1</v>
      </c>
    </row>
    <row r="224" spans="1:4" x14ac:dyDescent="0.3">
      <c r="A224" s="54">
        <v>45300</v>
      </c>
      <c r="B224" s="52">
        <v>19</v>
      </c>
      <c r="C224" s="55">
        <v>137.52000000000001</v>
      </c>
      <c r="D224" s="52">
        <f t="shared" si="6"/>
        <v>1</v>
      </c>
    </row>
    <row r="225" spans="1:4" x14ac:dyDescent="0.3">
      <c r="A225" s="54">
        <v>45300</v>
      </c>
      <c r="B225" s="52">
        <v>20</v>
      </c>
      <c r="C225" s="55">
        <v>130.18</v>
      </c>
      <c r="D225" s="52">
        <f t="shared" si="6"/>
        <v>1</v>
      </c>
    </row>
    <row r="226" spans="1:4" x14ac:dyDescent="0.3">
      <c r="A226" s="54">
        <v>45300</v>
      </c>
      <c r="B226" s="52">
        <v>21</v>
      </c>
      <c r="C226" s="55">
        <v>119.96</v>
      </c>
      <c r="D226" s="52">
        <f t="shared" si="6"/>
        <v>1</v>
      </c>
    </row>
    <row r="227" spans="1:4" x14ac:dyDescent="0.3">
      <c r="A227" s="54">
        <v>45300</v>
      </c>
      <c r="B227" s="52">
        <v>22</v>
      </c>
      <c r="C227" s="55">
        <v>112.36</v>
      </c>
      <c r="D227" s="52">
        <f t="shared" si="6"/>
        <v>1</v>
      </c>
    </row>
    <row r="228" spans="1:4" x14ac:dyDescent="0.3">
      <c r="A228" s="54">
        <v>45300</v>
      </c>
      <c r="B228" s="52">
        <v>23</v>
      </c>
      <c r="C228" s="55">
        <v>105.68</v>
      </c>
      <c r="D228" s="52">
        <f t="shared" si="6"/>
        <v>1</v>
      </c>
    </row>
    <row r="229" spans="1:4" x14ac:dyDescent="0.3">
      <c r="A229" s="54">
        <v>45300</v>
      </c>
      <c r="B229" s="52">
        <v>24</v>
      </c>
      <c r="C229" s="55">
        <v>96.69</v>
      </c>
      <c r="D229" s="52">
        <f t="shared" si="6"/>
        <v>1</v>
      </c>
    </row>
    <row r="230" spans="1:4" x14ac:dyDescent="0.3">
      <c r="A230" s="54">
        <v>45301</v>
      </c>
      <c r="B230" s="52">
        <v>1</v>
      </c>
      <c r="C230" s="55">
        <v>89.44</v>
      </c>
      <c r="D230" s="52">
        <f t="shared" si="6"/>
        <v>1</v>
      </c>
    </row>
    <row r="231" spans="1:4" x14ac:dyDescent="0.3">
      <c r="A231" s="54">
        <v>45301</v>
      </c>
      <c r="B231" s="52">
        <v>2</v>
      </c>
      <c r="C231" s="55">
        <v>86.76</v>
      </c>
      <c r="D231" s="52">
        <f t="shared" si="6"/>
        <v>1</v>
      </c>
    </row>
    <row r="232" spans="1:4" x14ac:dyDescent="0.3">
      <c r="A232" s="54">
        <v>45301</v>
      </c>
      <c r="B232" s="52">
        <v>3</v>
      </c>
      <c r="C232" s="55">
        <v>86.73</v>
      </c>
      <c r="D232" s="52">
        <f t="shared" si="6"/>
        <v>1</v>
      </c>
    </row>
    <row r="233" spans="1:4" x14ac:dyDescent="0.3">
      <c r="A233" s="54">
        <v>45301</v>
      </c>
      <c r="B233" s="52">
        <v>4</v>
      </c>
      <c r="C233" s="55">
        <v>85.86</v>
      </c>
      <c r="D233" s="52">
        <f t="shared" si="6"/>
        <v>1</v>
      </c>
    </row>
    <row r="234" spans="1:4" x14ac:dyDescent="0.3">
      <c r="A234" s="54">
        <v>45301</v>
      </c>
      <c r="B234" s="52">
        <v>5</v>
      </c>
      <c r="C234" s="55">
        <v>88.14</v>
      </c>
      <c r="D234" s="52">
        <f t="shared" si="6"/>
        <v>1</v>
      </c>
    </row>
    <row r="235" spans="1:4" x14ac:dyDescent="0.3">
      <c r="A235" s="54">
        <v>45301</v>
      </c>
      <c r="B235" s="52">
        <v>6</v>
      </c>
      <c r="C235" s="55">
        <v>92.03</v>
      </c>
      <c r="D235" s="52">
        <f t="shared" si="6"/>
        <v>1</v>
      </c>
    </row>
    <row r="236" spans="1:4" x14ac:dyDescent="0.3">
      <c r="A236" s="54">
        <v>45301</v>
      </c>
      <c r="B236" s="52">
        <v>7</v>
      </c>
      <c r="C236" s="55">
        <v>111.24</v>
      </c>
      <c r="D236" s="52">
        <f t="shared" si="6"/>
        <v>1</v>
      </c>
    </row>
    <row r="237" spans="1:4" x14ac:dyDescent="0.3">
      <c r="A237" s="54">
        <v>45301</v>
      </c>
      <c r="B237" s="52">
        <v>8</v>
      </c>
      <c r="C237" s="55">
        <v>129.66999999999999</v>
      </c>
      <c r="D237" s="52">
        <f t="shared" si="6"/>
        <v>1</v>
      </c>
    </row>
    <row r="238" spans="1:4" x14ac:dyDescent="0.3">
      <c r="A238" s="54">
        <v>45301</v>
      </c>
      <c r="B238" s="52">
        <v>9</v>
      </c>
      <c r="C238" s="55">
        <v>141.83000000000001</v>
      </c>
      <c r="D238" s="52">
        <f t="shared" si="6"/>
        <v>1</v>
      </c>
    </row>
    <row r="239" spans="1:4" x14ac:dyDescent="0.3">
      <c r="A239" s="54">
        <v>45301</v>
      </c>
      <c r="B239" s="52">
        <v>10</v>
      </c>
      <c r="C239" s="55">
        <v>130.38999999999999</v>
      </c>
      <c r="D239" s="52">
        <f t="shared" si="6"/>
        <v>1</v>
      </c>
    </row>
    <row r="240" spans="1:4" x14ac:dyDescent="0.3">
      <c r="A240" s="54">
        <v>45301</v>
      </c>
      <c r="B240" s="52">
        <v>11</v>
      </c>
      <c r="C240" s="55">
        <v>119.49</v>
      </c>
      <c r="D240" s="52">
        <f t="shared" si="6"/>
        <v>1</v>
      </c>
    </row>
    <row r="241" spans="1:4" x14ac:dyDescent="0.3">
      <c r="A241" s="54">
        <v>45301</v>
      </c>
      <c r="B241" s="52">
        <v>12</v>
      </c>
      <c r="C241" s="55">
        <v>109.13</v>
      </c>
      <c r="D241" s="52">
        <f t="shared" si="6"/>
        <v>1</v>
      </c>
    </row>
    <row r="242" spans="1:4" x14ac:dyDescent="0.3">
      <c r="A242" s="54">
        <v>45301</v>
      </c>
      <c r="B242" s="52">
        <v>13</v>
      </c>
      <c r="C242" s="55">
        <v>101.85</v>
      </c>
      <c r="D242" s="52">
        <f t="shared" si="6"/>
        <v>1</v>
      </c>
    </row>
    <row r="243" spans="1:4" x14ac:dyDescent="0.3">
      <c r="A243" s="54">
        <v>45301</v>
      </c>
      <c r="B243" s="52">
        <v>14</v>
      </c>
      <c r="C243" s="55">
        <v>108.91</v>
      </c>
      <c r="D243" s="52">
        <f t="shared" si="6"/>
        <v>1</v>
      </c>
    </row>
    <row r="244" spans="1:4" x14ac:dyDescent="0.3">
      <c r="A244" s="54">
        <v>45301</v>
      </c>
      <c r="B244" s="52">
        <v>15</v>
      </c>
      <c r="C244" s="55">
        <v>116.58</v>
      </c>
      <c r="D244" s="52">
        <f t="shared" si="6"/>
        <v>1</v>
      </c>
    </row>
    <row r="245" spans="1:4" x14ac:dyDescent="0.3">
      <c r="A245" s="54">
        <v>45301</v>
      </c>
      <c r="B245" s="52">
        <v>16</v>
      </c>
      <c r="C245" s="55">
        <v>126.4</v>
      </c>
      <c r="D245" s="52">
        <f t="shared" si="6"/>
        <v>1</v>
      </c>
    </row>
    <row r="246" spans="1:4" x14ac:dyDescent="0.3">
      <c r="A246" s="54">
        <v>45301</v>
      </c>
      <c r="B246" s="52">
        <v>17</v>
      </c>
      <c r="C246" s="55">
        <v>136.5</v>
      </c>
      <c r="D246" s="52">
        <f t="shared" si="6"/>
        <v>1</v>
      </c>
    </row>
    <row r="247" spans="1:4" x14ac:dyDescent="0.3">
      <c r="A247" s="54">
        <v>45301</v>
      </c>
      <c r="B247" s="52">
        <v>18</v>
      </c>
      <c r="C247" s="55">
        <v>143.79</v>
      </c>
      <c r="D247" s="52">
        <f t="shared" si="6"/>
        <v>1</v>
      </c>
    </row>
    <row r="248" spans="1:4" x14ac:dyDescent="0.3">
      <c r="A248" s="54">
        <v>45301</v>
      </c>
      <c r="B248" s="52">
        <v>19</v>
      </c>
      <c r="C248" s="55">
        <v>140</v>
      </c>
      <c r="D248" s="52">
        <f t="shared" si="6"/>
        <v>1</v>
      </c>
    </row>
    <row r="249" spans="1:4" x14ac:dyDescent="0.3">
      <c r="A249" s="54">
        <v>45301</v>
      </c>
      <c r="B249" s="52">
        <v>20</v>
      </c>
      <c r="C249" s="55">
        <v>132.15</v>
      </c>
      <c r="D249" s="52">
        <f t="shared" si="6"/>
        <v>1</v>
      </c>
    </row>
    <row r="250" spans="1:4" x14ac:dyDescent="0.3">
      <c r="A250" s="54">
        <v>45301</v>
      </c>
      <c r="B250" s="52">
        <v>21</v>
      </c>
      <c r="C250" s="55">
        <v>120</v>
      </c>
      <c r="D250" s="52">
        <f t="shared" si="6"/>
        <v>1</v>
      </c>
    </row>
    <row r="251" spans="1:4" x14ac:dyDescent="0.3">
      <c r="A251" s="54">
        <v>45301</v>
      </c>
      <c r="B251" s="52">
        <v>22</v>
      </c>
      <c r="C251" s="55">
        <v>109.46</v>
      </c>
      <c r="D251" s="52">
        <f t="shared" si="6"/>
        <v>1</v>
      </c>
    </row>
    <row r="252" spans="1:4" x14ac:dyDescent="0.3">
      <c r="A252" s="54">
        <v>45301</v>
      </c>
      <c r="B252" s="52">
        <v>23</v>
      </c>
      <c r="C252" s="55">
        <v>104.86</v>
      </c>
      <c r="D252" s="52">
        <f t="shared" si="6"/>
        <v>1</v>
      </c>
    </row>
    <row r="253" spans="1:4" x14ac:dyDescent="0.3">
      <c r="A253" s="54">
        <v>45301</v>
      </c>
      <c r="B253" s="52">
        <v>24</v>
      </c>
      <c r="C253" s="55">
        <v>95.83</v>
      </c>
      <c r="D253" s="52">
        <f t="shared" si="6"/>
        <v>1</v>
      </c>
    </row>
    <row r="254" spans="1:4" x14ac:dyDescent="0.3">
      <c r="A254" s="54">
        <v>45302</v>
      </c>
      <c r="B254" s="52">
        <v>1</v>
      </c>
      <c r="C254" s="55">
        <v>91.75</v>
      </c>
      <c r="D254" s="52">
        <f t="shared" si="6"/>
        <v>1</v>
      </c>
    </row>
    <row r="255" spans="1:4" x14ac:dyDescent="0.3">
      <c r="A255" s="54">
        <v>45302</v>
      </c>
      <c r="B255" s="52">
        <v>2</v>
      </c>
      <c r="C255" s="55">
        <v>88.59</v>
      </c>
      <c r="D255" s="52">
        <f t="shared" si="6"/>
        <v>1</v>
      </c>
    </row>
    <row r="256" spans="1:4" x14ac:dyDescent="0.3">
      <c r="A256" s="54">
        <v>45302</v>
      </c>
      <c r="B256" s="52">
        <v>3</v>
      </c>
      <c r="C256" s="55">
        <v>87.25</v>
      </c>
      <c r="D256" s="52">
        <f t="shared" si="6"/>
        <v>1</v>
      </c>
    </row>
    <row r="257" spans="1:4" x14ac:dyDescent="0.3">
      <c r="A257" s="54">
        <v>45302</v>
      </c>
      <c r="B257" s="52">
        <v>4</v>
      </c>
      <c r="C257" s="55">
        <v>82.38</v>
      </c>
      <c r="D257" s="52">
        <f t="shared" si="6"/>
        <v>1</v>
      </c>
    </row>
    <row r="258" spans="1:4" x14ac:dyDescent="0.3">
      <c r="A258" s="54">
        <v>45302</v>
      </c>
      <c r="B258" s="52">
        <v>5</v>
      </c>
      <c r="C258" s="55">
        <v>82.08</v>
      </c>
      <c r="D258" s="52">
        <f t="shared" si="6"/>
        <v>1</v>
      </c>
    </row>
    <row r="259" spans="1:4" x14ac:dyDescent="0.3">
      <c r="A259" s="54">
        <v>45302</v>
      </c>
      <c r="B259" s="52">
        <v>6</v>
      </c>
      <c r="C259" s="55">
        <v>88.83</v>
      </c>
      <c r="D259" s="52">
        <f t="shared" si="6"/>
        <v>1</v>
      </c>
    </row>
    <row r="260" spans="1:4" x14ac:dyDescent="0.3">
      <c r="A260" s="54">
        <v>45302</v>
      </c>
      <c r="B260" s="52">
        <v>7</v>
      </c>
      <c r="C260" s="55">
        <v>100.84</v>
      </c>
      <c r="D260" s="52">
        <f t="shared" si="6"/>
        <v>1</v>
      </c>
    </row>
    <row r="261" spans="1:4" x14ac:dyDescent="0.3">
      <c r="A261" s="54">
        <v>45302</v>
      </c>
      <c r="B261" s="52">
        <v>8</v>
      </c>
      <c r="C261" s="55">
        <v>116.47</v>
      </c>
      <c r="D261" s="52">
        <f t="shared" si="6"/>
        <v>1</v>
      </c>
    </row>
    <row r="262" spans="1:4" x14ac:dyDescent="0.3">
      <c r="A262" s="54">
        <v>45302</v>
      </c>
      <c r="B262" s="52">
        <v>9</v>
      </c>
      <c r="C262" s="55">
        <v>141</v>
      </c>
      <c r="D262" s="52">
        <f t="shared" si="6"/>
        <v>1</v>
      </c>
    </row>
    <row r="263" spans="1:4" x14ac:dyDescent="0.3">
      <c r="A263" s="54">
        <v>45302</v>
      </c>
      <c r="B263" s="52">
        <v>10</v>
      </c>
      <c r="C263" s="55">
        <v>129.16</v>
      </c>
      <c r="D263" s="52">
        <f t="shared" si="6"/>
        <v>1</v>
      </c>
    </row>
    <row r="264" spans="1:4" x14ac:dyDescent="0.3">
      <c r="A264" s="54">
        <v>45302</v>
      </c>
      <c r="B264" s="52">
        <v>11</v>
      </c>
      <c r="C264" s="55">
        <v>113.65</v>
      </c>
      <c r="D264" s="52">
        <f t="shared" si="6"/>
        <v>1</v>
      </c>
    </row>
    <row r="265" spans="1:4" x14ac:dyDescent="0.3">
      <c r="A265" s="54">
        <v>45302</v>
      </c>
      <c r="B265" s="52">
        <v>12</v>
      </c>
      <c r="C265" s="55">
        <v>106.48</v>
      </c>
      <c r="D265" s="52">
        <f t="shared" si="6"/>
        <v>1</v>
      </c>
    </row>
    <row r="266" spans="1:4" x14ac:dyDescent="0.3">
      <c r="A266" s="54">
        <v>45302</v>
      </c>
      <c r="B266" s="52">
        <v>13</v>
      </c>
      <c r="C266" s="55">
        <v>99.38</v>
      </c>
      <c r="D266" s="52">
        <f t="shared" si="6"/>
        <v>1</v>
      </c>
    </row>
    <row r="267" spans="1:4" x14ac:dyDescent="0.3">
      <c r="A267" s="54">
        <v>45302</v>
      </c>
      <c r="B267" s="52">
        <v>14</v>
      </c>
      <c r="C267" s="55">
        <v>99</v>
      </c>
      <c r="D267" s="52">
        <f t="shared" si="6"/>
        <v>1</v>
      </c>
    </row>
    <row r="268" spans="1:4" x14ac:dyDescent="0.3">
      <c r="A268" s="54">
        <v>45302</v>
      </c>
      <c r="B268" s="52">
        <v>15</v>
      </c>
      <c r="C268" s="55">
        <v>105.98</v>
      </c>
      <c r="D268" s="52">
        <f t="shared" si="6"/>
        <v>1</v>
      </c>
    </row>
    <row r="269" spans="1:4" x14ac:dyDescent="0.3">
      <c r="A269" s="54">
        <v>45302</v>
      </c>
      <c r="B269" s="52">
        <v>16</v>
      </c>
      <c r="C269" s="55">
        <v>117.68</v>
      </c>
      <c r="D269" s="52">
        <f t="shared" si="6"/>
        <v>1</v>
      </c>
    </row>
    <row r="270" spans="1:4" x14ac:dyDescent="0.3">
      <c r="A270" s="54">
        <v>45302</v>
      </c>
      <c r="B270" s="52">
        <v>17</v>
      </c>
      <c r="C270" s="55">
        <v>139.57</v>
      </c>
      <c r="D270" s="52">
        <f t="shared" si="6"/>
        <v>1</v>
      </c>
    </row>
    <row r="271" spans="1:4" x14ac:dyDescent="0.3">
      <c r="A271" s="54">
        <v>45302</v>
      </c>
      <c r="B271" s="52">
        <v>18</v>
      </c>
      <c r="C271" s="55">
        <v>147.93</v>
      </c>
      <c r="D271" s="52">
        <f t="shared" ref="D271:D334" si="7">MONTH(A271)</f>
        <v>1</v>
      </c>
    </row>
    <row r="272" spans="1:4" x14ac:dyDescent="0.3">
      <c r="A272" s="54">
        <v>45302</v>
      </c>
      <c r="B272" s="52">
        <v>19</v>
      </c>
      <c r="C272" s="55">
        <v>136.27000000000001</v>
      </c>
      <c r="D272" s="52">
        <f t="shared" si="7"/>
        <v>1</v>
      </c>
    </row>
    <row r="273" spans="1:4" x14ac:dyDescent="0.3">
      <c r="A273" s="54">
        <v>45302</v>
      </c>
      <c r="B273" s="52">
        <v>20</v>
      </c>
      <c r="C273" s="55">
        <v>132.31</v>
      </c>
      <c r="D273" s="52">
        <f t="shared" si="7"/>
        <v>1</v>
      </c>
    </row>
    <row r="274" spans="1:4" x14ac:dyDescent="0.3">
      <c r="A274" s="54">
        <v>45302</v>
      </c>
      <c r="B274" s="52">
        <v>21</v>
      </c>
      <c r="C274" s="55">
        <v>119.51</v>
      </c>
      <c r="D274" s="52">
        <f t="shared" si="7"/>
        <v>1</v>
      </c>
    </row>
    <row r="275" spans="1:4" x14ac:dyDescent="0.3">
      <c r="A275" s="54">
        <v>45302</v>
      </c>
      <c r="B275" s="52">
        <v>22</v>
      </c>
      <c r="C275" s="55">
        <v>107.19</v>
      </c>
      <c r="D275" s="52">
        <f t="shared" si="7"/>
        <v>1</v>
      </c>
    </row>
    <row r="276" spans="1:4" x14ac:dyDescent="0.3">
      <c r="A276" s="54">
        <v>45302</v>
      </c>
      <c r="B276" s="52">
        <v>23</v>
      </c>
      <c r="C276" s="55">
        <v>100</v>
      </c>
      <c r="D276" s="52">
        <f t="shared" si="7"/>
        <v>1</v>
      </c>
    </row>
    <row r="277" spans="1:4" x14ac:dyDescent="0.3">
      <c r="A277" s="54">
        <v>45302</v>
      </c>
      <c r="B277" s="52">
        <v>24</v>
      </c>
      <c r="C277" s="55">
        <v>96.54</v>
      </c>
      <c r="D277" s="52">
        <f t="shared" si="7"/>
        <v>1</v>
      </c>
    </row>
    <row r="278" spans="1:4" x14ac:dyDescent="0.3">
      <c r="A278" s="54">
        <v>45303</v>
      </c>
      <c r="B278" s="52">
        <v>1</v>
      </c>
      <c r="C278" s="55">
        <v>90.72</v>
      </c>
      <c r="D278" s="52">
        <f t="shared" si="7"/>
        <v>1</v>
      </c>
    </row>
    <row r="279" spans="1:4" x14ac:dyDescent="0.3">
      <c r="A279" s="54">
        <v>45303</v>
      </c>
      <c r="B279" s="52">
        <v>2</v>
      </c>
      <c r="C279" s="55">
        <v>87.94</v>
      </c>
      <c r="D279" s="52">
        <f t="shared" si="7"/>
        <v>1</v>
      </c>
    </row>
    <row r="280" spans="1:4" x14ac:dyDescent="0.3">
      <c r="A280" s="54">
        <v>45303</v>
      </c>
      <c r="B280" s="52">
        <v>3</v>
      </c>
      <c r="C280" s="55">
        <v>85.78</v>
      </c>
      <c r="D280" s="52">
        <f t="shared" si="7"/>
        <v>1</v>
      </c>
    </row>
    <row r="281" spans="1:4" x14ac:dyDescent="0.3">
      <c r="A281" s="54">
        <v>45303</v>
      </c>
      <c r="B281" s="52">
        <v>4</v>
      </c>
      <c r="C281" s="55">
        <v>85.62</v>
      </c>
      <c r="D281" s="52">
        <f t="shared" si="7"/>
        <v>1</v>
      </c>
    </row>
    <row r="282" spans="1:4" x14ac:dyDescent="0.3">
      <c r="A282" s="54">
        <v>45303</v>
      </c>
      <c r="B282" s="52">
        <v>5</v>
      </c>
      <c r="C282" s="55">
        <v>88.47</v>
      </c>
      <c r="D282" s="52">
        <f t="shared" si="7"/>
        <v>1</v>
      </c>
    </row>
    <row r="283" spans="1:4" x14ac:dyDescent="0.3">
      <c r="A283" s="54">
        <v>45303</v>
      </c>
      <c r="B283" s="52">
        <v>6</v>
      </c>
      <c r="C283" s="55">
        <v>95.18</v>
      </c>
      <c r="D283" s="52">
        <f t="shared" si="7"/>
        <v>1</v>
      </c>
    </row>
    <row r="284" spans="1:4" x14ac:dyDescent="0.3">
      <c r="A284" s="54">
        <v>45303</v>
      </c>
      <c r="B284" s="52">
        <v>7</v>
      </c>
      <c r="C284" s="55">
        <v>108.59</v>
      </c>
      <c r="D284" s="52">
        <f t="shared" si="7"/>
        <v>1</v>
      </c>
    </row>
    <row r="285" spans="1:4" x14ac:dyDescent="0.3">
      <c r="A285" s="54">
        <v>45303</v>
      </c>
      <c r="B285" s="52">
        <v>8</v>
      </c>
      <c r="C285" s="55">
        <v>122.62</v>
      </c>
      <c r="D285" s="52">
        <f t="shared" si="7"/>
        <v>1</v>
      </c>
    </row>
    <row r="286" spans="1:4" x14ac:dyDescent="0.3">
      <c r="A286" s="54">
        <v>45303</v>
      </c>
      <c r="B286" s="52">
        <v>9</v>
      </c>
      <c r="C286" s="55">
        <v>140.74</v>
      </c>
      <c r="D286" s="52">
        <f t="shared" si="7"/>
        <v>1</v>
      </c>
    </row>
    <row r="287" spans="1:4" x14ac:dyDescent="0.3">
      <c r="A287" s="54">
        <v>45303</v>
      </c>
      <c r="B287" s="52">
        <v>10</v>
      </c>
      <c r="C287" s="55">
        <v>134.96</v>
      </c>
      <c r="D287" s="52">
        <f t="shared" si="7"/>
        <v>1</v>
      </c>
    </row>
    <row r="288" spans="1:4" x14ac:dyDescent="0.3">
      <c r="A288" s="54">
        <v>45303</v>
      </c>
      <c r="B288" s="52">
        <v>11</v>
      </c>
      <c r="C288" s="55">
        <v>122.01</v>
      </c>
      <c r="D288" s="52">
        <f t="shared" si="7"/>
        <v>1</v>
      </c>
    </row>
    <row r="289" spans="1:4" x14ac:dyDescent="0.3">
      <c r="A289" s="54">
        <v>45303</v>
      </c>
      <c r="B289" s="52">
        <v>12</v>
      </c>
      <c r="C289" s="55">
        <v>114.73</v>
      </c>
      <c r="D289" s="52">
        <f t="shared" si="7"/>
        <v>1</v>
      </c>
    </row>
    <row r="290" spans="1:4" x14ac:dyDescent="0.3">
      <c r="A290" s="54">
        <v>45303</v>
      </c>
      <c r="B290" s="52">
        <v>13</v>
      </c>
      <c r="C290" s="55">
        <v>106.98</v>
      </c>
      <c r="D290" s="52">
        <f t="shared" si="7"/>
        <v>1</v>
      </c>
    </row>
    <row r="291" spans="1:4" x14ac:dyDescent="0.3">
      <c r="A291" s="54">
        <v>45303</v>
      </c>
      <c r="B291" s="52">
        <v>14</v>
      </c>
      <c r="C291" s="55">
        <v>103.08</v>
      </c>
      <c r="D291" s="52">
        <f t="shared" si="7"/>
        <v>1</v>
      </c>
    </row>
    <row r="292" spans="1:4" x14ac:dyDescent="0.3">
      <c r="A292" s="54">
        <v>45303</v>
      </c>
      <c r="B292" s="52">
        <v>15</v>
      </c>
      <c r="C292" s="55">
        <v>104.54</v>
      </c>
      <c r="D292" s="52">
        <f t="shared" si="7"/>
        <v>1</v>
      </c>
    </row>
    <row r="293" spans="1:4" x14ac:dyDescent="0.3">
      <c r="A293" s="54">
        <v>45303</v>
      </c>
      <c r="B293" s="52">
        <v>16</v>
      </c>
      <c r="C293" s="55">
        <v>110</v>
      </c>
      <c r="D293" s="52">
        <f t="shared" si="7"/>
        <v>1</v>
      </c>
    </row>
    <row r="294" spans="1:4" x14ac:dyDescent="0.3">
      <c r="A294" s="54">
        <v>45303</v>
      </c>
      <c r="B294" s="52">
        <v>17</v>
      </c>
      <c r="C294" s="55">
        <v>120</v>
      </c>
      <c r="D294" s="52">
        <f t="shared" si="7"/>
        <v>1</v>
      </c>
    </row>
    <row r="295" spans="1:4" x14ac:dyDescent="0.3">
      <c r="A295" s="54">
        <v>45303</v>
      </c>
      <c r="B295" s="52">
        <v>18</v>
      </c>
      <c r="C295" s="55">
        <v>127.5</v>
      </c>
      <c r="D295" s="52">
        <f t="shared" si="7"/>
        <v>1</v>
      </c>
    </row>
    <row r="296" spans="1:4" x14ac:dyDescent="0.3">
      <c r="A296" s="54">
        <v>45303</v>
      </c>
      <c r="B296" s="52">
        <v>19</v>
      </c>
      <c r="C296" s="55">
        <v>126</v>
      </c>
      <c r="D296" s="52">
        <f t="shared" si="7"/>
        <v>1</v>
      </c>
    </row>
    <row r="297" spans="1:4" x14ac:dyDescent="0.3">
      <c r="A297" s="54">
        <v>45303</v>
      </c>
      <c r="B297" s="52">
        <v>20</v>
      </c>
      <c r="C297" s="55">
        <v>119.47</v>
      </c>
      <c r="D297" s="52">
        <f t="shared" si="7"/>
        <v>1</v>
      </c>
    </row>
    <row r="298" spans="1:4" x14ac:dyDescent="0.3">
      <c r="A298" s="54">
        <v>45303</v>
      </c>
      <c r="B298" s="52">
        <v>21</v>
      </c>
      <c r="C298" s="55">
        <v>108.91</v>
      </c>
      <c r="D298" s="52">
        <f t="shared" si="7"/>
        <v>1</v>
      </c>
    </row>
    <row r="299" spans="1:4" x14ac:dyDescent="0.3">
      <c r="A299" s="54">
        <v>45303</v>
      </c>
      <c r="B299" s="52">
        <v>22</v>
      </c>
      <c r="C299" s="55">
        <v>98.84</v>
      </c>
      <c r="D299" s="52">
        <f t="shared" si="7"/>
        <v>1</v>
      </c>
    </row>
    <row r="300" spans="1:4" x14ac:dyDescent="0.3">
      <c r="A300" s="54">
        <v>45303</v>
      </c>
      <c r="B300" s="52">
        <v>23</v>
      </c>
      <c r="C300" s="55">
        <v>93.8</v>
      </c>
      <c r="D300" s="52">
        <f t="shared" si="7"/>
        <v>1</v>
      </c>
    </row>
    <row r="301" spans="1:4" x14ac:dyDescent="0.3">
      <c r="A301" s="54">
        <v>45303</v>
      </c>
      <c r="B301" s="52">
        <v>24</v>
      </c>
      <c r="C301" s="55">
        <v>86.02</v>
      </c>
      <c r="D301" s="52">
        <f t="shared" si="7"/>
        <v>1</v>
      </c>
    </row>
    <row r="302" spans="1:4" x14ac:dyDescent="0.3">
      <c r="A302" s="54">
        <v>45304</v>
      </c>
      <c r="B302" s="52">
        <v>1</v>
      </c>
      <c r="C302" s="55">
        <v>90</v>
      </c>
      <c r="D302" s="52">
        <f t="shared" si="7"/>
        <v>1</v>
      </c>
    </row>
    <row r="303" spans="1:4" x14ac:dyDescent="0.3">
      <c r="A303" s="54">
        <v>45304</v>
      </c>
      <c r="B303" s="52">
        <v>2</v>
      </c>
      <c r="C303" s="55">
        <v>84.6</v>
      </c>
      <c r="D303" s="52">
        <f t="shared" si="7"/>
        <v>1</v>
      </c>
    </row>
    <row r="304" spans="1:4" x14ac:dyDescent="0.3">
      <c r="A304" s="54">
        <v>45304</v>
      </c>
      <c r="B304" s="52">
        <v>3</v>
      </c>
      <c r="C304" s="55">
        <v>82</v>
      </c>
      <c r="D304" s="52">
        <f t="shared" si="7"/>
        <v>1</v>
      </c>
    </row>
    <row r="305" spans="1:4" x14ac:dyDescent="0.3">
      <c r="A305" s="54">
        <v>45304</v>
      </c>
      <c r="B305" s="52">
        <v>4</v>
      </c>
      <c r="C305" s="55">
        <v>78.47</v>
      </c>
      <c r="D305" s="52">
        <f t="shared" si="7"/>
        <v>1</v>
      </c>
    </row>
    <row r="306" spans="1:4" x14ac:dyDescent="0.3">
      <c r="A306" s="54">
        <v>45304</v>
      </c>
      <c r="B306" s="52">
        <v>5</v>
      </c>
      <c r="C306" s="55">
        <v>75</v>
      </c>
      <c r="D306" s="52">
        <f t="shared" si="7"/>
        <v>1</v>
      </c>
    </row>
    <row r="307" spans="1:4" x14ac:dyDescent="0.3">
      <c r="A307" s="54">
        <v>45304</v>
      </c>
      <c r="B307" s="52">
        <v>6</v>
      </c>
      <c r="C307" s="55">
        <v>74.23</v>
      </c>
      <c r="D307" s="52">
        <f t="shared" si="7"/>
        <v>1</v>
      </c>
    </row>
    <row r="308" spans="1:4" x14ac:dyDescent="0.3">
      <c r="A308" s="54">
        <v>45304</v>
      </c>
      <c r="B308" s="52">
        <v>7</v>
      </c>
      <c r="C308" s="55">
        <v>79.459999999999994</v>
      </c>
      <c r="D308" s="52">
        <f t="shared" si="7"/>
        <v>1</v>
      </c>
    </row>
    <row r="309" spans="1:4" x14ac:dyDescent="0.3">
      <c r="A309" s="54">
        <v>45304</v>
      </c>
      <c r="B309" s="52">
        <v>8</v>
      </c>
      <c r="C309" s="55">
        <v>83.73</v>
      </c>
      <c r="D309" s="52">
        <f t="shared" si="7"/>
        <v>1</v>
      </c>
    </row>
    <row r="310" spans="1:4" x14ac:dyDescent="0.3">
      <c r="A310" s="54">
        <v>45304</v>
      </c>
      <c r="B310" s="52">
        <v>9</v>
      </c>
      <c r="C310" s="55">
        <v>93.21</v>
      </c>
      <c r="D310" s="52">
        <f t="shared" si="7"/>
        <v>1</v>
      </c>
    </row>
    <row r="311" spans="1:4" x14ac:dyDescent="0.3">
      <c r="A311" s="54">
        <v>45304</v>
      </c>
      <c r="B311" s="52">
        <v>10</v>
      </c>
      <c r="C311" s="55">
        <v>89.04</v>
      </c>
      <c r="D311" s="52">
        <f t="shared" si="7"/>
        <v>1</v>
      </c>
    </row>
    <row r="312" spans="1:4" x14ac:dyDescent="0.3">
      <c r="A312" s="54">
        <v>45304</v>
      </c>
      <c r="B312" s="52">
        <v>11</v>
      </c>
      <c r="C312" s="55">
        <v>84.95</v>
      </c>
      <c r="D312" s="52">
        <f t="shared" si="7"/>
        <v>1</v>
      </c>
    </row>
    <row r="313" spans="1:4" x14ac:dyDescent="0.3">
      <c r="A313" s="54">
        <v>45304</v>
      </c>
      <c r="B313" s="52">
        <v>12</v>
      </c>
      <c r="C313" s="55">
        <v>75.48</v>
      </c>
      <c r="D313" s="52">
        <f t="shared" si="7"/>
        <v>1</v>
      </c>
    </row>
    <row r="314" spans="1:4" x14ac:dyDescent="0.3">
      <c r="A314" s="54">
        <v>45304</v>
      </c>
      <c r="B314" s="52">
        <v>13</v>
      </c>
      <c r="C314" s="55">
        <v>71.03</v>
      </c>
      <c r="D314" s="52">
        <f t="shared" si="7"/>
        <v>1</v>
      </c>
    </row>
    <row r="315" spans="1:4" x14ac:dyDescent="0.3">
      <c r="A315" s="54">
        <v>45304</v>
      </c>
      <c r="B315" s="52">
        <v>14</v>
      </c>
      <c r="C315" s="55">
        <v>71.34</v>
      </c>
      <c r="D315" s="52">
        <f t="shared" si="7"/>
        <v>1</v>
      </c>
    </row>
    <row r="316" spans="1:4" x14ac:dyDescent="0.3">
      <c r="A316" s="54">
        <v>45304</v>
      </c>
      <c r="B316" s="52">
        <v>15</v>
      </c>
      <c r="C316" s="55">
        <v>83.79</v>
      </c>
      <c r="D316" s="52">
        <f t="shared" si="7"/>
        <v>1</v>
      </c>
    </row>
    <row r="317" spans="1:4" x14ac:dyDescent="0.3">
      <c r="A317" s="54">
        <v>45304</v>
      </c>
      <c r="B317" s="52">
        <v>16</v>
      </c>
      <c r="C317" s="55">
        <v>93.53</v>
      </c>
      <c r="D317" s="52">
        <f t="shared" si="7"/>
        <v>1</v>
      </c>
    </row>
    <row r="318" spans="1:4" x14ac:dyDescent="0.3">
      <c r="A318" s="54">
        <v>45304</v>
      </c>
      <c r="B318" s="52">
        <v>17</v>
      </c>
      <c r="C318" s="55">
        <v>105.88</v>
      </c>
      <c r="D318" s="52">
        <f t="shared" si="7"/>
        <v>1</v>
      </c>
    </row>
    <row r="319" spans="1:4" x14ac:dyDescent="0.3">
      <c r="A319" s="54">
        <v>45304</v>
      </c>
      <c r="B319" s="52">
        <v>18</v>
      </c>
      <c r="C319" s="55">
        <v>100.83</v>
      </c>
      <c r="D319" s="52">
        <f t="shared" si="7"/>
        <v>1</v>
      </c>
    </row>
    <row r="320" spans="1:4" x14ac:dyDescent="0.3">
      <c r="A320" s="54">
        <v>45304</v>
      </c>
      <c r="B320" s="52">
        <v>19</v>
      </c>
      <c r="C320" s="55">
        <v>98.35</v>
      </c>
      <c r="D320" s="52">
        <f t="shared" si="7"/>
        <v>1</v>
      </c>
    </row>
    <row r="321" spans="1:4" x14ac:dyDescent="0.3">
      <c r="A321" s="54">
        <v>45304</v>
      </c>
      <c r="B321" s="52">
        <v>20</v>
      </c>
      <c r="C321" s="55">
        <v>97.1</v>
      </c>
      <c r="D321" s="52">
        <f t="shared" si="7"/>
        <v>1</v>
      </c>
    </row>
    <row r="322" spans="1:4" x14ac:dyDescent="0.3">
      <c r="A322" s="54">
        <v>45304</v>
      </c>
      <c r="B322" s="52">
        <v>21</v>
      </c>
      <c r="C322" s="55">
        <v>88.73</v>
      </c>
      <c r="D322" s="52">
        <f t="shared" si="7"/>
        <v>1</v>
      </c>
    </row>
    <row r="323" spans="1:4" x14ac:dyDescent="0.3">
      <c r="A323" s="54">
        <v>45304</v>
      </c>
      <c r="B323" s="52">
        <v>22</v>
      </c>
      <c r="C323" s="55">
        <v>83.13</v>
      </c>
      <c r="D323" s="52">
        <f t="shared" si="7"/>
        <v>1</v>
      </c>
    </row>
    <row r="324" spans="1:4" x14ac:dyDescent="0.3">
      <c r="A324" s="54">
        <v>45304</v>
      </c>
      <c r="B324" s="52">
        <v>23</v>
      </c>
      <c r="C324" s="55">
        <v>69.22</v>
      </c>
      <c r="D324" s="52">
        <f t="shared" si="7"/>
        <v>1</v>
      </c>
    </row>
    <row r="325" spans="1:4" x14ac:dyDescent="0.3">
      <c r="A325" s="54">
        <v>45304</v>
      </c>
      <c r="B325" s="52">
        <v>24</v>
      </c>
      <c r="C325" s="55">
        <v>67.790000000000006</v>
      </c>
      <c r="D325" s="52">
        <f t="shared" si="7"/>
        <v>1</v>
      </c>
    </row>
    <row r="326" spans="1:4" x14ac:dyDescent="0.3">
      <c r="A326" s="54">
        <v>45305</v>
      </c>
      <c r="B326" s="52">
        <v>1</v>
      </c>
      <c r="C326" s="55">
        <v>67.39</v>
      </c>
      <c r="D326" s="52">
        <f t="shared" si="7"/>
        <v>1</v>
      </c>
    </row>
    <row r="327" spans="1:4" x14ac:dyDescent="0.3">
      <c r="A327" s="54">
        <v>45305</v>
      </c>
      <c r="B327" s="52">
        <v>2</v>
      </c>
      <c r="C327" s="55">
        <v>65.61</v>
      </c>
      <c r="D327" s="52">
        <f t="shared" si="7"/>
        <v>1</v>
      </c>
    </row>
    <row r="328" spans="1:4" x14ac:dyDescent="0.3">
      <c r="A328" s="54">
        <v>45305</v>
      </c>
      <c r="B328" s="52">
        <v>3</v>
      </c>
      <c r="C328" s="55">
        <v>65.209999999999994</v>
      </c>
      <c r="D328" s="52">
        <f t="shared" si="7"/>
        <v>1</v>
      </c>
    </row>
    <row r="329" spans="1:4" x14ac:dyDescent="0.3">
      <c r="A329" s="54">
        <v>45305</v>
      </c>
      <c r="B329" s="52">
        <v>4</v>
      </c>
      <c r="C329" s="55">
        <v>65.44</v>
      </c>
      <c r="D329" s="52">
        <f t="shared" si="7"/>
        <v>1</v>
      </c>
    </row>
    <row r="330" spans="1:4" x14ac:dyDescent="0.3">
      <c r="A330" s="54">
        <v>45305</v>
      </c>
      <c r="B330" s="52">
        <v>5</v>
      </c>
      <c r="C330" s="55">
        <v>65.84</v>
      </c>
      <c r="D330" s="52">
        <f t="shared" si="7"/>
        <v>1</v>
      </c>
    </row>
    <row r="331" spans="1:4" x14ac:dyDescent="0.3">
      <c r="A331" s="54">
        <v>45305</v>
      </c>
      <c r="B331" s="52">
        <v>6</v>
      </c>
      <c r="C331" s="55">
        <v>66.72</v>
      </c>
      <c r="D331" s="52">
        <f t="shared" si="7"/>
        <v>1</v>
      </c>
    </row>
    <row r="332" spans="1:4" x14ac:dyDescent="0.3">
      <c r="A332" s="54">
        <v>45305</v>
      </c>
      <c r="B332" s="52">
        <v>7</v>
      </c>
      <c r="C332" s="55">
        <v>67.8</v>
      </c>
      <c r="D332" s="52">
        <f t="shared" si="7"/>
        <v>1</v>
      </c>
    </row>
    <row r="333" spans="1:4" x14ac:dyDescent="0.3">
      <c r="A333" s="54">
        <v>45305</v>
      </c>
      <c r="B333" s="52">
        <v>8</v>
      </c>
      <c r="C333" s="55">
        <v>72.209999999999994</v>
      </c>
      <c r="D333" s="52">
        <f t="shared" si="7"/>
        <v>1</v>
      </c>
    </row>
    <row r="334" spans="1:4" x14ac:dyDescent="0.3">
      <c r="A334" s="54">
        <v>45305</v>
      </c>
      <c r="B334" s="52">
        <v>9</v>
      </c>
      <c r="C334" s="55">
        <v>76.900000000000006</v>
      </c>
      <c r="D334" s="52">
        <f t="shared" si="7"/>
        <v>1</v>
      </c>
    </row>
    <row r="335" spans="1:4" x14ac:dyDescent="0.3">
      <c r="A335" s="54">
        <v>45305</v>
      </c>
      <c r="B335" s="52">
        <v>10</v>
      </c>
      <c r="C335" s="55">
        <v>81.94</v>
      </c>
      <c r="D335" s="52">
        <f t="shared" ref="D335:D398" si="8">MONTH(A335)</f>
        <v>1</v>
      </c>
    </row>
    <row r="336" spans="1:4" x14ac:dyDescent="0.3">
      <c r="A336" s="54">
        <v>45305</v>
      </c>
      <c r="B336" s="52">
        <v>11</v>
      </c>
      <c r="C336" s="55">
        <v>82.12</v>
      </c>
      <c r="D336" s="52">
        <f t="shared" si="8"/>
        <v>1</v>
      </c>
    </row>
    <row r="337" spans="1:4" x14ac:dyDescent="0.3">
      <c r="A337" s="54">
        <v>45305</v>
      </c>
      <c r="B337" s="52">
        <v>12</v>
      </c>
      <c r="C337" s="55">
        <v>83.61</v>
      </c>
      <c r="D337" s="52">
        <f t="shared" si="8"/>
        <v>1</v>
      </c>
    </row>
    <row r="338" spans="1:4" x14ac:dyDescent="0.3">
      <c r="A338" s="54">
        <v>45305</v>
      </c>
      <c r="B338" s="52">
        <v>13</v>
      </c>
      <c r="C338" s="55">
        <v>81.44</v>
      </c>
      <c r="D338" s="52">
        <f t="shared" si="8"/>
        <v>1</v>
      </c>
    </row>
    <row r="339" spans="1:4" x14ac:dyDescent="0.3">
      <c r="A339" s="54">
        <v>45305</v>
      </c>
      <c r="B339" s="52">
        <v>14</v>
      </c>
      <c r="C339" s="55">
        <v>77.040000000000006</v>
      </c>
      <c r="D339" s="52">
        <f t="shared" si="8"/>
        <v>1</v>
      </c>
    </row>
    <row r="340" spans="1:4" x14ac:dyDescent="0.3">
      <c r="A340" s="54">
        <v>45305</v>
      </c>
      <c r="B340" s="52">
        <v>15</v>
      </c>
      <c r="C340" s="55">
        <v>79.150000000000006</v>
      </c>
      <c r="D340" s="52">
        <f t="shared" si="8"/>
        <v>1</v>
      </c>
    </row>
    <row r="341" spans="1:4" x14ac:dyDescent="0.3">
      <c r="A341" s="54">
        <v>45305</v>
      </c>
      <c r="B341" s="52">
        <v>16</v>
      </c>
      <c r="C341" s="55">
        <v>82.32</v>
      </c>
      <c r="D341" s="52">
        <f t="shared" si="8"/>
        <v>1</v>
      </c>
    </row>
    <row r="342" spans="1:4" x14ac:dyDescent="0.3">
      <c r="A342" s="54">
        <v>45305</v>
      </c>
      <c r="B342" s="52">
        <v>17</v>
      </c>
      <c r="C342" s="55">
        <v>86.62</v>
      </c>
      <c r="D342" s="52">
        <f t="shared" si="8"/>
        <v>1</v>
      </c>
    </row>
    <row r="343" spans="1:4" x14ac:dyDescent="0.3">
      <c r="A343" s="54">
        <v>45305</v>
      </c>
      <c r="B343" s="52">
        <v>18</v>
      </c>
      <c r="C343" s="55">
        <v>91.86</v>
      </c>
      <c r="D343" s="52">
        <f t="shared" si="8"/>
        <v>1</v>
      </c>
    </row>
    <row r="344" spans="1:4" x14ac:dyDescent="0.3">
      <c r="A344" s="54">
        <v>45305</v>
      </c>
      <c r="B344" s="52">
        <v>19</v>
      </c>
      <c r="C344" s="55">
        <v>97.45</v>
      </c>
      <c r="D344" s="52">
        <f t="shared" si="8"/>
        <v>1</v>
      </c>
    </row>
    <row r="345" spans="1:4" x14ac:dyDescent="0.3">
      <c r="A345" s="54">
        <v>45305</v>
      </c>
      <c r="B345" s="52">
        <v>20</v>
      </c>
      <c r="C345" s="55">
        <v>89.45</v>
      </c>
      <c r="D345" s="52">
        <f t="shared" si="8"/>
        <v>1</v>
      </c>
    </row>
    <row r="346" spans="1:4" x14ac:dyDescent="0.3">
      <c r="A346" s="54">
        <v>45305</v>
      </c>
      <c r="B346" s="52">
        <v>21</v>
      </c>
      <c r="C346" s="55">
        <v>81.8</v>
      </c>
      <c r="D346" s="52">
        <f t="shared" si="8"/>
        <v>1</v>
      </c>
    </row>
    <row r="347" spans="1:4" x14ac:dyDescent="0.3">
      <c r="A347" s="54">
        <v>45305</v>
      </c>
      <c r="B347" s="52">
        <v>22</v>
      </c>
      <c r="C347" s="55">
        <v>78.98</v>
      </c>
      <c r="D347" s="52">
        <f t="shared" si="8"/>
        <v>1</v>
      </c>
    </row>
    <row r="348" spans="1:4" x14ac:dyDescent="0.3">
      <c r="A348" s="54">
        <v>45305</v>
      </c>
      <c r="B348" s="52">
        <v>23</v>
      </c>
      <c r="C348" s="55">
        <v>75.709999999999994</v>
      </c>
      <c r="D348" s="52">
        <f t="shared" si="8"/>
        <v>1</v>
      </c>
    </row>
    <row r="349" spans="1:4" x14ac:dyDescent="0.3">
      <c r="A349" s="54">
        <v>45305</v>
      </c>
      <c r="B349" s="52">
        <v>24</v>
      </c>
      <c r="C349" s="55">
        <v>67.42</v>
      </c>
      <c r="D349" s="52">
        <f t="shared" si="8"/>
        <v>1</v>
      </c>
    </row>
    <row r="350" spans="1:4" x14ac:dyDescent="0.3">
      <c r="A350" s="54">
        <v>45306</v>
      </c>
      <c r="B350" s="52">
        <v>1</v>
      </c>
      <c r="C350" s="55">
        <v>70.180000000000007</v>
      </c>
      <c r="D350" s="52">
        <f t="shared" si="8"/>
        <v>1</v>
      </c>
    </row>
    <row r="351" spans="1:4" x14ac:dyDescent="0.3">
      <c r="A351" s="54">
        <v>45306</v>
      </c>
      <c r="B351" s="52">
        <v>2</v>
      </c>
      <c r="C351" s="55">
        <v>66.540000000000006</v>
      </c>
      <c r="D351" s="52">
        <f t="shared" si="8"/>
        <v>1</v>
      </c>
    </row>
    <row r="352" spans="1:4" x14ac:dyDescent="0.3">
      <c r="A352" s="54">
        <v>45306</v>
      </c>
      <c r="B352" s="52">
        <v>3</v>
      </c>
      <c r="C352" s="55">
        <v>64.48</v>
      </c>
      <c r="D352" s="52">
        <f t="shared" si="8"/>
        <v>1</v>
      </c>
    </row>
    <row r="353" spans="1:4" x14ac:dyDescent="0.3">
      <c r="A353" s="54">
        <v>45306</v>
      </c>
      <c r="B353" s="52">
        <v>4</v>
      </c>
      <c r="C353" s="55">
        <v>62.04</v>
      </c>
      <c r="D353" s="52">
        <f t="shared" si="8"/>
        <v>1</v>
      </c>
    </row>
    <row r="354" spans="1:4" x14ac:dyDescent="0.3">
      <c r="A354" s="54">
        <v>45306</v>
      </c>
      <c r="B354" s="52">
        <v>5</v>
      </c>
      <c r="C354" s="55">
        <v>62.82</v>
      </c>
      <c r="D354" s="52">
        <f t="shared" si="8"/>
        <v>1</v>
      </c>
    </row>
    <row r="355" spans="1:4" x14ac:dyDescent="0.3">
      <c r="A355" s="54">
        <v>45306</v>
      </c>
      <c r="B355" s="52">
        <v>6</v>
      </c>
      <c r="C355" s="55">
        <v>69.290000000000006</v>
      </c>
      <c r="D355" s="52">
        <f t="shared" si="8"/>
        <v>1</v>
      </c>
    </row>
    <row r="356" spans="1:4" x14ac:dyDescent="0.3">
      <c r="A356" s="54">
        <v>45306</v>
      </c>
      <c r="B356" s="52">
        <v>7</v>
      </c>
      <c r="C356" s="55">
        <v>86.86</v>
      </c>
      <c r="D356" s="52">
        <f t="shared" si="8"/>
        <v>1</v>
      </c>
    </row>
    <row r="357" spans="1:4" x14ac:dyDescent="0.3">
      <c r="A357" s="54">
        <v>45306</v>
      </c>
      <c r="B357" s="52">
        <v>8</v>
      </c>
      <c r="C357" s="55">
        <v>125.99</v>
      </c>
      <c r="D357" s="52">
        <f t="shared" si="8"/>
        <v>1</v>
      </c>
    </row>
    <row r="358" spans="1:4" x14ac:dyDescent="0.3">
      <c r="A358" s="54">
        <v>45306</v>
      </c>
      <c r="B358" s="52">
        <v>9</v>
      </c>
      <c r="C358" s="55">
        <v>98.42</v>
      </c>
      <c r="D358" s="52">
        <f t="shared" si="8"/>
        <v>1</v>
      </c>
    </row>
    <row r="359" spans="1:4" x14ac:dyDescent="0.3">
      <c r="A359" s="54">
        <v>45306</v>
      </c>
      <c r="B359" s="52">
        <v>10</v>
      </c>
      <c r="C359" s="55">
        <v>99.95</v>
      </c>
      <c r="D359" s="52">
        <f t="shared" si="8"/>
        <v>1</v>
      </c>
    </row>
    <row r="360" spans="1:4" x14ac:dyDescent="0.3">
      <c r="A360" s="54">
        <v>45306</v>
      </c>
      <c r="B360" s="52">
        <v>11</v>
      </c>
      <c r="C360" s="55">
        <v>94.51</v>
      </c>
      <c r="D360" s="52">
        <f t="shared" si="8"/>
        <v>1</v>
      </c>
    </row>
    <row r="361" spans="1:4" x14ac:dyDescent="0.3">
      <c r="A361" s="54">
        <v>45306</v>
      </c>
      <c r="B361" s="52">
        <v>12</v>
      </c>
      <c r="C361" s="55">
        <v>90.27</v>
      </c>
      <c r="D361" s="52">
        <f t="shared" si="8"/>
        <v>1</v>
      </c>
    </row>
    <row r="362" spans="1:4" x14ac:dyDescent="0.3">
      <c r="A362" s="54">
        <v>45306</v>
      </c>
      <c r="B362" s="52">
        <v>13</v>
      </c>
      <c r="C362" s="55">
        <v>83.95</v>
      </c>
      <c r="D362" s="52">
        <f t="shared" si="8"/>
        <v>1</v>
      </c>
    </row>
    <row r="363" spans="1:4" x14ac:dyDescent="0.3">
      <c r="A363" s="54">
        <v>45306</v>
      </c>
      <c r="B363" s="52">
        <v>14</v>
      </c>
      <c r="C363" s="55">
        <v>84.99</v>
      </c>
      <c r="D363" s="52">
        <f t="shared" si="8"/>
        <v>1</v>
      </c>
    </row>
    <row r="364" spans="1:4" x14ac:dyDescent="0.3">
      <c r="A364" s="54">
        <v>45306</v>
      </c>
      <c r="B364" s="52">
        <v>15</v>
      </c>
      <c r="C364" s="55">
        <v>89.9</v>
      </c>
      <c r="D364" s="52">
        <f t="shared" si="8"/>
        <v>1</v>
      </c>
    </row>
    <row r="365" spans="1:4" x14ac:dyDescent="0.3">
      <c r="A365" s="54">
        <v>45306</v>
      </c>
      <c r="B365" s="52">
        <v>16</v>
      </c>
      <c r="C365" s="55">
        <v>99.29</v>
      </c>
      <c r="D365" s="52">
        <f t="shared" si="8"/>
        <v>1</v>
      </c>
    </row>
    <row r="366" spans="1:4" x14ac:dyDescent="0.3">
      <c r="A366" s="54">
        <v>45306</v>
      </c>
      <c r="B366" s="52">
        <v>17</v>
      </c>
      <c r="C366" s="55">
        <v>103.36</v>
      </c>
      <c r="D366" s="52">
        <f t="shared" si="8"/>
        <v>1</v>
      </c>
    </row>
    <row r="367" spans="1:4" x14ac:dyDescent="0.3">
      <c r="A367" s="54">
        <v>45306</v>
      </c>
      <c r="B367" s="52">
        <v>18</v>
      </c>
      <c r="C367" s="55">
        <v>103.47</v>
      </c>
      <c r="D367" s="52">
        <f t="shared" si="8"/>
        <v>1</v>
      </c>
    </row>
    <row r="368" spans="1:4" x14ac:dyDescent="0.3">
      <c r="A368" s="54">
        <v>45306</v>
      </c>
      <c r="B368" s="52">
        <v>19</v>
      </c>
      <c r="C368" s="55">
        <v>112.07</v>
      </c>
      <c r="D368" s="52">
        <f t="shared" si="8"/>
        <v>1</v>
      </c>
    </row>
    <row r="369" spans="1:4" x14ac:dyDescent="0.3">
      <c r="A369" s="54">
        <v>45306</v>
      </c>
      <c r="B369" s="52">
        <v>20</v>
      </c>
      <c r="C369" s="55">
        <v>110.1</v>
      </c>
      <c r="D369" s="52">
        <f t="shared" si="8"/>
        <v>1</v>
      </c>
    </row>
    <row r="370" spans="1:4" x14ac:dyDescent="0.3">
      <c r="A370" s="54">
        <v>45306</v>
      </c>
      <c r="B370" s="52">
        <v>21</v>
      </c>
      <c r="C370" s="55">
        <v>103.52</v>
      </c>
      <c r="D370" s="52">
        <f t="shared" si="8"/>
        <v>1</v>
      </c>
    </row>
    <row r="371" spans="1:4" x14ac:dyDescent="0.3">
      <c r="A371" s="54">
        <v>45306</v>
      </c>
      <c r="B371" s="52">
        <v>22</v>
      </c>
      <c r="C371" s="55">
        <v>93.5</v>
      </c>
      <c r="D371" s="52">
        <f t="shared" si="8"/>
        <v>1</v>
      </c>
    </row>
    <row r="372" spans="1:4" x14ac:dyDescent="0.3">
      <c r="A372" s="54">
        <v>45306</v>
      </c>
      <c r="B372" s="52">
        <v>23</v>
      </c>
      <c r="C372" s="55">
        <v>91.14</v>
      </c>
      <c r="D372" s="52">
        <f t="shared" si="8"/>
        <v>1</v>
      </c>
    </row>
    <row r="373" spans="1:4" x14ac:dyDescent="0.3">
      <c r="A373" s="54">
        <v>45306</v>
      </c>
      <c r="B373" s="52">
        <v>24</v>
      </c>
      <c r="C373" s="55">
        <v>87.72</v>
      </c>
      <c r="D373" s="52">
        <f t="shared" si="8"/>
        <v>1</v>
      </c>
    </row>
    <row r="374" spans="1:4" x14ac:dyDescent="0.3">
      <c r="A374" s="54">
        <v>45307</v>
      </c>
      <c r="B374" s="52">
        <v>1</v>
      </c>
      <c r="C374" s="55">
        <v>82.54</v>
      </c>
      <c r="D374" s="52">
        <f t="shared" si="8"/>
        <v>1</v>
      </c>
    </row>
    <row r="375" spans="1:4" x14ac:dyDescent="0.3">
      <c r="A375" s="54">
        <v>45307</v>
      </c>
      <c r="B375" s="52">
        <v>2</v>
      </c>
      <c r="C375" s="55">
        <v>81.55</v>
      </c>
      <c r="D375" s="52">
        <f t="shared" si="8"/>
        <v>1</v>
      </c>
    </row>
    <row r="376" spans="1:4" x14ac:dyDescent="0.3">
      <c r="A376" s="54">
        <v>45307</v>
      </c>
      <c r="B376" s="52">
        <v>3</v>
      </c>
      <c r="C376" s="55">
        <v>80.13</v>
      </c>
      <c r="D376" s="52">
        <f t="shared" si="8"/>
        <v>1</v>
      </c>
    </row>
    <row r="377" spans="1:4" x14ac:dyDescent="0.3">
      <c r="A377" s="54">
        <v>45307</v>
      </c>
      <c r="B377" s="52">
        <v>4</v>
      </c>
      <c r="C377" s="55">
        <v>78.290000000000006</v>
      </c>
      <c r="D377" s="52">
        <f t="shared" si="8"/>
        <v>1</v>
      </c>
    </row>
    <row r="378" spans="1:4" x14ac:dyDescent="0.3">
      <c r="A378" s="54">
        <v>45307</v>
      </c>
      <c r="B378" s="52">
        <v>5</v>
      </c>
      <c r="C378" s="55">
        <v>77.48</v>
      </c>
      <c r="D378" s="52">
        <f t="shared" si="8"/>
        <v>1</v>
      </c>
    </row>
    <row r="379" spans="1:4" x14ac:dyDescent="0.3">
      <c r="A379" s="54">
        <v>45307</v>
      </c>
      <c r="B379" s="52">
        <v>6</v>
      </c>
      <c r="C379" s="55">
        <v>82.72</v>
      </c>
      <c r="D379" s="52">
        <f t="shared" si="8"/>
        <v>1</v>
      </c>
    </row>
    <row r="380" spans="1:4" x14ac:dyDescent="0.3">
      <c r="A380" s="54">
        <v>45307</v>
      </c>
      <c r="B380" s="52">
        <v>7</v>
      </c>
      <c r="C380" s="55">
        <v>109.86</v>
      </c>
      <c r="D380" s="52">
        <f t="shared" si="8"/>
        <v>1</v>
      </c>
    </row>
    <row r="381" spans="1:4" x14ac:dyDescent="0.3">
      <c r="A381" s="54">
        <v>45307</v>
      </c>
      <c r="B381" s="52">
        <v>8</v>
      </c>
      <c r="C381" s="55">
        <v>126.92</v>
      </c>
      <c r="D381" s="52">
        <f t="shared" si="8"/>
        <v>1</v>
      </c>
    </row>
    <row r="382" spans="1:4" x14ac:dyDescent="0.3">
      <c r="A382" s="54">
        <v>45307</v>
      </c>
      <c r="B382" s="52">
        <v>9</v>
      </c>
      <c r="C382" s="55">
        <v>144.11000000000001</v>
      </c>
      <c r="D382" s="52">
        <f t="shared" si="8"/>
        <v>1</v>
      </c>
    </row>
    <row r="383" spans="1:4" x14ac:dyDescent="0.3">
      <c r="A383" s="54">
        <v>45307</v>
      </c>
      <c r="B383" s="52">
        <v>10</v>
      </c>
      <c r="C383" s="55">
        <v>138.6</v>
      </c>
      <c r="D383" s="52">
        <f t="shared" si="8"/>
        <v>1</v>
      </c>
    </row>
    <row r="384" spans="1:4" x14ac:dyDescent="0.3">
      <c r="A384" s="54">
        <v>45307</v>
      </c>
      <c r="B384" s="52">
        <v>11</v>
      </c>
      <c r="C384" s="55">
        <v>122</v>
      </c>
      <c r="D384" s="52">
        <f t="shared" si="8"/>
        <v>1</v>
      </c>
    </row>
    <row r="385" spans="1:4" x14ac:dyDescent="0.3">
      <c r="A385" s="54">
        <v>45307</v>
      </c>
      <c r="B385" s="52">
        <v>12</v>
      </c>
      <c r="C385" s="55">
        <v>110</v>
      </c>
      <c r="D385" s="52">
        <f t="shared" si="8"/>
        <v>1</v>
      </c>
    </row>
    <row r="386" spans="1:4" x14ac:dyDescent="0.3">
      <c r="A386" s="54">
        <v>45307</v>
      </c>
      <c r="B386" s="52">
        <v>13</v>
      </c>
      <c r="C386" s="55">
        <v>103.21</v>
      </c>
      <c r="D386" s="52">
        <f t="shared" si="8"/>
        <v>1</v>
      </c>
    </row>
    <row r="387" spans="1:4" x14ac:dyDescent="0.3">
      <c r="A387" s="54">
        <v>45307</v>
      </c>
      <c r="B387" s="52">
        <v>14</v>
      </c>
      <c r="C387" s="55">
        <v>112.84</v>
      </c>
      <c r="D387" s="52">
        <f t="shared" si="8"/>
        <v>1</v>
      </c>
    </row>
    <row r="388" spans="1:4" x14ac:dyDescent="0.3">
      <c r="A388" s="54">
        <v>45307</v>
      </c>
      <c r="B388" s="52">
        <v>15</v>
      </c>
      <c r="C388" s="55">
        <v>122.06</v>
      </c>
      <c r="D388" s="52">
        <f t="shared" si="8"/>
        <v>1</v>
      </c>
    </row>
    <row r="389" spans="1:4" x14ac:dyDescent="0.3">
      <c r="A389" s="54">
        <v>45307</v>
      </c>
      <c r="B389" s="52">
        <v>16</v>
      </c>
      <c r="C389" s="55">
        <v>134.79</v>
      </c>
      <c r="D389" s="52">
        <f t="shared" si="8"/>
        <v>1</v>
      </c>
    </row>
    <row r="390" spans="1:4" x14ac:dyDescent="0.3">
      <c r="A390" s="54">
        <v>45307</v>
      </c>
      <c r="B390" s="52">
        <v>17</v>
      </c>
      <c r="C390" s="55">
        <v>143.59</v>
      </c>
      <c r="D390" s="52">
        <f t="shared" si="8"/>
        <v>1</v>
      </c>
    </row>
    <row r="391" spans="1:4" x14ac:dyDescent="0.3">
      <c r="A391" s="54">
        <v>45307</v>
      </c>
      <c r="B391" s="52">
        <v>18</v>
      </c>
      <c r="C391" s="55">
        <v>145.06</v>
      </c>
      <c r="D391" s="52">
        <f t="shared" si="8"/>
        <v>1</v>
      </c>
    </row>
    <row r="392" spans="1:4" x14ac:dyDescent="0.3">
      <c r="A392" s="54">
        <v>45307</v>
      </c>
      <c r="B392" s="52">
        <v>19</v>
      </c>
      <c r="C392" s="55">
        <v>136.38</v>
      </c>
      <c r="D392" s="52">
        <f t="shared" si="8"/>
        <v>1</v>
      </c>
    </row>
    <row r="393" spans="1:4" x14ac:dyDescent="0.3">
      <c r="A393" s="54">
        <v>45307</v>
      </c>
      <c r="B393" s="52">
        <v>20</v>
      </c>
      <c r="C393" s="55">
        <v>130.07</v>
      </c>
      <c r="D393" s="52">
        <f t="shared" si="8"/>
        <v>1</v>
      </c>
    </row>
    <row r="394" spans="1:4" x14ac:dyDescent="0.3">
      <c r="A394" s="54">
        <v>45307</v>
      </c>
      <c r="B394" s="52">
        <v>21</v>
      </c>
      <c r="C394" s="55">
        <v>125.75</v>
      </c>
      <c r="D394" s="52">
        <f t="shared" si="8"/>
        <v>1</v>
      </c>
    </row>
    <row r="395" spans="1:4" x14ac:dyDescent="0.3">
      <c r="A395" s="54">
        <v>45307</v>
      </c>
      <c r="B395" s="52">
        <v>22</v>
      </c>
      <c r="C395" s="55">
        <v>110.46</v>
      </c>
      <c r="D395" s="52">
        <f t="shared" si="8"/>
        <v>1</v>
      </c>
    </row>
    <row r="396" spans="1:4" x14ac:dyDescent="0.3">
      <c r="A396" s="54">
        <v>45307</v>
      </c>
      <c r="B396" s="52">
        <v>23</v>
      </c>
      <c r="C396" s="55">
        <v>102.65</v>
      </c>
      <c r="D396" s="52">
        <f t="shared" si="8"/>
        <v>1</v>
      </c>
    </row>
    <row r="397" spans="1:4" x14ac:dyDescent="0.3">
      <c r="A397" s="54">
        <v>45307</v>
      </c>
      <c r="B397" s="52">
        <v>24</v>
      </c>
      <c r="C397" s="55">
        <v>90.6</v>
      </c>
      <c r="D397" s="52">
        <f t="shared" si="8"/>
        <v>1</v>
      </c>
    </row>
    <row r="398" spans="1:4" x14ac:dyDescent="0.3">
      <c r="A398" s="54">
        <v>45308</v>
      </c>
      <c r="B398" s="52">
        <v>1</v>
      </c>
      <c r="C398" s="55">
        <v>83.64</v>
      </c>
      <c r="D398" s="52">
        <f t="shared" si="8"/>
        <v>1</v>
      </c>
    </row>
    <row r="399" spans="1:4" x14ac:dyDescent="0.3">
      <c r="A399" s="54">
        <v>45308</v>
      </c>
      <c r="B399" s="52">
        <v>2</v>
      </c>
      <c r="C399" s="55">
        <v>77.16</v>
      </c>
      <c r="D399" s="52">
        <f t="shared" ref="D399:D462" si="9">MONTH(A399)</f>
        <v>1</v>
      </c>
    </row>
    <row r="400" spans="1:4" x14ac:dyDescent="0.3">
      <c r="A400" s="54">
        <v>45308</v>
      </c>
      <c r="B400" s="52">
        <v>3</v>
      </c>
      <c r="C400" s="55">
        <v>67.8</v>
      </c>
      <c r="D400" s="52">
        <f t="shared" si="9"/>
        <v>1</v>
      </c>
    </row>
    <row r="401" spans="1:4" x14ac:dyDescent="0.3">
      <c r="A401" s="54">
        <v>45308</v>
      </c>
      <c r="B401" s="52">
        <v>4</v>
      </c>
      <c r="C401" s="55">
        <v>66.91</v>
      </c>
      <c r="D401" s="52">
        <f t="shared" si="9"/>
        <v>1</v>
      </c>
    </row>
    <row r="402" spans="1:4" x14ac:dyDescent="0.3">
      <c r="A402" s="54">
        <v>45308</v>
      </c>
      <c r="B402" s="52">
        <v>5</v>
      </c>
      <c r="C402" s="55">
        <v>67.86</v>
      </c>
      <c r="D402" s="52">
        <f t="shared" si="9"/>
        <v>1</v>
      </c>
    </row>
    <row r="403" spans="1:4" x14ac:dyDescent="0.3">
      <c r="A403" s="54">
        <v>45308</v>
      </c>
      <c r="B403" s="52">
        <v>6</v>
      </c>
      <c r="C403" s="55">
        <v>82.52</v>
      </c>
      <c r="D403" s="52">
        <f t="shared" si="9"/>
        <v>1</v>
      </c>
    </row>
    <row r="404" spans="1:4" x14ac:dyDescent="0.3">
      <c r="A404" s="54">
        <v>45308</v>
      </c>
      <c r="B404" s="52">
        <v>7</v>
      </c>
      <c r="C404" s="55">
        <v>94.01</v>
      </c>
      <c r="D404" s="52">
        <f t="shared" si="9"/>
        <v>1</v>
      </c>
    </row>
    <row r="405" spans="1:4" x14ac:dyDescent="0.3">
      <c r="A405" s="54">
        <v>45308</v>
      </c>
      <c r="B405" s="52">
        <v>8</v>
      </c>
      <c r="C405" s="55">
        <v>104.91</v>
      </c>
      <c r="D405" s="52">
        <f t="shared" si="9"/>
        <v>1</v>
      </c>
    </row>
    <row r="406" spans="1:4" x14ac:dyDescent="0.3">
      <c r="A406" s="54">
        <v>45308</v>
      </c>
      <c r="B406" s="52">
        <v>9</v>
      </c>
      <c r="C406" s="55">
        <v>105.64</v>
      </c>
      <c r="D406" s="52">
        <f t="shared" si="9"/>
        <v>1</v>
      </c>
    </row>
    <row r="407" spans="1:4" x14ac:dyDescent="0.3">
      <c r="A407" s="54">
        <v>45308</v>
      </c>
      <c r="B407" s="52">
        <v>10</v>
      </c>
      <c r="C407" s="55">
        <v>105.5</v>
      </c>
      <c r="D407" s="52">
        <f t="shared" si="9"/>
        <v>1</v>
      </c>
    </row>
    <row r="408" spans="1:4" x14ac:dyDescent="0.3">
      <c r="A408" s="54">
        <v>45308</v>
      </c>
      <c r="B408" s="52">
        <v>11</v>
      </c>
      <c r="C408" s="55">
        <v>110.33</v>
      </c>
      <c r="D408" s="52">
        <f t="shared" si="9"/>
        <v>1</v>
      </c>
    </row>
    <row r="409" spans="1:4" x14ac:dyDescent="0.3">
      <c r="A409" s="54">
        <v>45308</v>
      </c>
      <c r="B409" s="52">
        <v>12</v>
      </c>
      <c r="C409" s="55">
        <v>111.1</v>
      </c>
      <c r="D409" s="52">
        <f t="shared" si="9"/>
        <v>1</v>
      </c>
    </row>
    <row r="410" spans="1:4" x14ac:dyDescent="0.3">
      <c r="A410" s="54">
        <v>45308</v>
      </c>
      <c r="B410" s="52">
        <v>13</v>
      </c>
      <c r="C410" s="55">
        <v>115.4</v>
      </c>
      <c r="D410" s="52">
        <f t="shared" si="9"/>
        <v>1</v>
      </c>
    </row>
    <row r="411" spans="1:4" x14ac:dyDescent="0.3">
      <c r="A411" s="54">
        <v>45308</v>
      </c>
      <c r="B411" s="52">
        <v>14</v>
      </c>
      <c r="C411" s="55">
        <v>118.35</v>
      </c>
      <c r="D411" s="52">
        <f t="shared" si="9"/>
        <v>1</v>
      </c>
    </row>
    <row r="412" spans="1:4" x14ac:dyDescent="0.3">
      <c r="A412" s="54">
        <v>45308</v>
      </c>
      <c r="B412" s="52">
        <v>15</v>
      </c>
      <c r="C412" s="55">
        <v>118.5</v>
      </c>
      <c r="D412" s="52">
        <f t="shared" si="9"/>
        <v>1</v>
      </c>
    </row>
    <row r="413" spans="1:4" x14ac:dyDescent="0.3">
      <c r="A413" s="54">
        <v>45308</v>
      </c>
      <c r="B413" s="52">
        <v>16</v>
      </c>
      <c r="C413" s="55">
        <v>120.16</v>
      </c>
      <c r="D413" s="52">
        <f t="shared" si="9"/>
        <v>1</v>
      </c>
    </row>
    <row r="414" spans="1:4" x14ac:dyDescent="0.3">
      <c r="A414" s="54">
        <v>45308</v>
      </c>
      <c r="B414" s="52">
        <v>17</v>
      </c>
      <c r="C414" s="55">
        <v>122.89</v>
      </c>
      <c r="D414" s="52">
        <f t="shared" si="9"/>
        <v>1</v>
      </c>
    </row>
    <row r="415" spans="1:4" x14ac:dyDescent="0.3">
      <c r="A415" s="54">
        <v>45308</v>
      </c>
      <c r="B415" s="52">
        <v>18</v>
      </c>
      <c r="C415" s="55">
        <v>133.97999999999999</v>
      </c>
      <c r="D415" s="52">
        <f t="shared" si="9"/>
        <v>1</v>
      </c>
    </row>
    <row r="416" spans="1:4" x14ac:dyDescent="0.3">
      <c r="A416" s="54">
        <v>45308</v>
      </c>
      <c r="B416" s="52">
        <v>19</v>
      </c>
      <c r="C416" s="55">
        <v>122</v>
      </c>
      <c r="D416" s="52">
        <f t="shared" si="9"/>
        <v>1</v>
      </c>
    </row>
    <row r="417" spans="1:4" x14ac:dyDescent="0.3">
      <c r="A417" s="54">
        <v>45308</v>
      </c>
      <c r="B417" s="52">
        <v>20</v>
      </c>
      <c r="C417" s="55">
        <v>114.39</v>
      </c>
      <c r="D417" s="52">
        <f t="shared" si="9"/>
        <v>1</v>
      </c>
    </row>
    <row r="418" spans="1:4" x14ac:dyDescent="0.3">
      <c r="A418" s="54">
        <v>45308</v>
      </c>
      <c r="B418" s="52">
        <v>21</v>
      </c>
      <c r="C418" s="55">
        <v>108.65</v>
      </c>
      <c r="D418" s="52">
        <f t="shared" si="9"/>
        <v>1</v>
      </c>
    </row>
    <row r="419" spans="1:4" x14ac:dyDescent="0.3">
      <c r="A419" s="54">
        <v>45308</v>
      </c>
      <c r="B419" s="52">
        <v>22</v>
      </c>
      <c r="C419" s="55">
        <v>100.71</v>
      </c>
      <c r="D419" s="52">
        <f t="shared" si="9"/>
        <v>1</v>
      </c>
    </row>
    <row r="420" spans="1:4" x14ac:dyDescent="0.3">
      <c r="A420" s="54">
        <v>45308</v>
      </c>
      <c r="B420" s="52">
        <v>23</v>
      </c>
      <c r="C420" s="55">
        <v>93.32</v>
      </c>
      <c r="D420" s="52">
        <f t="shared" si="9"/>
        <v>1</v>
      </c>
    </row>
    <row r="421" spans="1:4" x14ac:dyDescent="0.3">
      <c r="A421" s="54">
        <v>45308</v>
      </c>
      <c r="B421" s="52">
        <v>24</v>
      </c>
      <c r="C421" s="55">
        <v>83.69</v>
      </c>
      <c r="D421" s="52">
        <f t="shared" si="9"/>
        <v>1</v>
      </c>
    </row>
    <row r="422" spans="1:4" x14ac:dyDescent="0.3">
      <c r="A422" s="54">
        <v>45309</v>
      </c>
      <c r="B422" s="52">
        <v>1</v>
      </c>
      <c r="C422" s="55">
        <v>80.47</v>
      </c>
      <c r="D422" s="52">
        <f t="shared" si="9"/>
        <v>1</v>
      </c>
    </row>
    <row r="423" spans="1:4" x14ac:dyDescent="0.3">
      <c r="A423" s="54">
        <v>45309</v>
      </c>
      <c r="B423" s="52">
        <v>2</v>
      </c>
      <c r="C423" s="55">
        <v>77.069999999999993</v>
      </c>
      <c r="D423" s="52">
        <f t="shared" si="9"/>
        <v>1</v>
      </c>
    </row>
    <row r="424" spans="1:4" x14ac:dyDescent="0.3">
      <c r="A424" s="54">
        <v>45309</v>
      </c>
      <c r="B424" s="52">
        <v>3</v>
      </c>
      <c r="C424" s="55">
        <v>74.88</v>
      </c>
      <c r="D424" s="52">
        <f t="shared" si="9"/>
        <v>1</v>
      </c>
    </row>
    <row r="425" spans="1:4" x14ac:dyDescent="0.3">
      <c r="A425" s="54">
        <v>45309</v>
      </c>
      <c r="B425" s="52">
        <v>4</v>
      </c>
      <c r="C425" s="55">
        <v>74.37</v>
      </c>
      <c r="D425" s="52">
        <f t="shared" si="9"/>
        <v>1</v>
      </c>
    </row>
    <row r="426" spans="1:4" x14ac:dyDescent="0.3">
      <c r="A426" s="54">
        <v>45309</v>
      </c>
      <c r="B426" s="52">
        <v>5</v>
      </c>
      <c r="C426" s="55">
        <v>76.38</v>
      </c>
      <c r="D426" s="52">
        <f t="shared" si="9"/>
        <v>1</v>
      </c>
    </row>
    <row r="427" spans="1:4" x14ac:dyDescent="0.3">
      <c r="A427" s="54">
        <v>45309</v>
      </c>
      <c r="B427" s="52">
        <v>6</v>
      </c>
      <c r="C427" s="55">
        <v>82.23</v>
      </c>
      <c r="D427" s="52">
        <f t="shared" si="9"/>
        <v>1</v>
      </c>
    </row>
    <row r="428" spans="1:4" x14ac:dyDescent="0.3">
      <c r="A428" s="54">
        <v>45309</v>
      </c>
      <c r="B428" s="52">
        <v>7</v>
      </c>
      <c r="C428" s="55">
        <v>100.76</v>
      </c>
      <c r="D428" s="52">
        <f t="shared" si="9"/>
        <v>1</v>
      </c>
    </row>
    <row r="429" spans="1:4" x14ac:dyDescent="0.3">
      <c r="A429" s="54">
        <v>45309</v>
      </c>
      <c r="B429" s="52">
        <v>8</v>
      </c>
      <c r="C429" s="55">
        <v>114.01</v>
      </c>
      <c r="D429" s="52">
        <f t="shared" si="9"/>
        <v>1</v>
      </c>
    </row>
    <row r="430" spans="1:4" x14ac:dyDescent="0.3">
      <c r="A430" s="54">
        <v>45309</v>
      </c>
      <c r="B430" s="52">
        <v>9</v>
      </c>
      <c r="C430" s="55">
        <v>128.84</v>
      </c>
      <c r="D430" s="52">
        <f t="shared" si="9"/>
        <v>1</v>
      </c>
    </row>
    <row r="431" spans="1:4" x14ac:dyDescent="0.3">
      <c r="A431" s="54">
        <v>45309</v>
      </c>
      <c r="B431" s="52">
        <v>10</v>
      </c>
      <c r="C431" s="55">
        <v>124.7</v>
      </c>
      <c r="D431" s="52">
        <f t="shared" si="9"/>
        <v>1</v>
      </c>
    </row>
    <row r="432" spans="1:4" x14ac:dyDescent="0.3">
      <c r="A432" s="54">
        <v>45309</v>
      </c>
      <c r="B432" s="52">
        <v>11</v>
      </c>
      <c r="C432" s="55">
        <v>119.19</v>
      </c>
      <c r="D432" s="52">
        <f t="shared" si="9"/>
        <v>1</v>
      </c>
    </row>
    <row r="433" spans="1:4" x14ac:dyDescent="0.3">
      <c r="A433" s="54">
        <v>45309</v>
      </c>
      <c r="B433" s="52">
        <v>12</v>
      </c>
      <c r="C433" s="55">
        <v>116.09</v>
      </c>
      <c r="D433" s="52">
        <f t="shared" si="9"/>
        <v>1</v>
      </c>
    </row>
    <row r="434" spans="1:4" x14ac:dyDescent="0.3">
      <c r="A434" s="54">
        <v>45309</v>
      </c>
      <c r="B434" s="52">
        <v>13</v>
      </c>
      <c r="C434" s="55">
        <v>110.57</v>
      </c>
      <c r="D434" s="52">
        <f t="shared" si="9"/>
        <v>1</v>
      </c>
    </row>
    <row r="435" spans="1:4" x14ac:dyDescent="0.3">
      <c r="A435" s="54">
        <v>45309</v>
      </c>
      <c r="B435" s="52">
        <v>14</v>
      </c>
      <c r="C435" s="55">
        <v>107.72</v>
      </c>
      <c r="D435" s="52">
        <f t="shared" si="9"/>
        <v>1</v>
      </c>
    </row>
    <row r="436" spans="1:4" x14ac:dyDescent="0.3">
      <c r="A436" s="54">
        <v>45309</v>
      </c>
      <c r="B436" s="52">
        <v>15</v>
      </c>
      <c r="C436" s="55">
        <v>107.9</v>
      </c>
      <c r="D436" s="52">
        <f t="shared" si="9"/>
        <v>1</v>
      </c>
    </row>
    <row r="437" spans="1:4" x14ac:dyDescent="0.3">
      <c r="A437" s="54">
        <v>45309</v>
      </c>
      <c r="B437" s="52">
        <v>16</v>
      </c>
      <c r="C437" s="55">
        <v>110.46</v>
      </c>
      <c r="D437" s="52">
        <f t="shared" si="9"/>
        <v>1</v>
      </c>
    </row>
    <row r="438" spans="1:4" x14ac:dyDescent="0.3">
      <c r="A438" s="54">
        <v>45309</v>
      </c>
      <c r="B438" s="52">
        <v>17</v>
      </c>
      <c r="C438" s="55">
        <v>114.54</v>
      </c>
      <c r="D438" s="52">
        <f t="shared" si="9"/>
        <v>1</v>
      </c>
    </row>
    <row r="439" spans="1:4" x14ac:dyDescent="0.3">
      <c r="A439" s="54">
        <v>45309</v>
      </c>
      <c r="B439" s="52">
        <v>18</v>
      </c>
      <c r="C439" s="55">
        <v>116.28</v>
      </c>
      <c r="D439" s="52">
        <f t="shared" si="9"/>
        <v>1</v>
      </c>
    </row>
    <row r="440" spans="1:4" x14ac:dyDescent="0.3">
      <c r="A440" s="54">
        <v>45309</v>
      </c>
      <c r="B440" s="52">
        <v>19</v>
      </c>
      <c r="C440" s="55">
        <v>109.71</v>
      </c>
      <c r="D440" s="52">
        <f t="shared" si="9"/>
        <v>1</v>
      </c>
    </row>
    <row r="441" spans="1:4" x14ac:dyDescent="0.3">
      <c r="A441" s="54">
        <v>45309</v>
      </c>
      <c r="B441" s="52">
        <v>20</v>
      </c>
      <c r="C441" s="55">
        <v>107.81</v>
      </c>
      <c r="D441" s="52">
        <f t="shared" si="9"/>
        <v>1</v>
      </c>
    </row>
    <row r="442" spans="1:4" x14ac:dyDescent="0.3">
      <c r="A442" s="54">
        <v>45309</v>
      </c>
      <c r="B442" s="52">
        <v>21</v>
      </c>
      <c r="C442" s="55">
        <v>102.07</v>
      </c>
      <c r="D442" s="52">
        <f t="shared" si="9"/>
        <v>1</v>
      </c>
    </row>
    <row r="443" spans="1:4" x14ac:dyDescent="0.3">
      <c r="A443" s="54">
        <v>45309</v>
      </c>
      <c r="B443" s="52">
        <v>22</v>
      </c>
      <c r="C443" s="55">
        <v>84.78</v>
      </c>
      <c r="D443" s="52">
        <f t="shared" si="9"/>
        <v>1</v>
      </c>
    </row>
    <row r="444" spans="1:4" x14ac:dyDescent="0.3">
      <c r="A444" s="54">
        <v>45309</v>
      </c>
      <c r="B444" s="52">
        <v>23</v>
      </c>
      <c r="C444" s="55">
        <v>82.58</v>
      </c>
      <c r="D444" s="52">
        <f t="shared" si="9"/>
        <v>1</v>
      </c>
    </row>
    <row r="445" spans="1:4" x14ac:dyDescent="0.3">
      <c r="A445" s="54">
        <v>45309</v>
      </c>
      <c r="B445" s="52">
        <v>24</v>
      </c>
      <c r="C445" s="55">
        <v>73.61</v>
      </c>
      <c r="D445" s="52">
        <f t="shared" si="9"/>
        <v>1</v>
      </c>
    </row>
    <row r="446" spans="1:4" x14ac:dyDescent="0.3">
      <c r="A446" s="54">
        <v>45310</v>
      </c>
      <c r="B446" s="52">
        <v>1</v>
      </c>
      <c r="C446" s="55">
        <v>71.099999999999994</v>
      </c>
      <c r="D446" s="52">
        <f t="shared" si="9"/>
        <v>1</v>
      </c>
    </row>
    <row r="447" spans="1:4" x14ac:dyDescent="0.3">
      <c r="A447" s="54">
        <v>45310</v>
      </c>
      <c r="B447" s="52">
        <v>2</v>
      </c>
      <c r="C447" s="55">
        <v>67.5</v>
      </c>
      <c r="D447" s="52">
        <f t="shared" si="9"/>
        <v>1</v>
      </c>
    </row>
    <row r="448" spans="1:4" x14ac:dyDescent="0.3">
      <c r="A448" s="54">
        <v>45310</v>
      </c>
      <c r="B448" s="52">
        <v>3</v>
      </c>
      <c r="C448" s="55">
        <v>66.13</v>
      </c>
      <c r="D448" s="52">
        <f t="shared" si="9"/>
        <v>1</v>
      </c>
    </row>
    <row r="449" spans="1:4" x14ac:dyDescent="0.3">
      <c r="A449" s="54">
        <v>45310</v>
      </c>
      <c r="B449" s="52">
        <v>4</v>
      </c>
      <c r="C449" s="55">
        <v>62.76</v>
      </c>
      <c r="D449" s="52">
        <f t="shared" si="9"/>
        <v>1</v>
      </c>
    </row>
    <row r="450" spans="1:4" x14ac:dyDescent="0.3">
      <c r="A450" s="54">
        <v>45310</v>
      </c>
      <c r="B450" s="52">
        <v>5</v>
      </c>
      <c r="C450" s="55">
        <v>63.32</v>
      </c>
      <c r="D450" s="52">
        <f t="shared" si="9"/>
        <v>1</v>
      </c>
    </row>
    <row r="451" spans="1:4" x14ac:dyDescent="0.3">
      <c r="A451" s="54">
        <v>45310</v>
      </c>
      <c r="B451" s="52">
        <v>6</v>
      </c>
      <c r="C451" s="55">
        <v>67.52</v>
      </c>
      <c r="D451" s="52">
        <f t="shared" si="9"/>
        <v>1</v>
      </c>
    </row>
    <row r="452" spans="1:4" x14ac:dyDescent="0.3">
      <c r="A452" s="54">
        <v>45310</v>
      </c>
      <c r="B452" s="52">
        <v>7</v>
      </c>
      <c r="C452" s="55">
        <v>78.150000000000006</v>
      </c>
      <c r="D452" s="52">
        <f t="shared" si="9"/>
        <v>1</v>
      </c>
    </row>
    <row r="453" spans="1:4" x14ac:dyDescent="0.3">
      <c r="A453" s="54">
        <v>45310</v>
      </c>
      <c r="B453" s="52">
        <v>8</v>
      </c>
      <c r="C453" s="55">
        <v>93.87</v>
      </c>
      <c r="D453" s="52">
        <f t="shared" si="9"/>
        <v>1</v>
      </c>
    </row>
    <row r="454" spans="1:4" x14ac:dyDescent="0.3">
      <c r="A454" s="54">
        <v>45310</v>
      </c>
      <c r="B454" s="52">
        <v>9</v>
      </c>
      <c r="C454" s="55">
        <v>104.27</v>
      </c>
      <c r="D454" s="52">
        <f t="shared" si="9"/>
        <v>1</v>
      </c>
    </row>
    <row r="455" spans="1:4" x14ac:dyDescent="0.3">
      <c r="A455" s="54">
        <v>45310</v>
      </c>
      <c r="B455" s="52">
        <v>10</v>
      </c>
      <c r="C455" s="55">
        <v>103.24</v>
      </c>
      <c r="D455" s="52">
        <f t="shared" si="9"/>
        <v>1</v>
      </c>
    </row>
    <row r="456" spans="1:4" x14ac:dyDescent="0.3">
      <c r="A456" s="54">
        <v>45310</v>
      </c>
      <c r="B456" s="52">
        <v>11</v>
      </c>
      <c r="C456" s="55">
        <v>96.13</v>
      </c>
      <c r="D456" s="52">
        <f t="shared" si="9"/>
        <v>1</v>
      </c>
    </row>
    <row r="457" spans="1:4" x14ac:dyDescent="0.3">
      <c r="A457" s="54">
        <v>45310</v>
      </c>
      <c r="B457" s="52">
        <v>12</v>
      </c>
      <c r="C457" s="55">
        <v>86.65</v>
      </c>
      <c r="D457" s="52">
        <f t="shared" si="9"/>
        <v>1</v>
      </c>
    </row>
    <row r="458" spans="1:4" x14ac:dyDescent="0.3">
      <c r="A458" s="54">
        <v>45310</v>
      </c>
      <c r="B458" s="52">
        <v>13</v>
      </c>
      <c r="C458" s="55">
        <v>78.17</v>
      </c>
      <c r="D458" s="52">
        <f t="shared" si="9"/>
        <v>1</v>
      </c>
    </row>
    <row r="459" spans="1:4" x14ac:dyDescent="0.3">
      <c r="A459" s="54">
        <v>45310</v>
      </c>
      <c r="B459" s="52">
        <v>14</v>
      </c>
      <c r="C459" s="55">
        <v>74.28</v>
      </c>
      <c r="D459" s="52">
        <f t="shared" si="9"/>
        <v>1</v>
      </c>
    </row>
    <row r="460" spans="1:4" x14ac:dyDescent="0.3">
      <c r="A460" s="54">
        <v>45310</v>
      </c>
      <c r="B460" s="52">
        <v>15</v>
      </c>
      <c r="C460" s="55">
        <v>76.09</v>
      </c>
      <c r="D460" s="52">
        <f t="shared" si="9"/>
        <v>1</v>
      </c>
    </row>
    <row r="461" spans="1:4" x14ac:dyDescent="0.3">
      <c r="A461" s="54">
        <v>45310</v>
      </c>
      <c r="B461" s="52">
        <v>16</v>
      </c>
      <c r="C461" s="55">
        <v>95.4</v>
      </c>
      <c r="D461" s="52">
        <f t="shared" si="9"/>
        <v>1</v>
      </c>
    </row>
    <row r="462" spans="1:4" x14ac:dyDescent="0.3">
      <c r="A462" s="54">
        <v>45310</v>
      </c>
      <c r="B462" s="52">
        <v>17</v>
      </c>
      <c r="C462" s="55">
        <v>100.78</v>
      </c>
      <c r="D462" s="52">
        <f t="shared" si="9"/>
        <v>1</v>
      </c>
    </row>
    <row r="463" spans="1:4" x14ac:dyDescent="0.3">
      <c r="A463" s="54">
        <v>45310</v>
      </c>
      <c r="B463" s="52">
        <v>18</v>
      </c>
      <c r="C463" s="55">
        <v>104.44</v>
      </c>
      <c r="D463" s="52">
        <f t="shared" ref="D463:D526" si="10">MONTH(A463)</f>
        <v>1</v>
      </c>
    </row>
    <row r="464" spans="1:4" x14ac:dyDescent="0.3">
      <c r="A464" s="54">
        <v>45310</v>
      </c>
      <c r="B464" s="52">
        <v>19</v>
      </c>
      <c r="C464" s="55">
        <v>101.96</v>
      </c>
      <c r="D464" s="52">
        <f t="shared" si="10"/>
        <v>1</v>
      </c>
    </row>
    <row r="465" spans="1:4" x14ac:dyDescent="0.3">
      <c r="A465" s="54">
        <v>45310</v>
      </c>
      <c r="B465" s="52">
        <v>20</v>
      </c>
      <c r="C465" s="55">
        <v>99.47</v>
      </c>
      <c r="D465" s="52">
        <f t="shared" si="10"/>
        <v>1</v>
      </c>
    </row>
    <row r="466" spans="1:4" x14ac:dyDescent="0.3">
      <c r="A466" s="54">
        <v>45310</v>
      </c>
      <c r="B466" s="52">
        <v>21</v>
      </c>
      <c r="C466" s="55">
        <v>90.4</v>
      </c>
      <c r="D466" s="52">
        <f t="shared" si="10"/>
        <v>1</v>
      </c>
    </row>
    <row r="467" spans="1:4" x14ac:dyDescent="0.3">
      <c r="A467" s="54">
        <v>45310</v>
      </c>
      <c r="B467" s="52">
        <v>22</v>
      </c>
      <c r="C467" s="55">
        <v>74.2</v>
      </c>
      <c r="D467" s="52">
        <f t="shared" si="10"/>
        <v>1</v>
      </c>
    </row>
    <row r="468" spans="1:4" x14ac:dyDescent="0.3">
      <c r="A468" s="54">
        <v>45310</v>
      </c>
      <c r="B468" s="52">
        <v>23</v>
      </c>
      <c r="C468" s="55">
        <v>77.47</v>
      </c>
      <c r="D468" s="52">
        <f t="shared" si="10"/>
        <v>1</v>
      </c>
    </row>
    <row r="469" spans="1:4" x14ac:dyDescent="0.3">
      <c r="A469" s="54">
        <v>45310</v>
      </c>
      <c r="B469" s="52">
        <v>24</v>
      </c>
      <c r="C469" s="55">
        <v>66.930000000000007</v>
      </c>
      <c r="D469" s="52">
        <f t="shared" si="10"/>
        <v>1</v>
      </c>
    </row>
    <row r="470" spans="1:4" x14ac:dyDescent="0.3">
      <c r="A470" s="54">
        <v>45311</v>
      </c>
      <c r="B470" s="52">
        <v>1</v>
      </c>
      <c r="C470" s="55">
        <v>68.63</v>
      </c>
      <c r="D470" s="52">
        <f t="shared" si="10"/>
        <v>1</v>
      </c>
    </row>
    <row r="471" spans="1:4" x14ac:dyDescent="0.3">
      <c r="A471" s="54">
        <v>45311</v>
      </c>
      <c r="B471" s="52">
        <v>2</v>
      </c>
      <c r="C471" s="55">
        <v>64.13</v>
      </c>
      <c r="D471" s="52">
        <f t="shared" si="10"/>
        <v>1</v>
      </c>
    </row>
    <row r="472" spans="1:4" x14ac:dyDescent="0.3">
      <c r="A472" s="54">
        <v>45311</v>
      </c>
      <c r="B472" s="52">
        <v>3</v>
      </c>
      <c r="C472" s="55">
        <v>64.959999999999994</v>
      </c>
      <c r="D472" s="52">
        <f t="shared" si="10"/>
        <v>1</v>
      </c>
    </row>
    <row r="473" spans="1:4" x14ac:dyDescent="0.3">
      <c r="A473" s="54">
        <v>45311</v>
      </c>
      <c r="B473" s="52">
        <v>4</v>
      </c>
      <c r="C473" s="55">
        <v>62.55</v>
      </c>
      <c r="D473" s="52">
        <f t="shared" si="10"/>
        <v>1</v>
      </c>
    </row>
    <row r="474" spans="1:4" x14ac:dyDescent="0.3">
      <c r="A474" s="54">
        <v>45311</v>
      </c>
      <c r="B474" s="52">
        <v>5</v>
      </c>
      <c r="C474" s="55">
        <v>62.17</v>
      </c>
      <c r="D474" s="52">
        <f t="shared" si="10"/>
        <v>1</v>
      </c>
    </row>
    <row r="475" spans="1:4" x14ac:dyDescent="0.3">
      <c r="A475" s="54">
        <v>45311</v>
      </c>
      <c r="B475" s="52">
        <v>6</v>
      </c>
      <c r="C475" s="55">
        <v>62.5</v>
      </c>
      <c r="D475" s="52">
        <f t="shared" si="10"/>
        <v>1</v>
      </c>
    </row>
    <row r="476" spans="1:4" x14ac:dyDescent="0.3">
      <c r="A476" s="54">
        <v>45311</v>
      </c>
      <c r="B476" s="52">
        <v>7</v>
      </c>
      <c r="C476" s="55">
        <v>64.17</v>
      </c>
      <c r="D476" s="52">
        <f t="shared" si="10"/>
        <v>1</v>
      </c>
    </row>
    <row r="477" spans="1:4" x14ac:dyDescent="0.3">
      <c r="A477" s="54">
        <v>45311</v>
      </c>
      <c r="B477" s="52">
        <v>8</v>
      </c>
      <c r="C477" s="55">
        <v>68.81</v>
      </c>
      <c r="D477" s="52">
        <f t="shared" si="10"/>
        <v>1</v>
      </c>
    </row>
    <row r="478" spans="1:4" x14ac:dyDescent="0.3">
      <c r="A478" s="54">
        <v>45311</v>
      </c>
      <c r="B478" s="52">
        <v>9</v>
      </c>
      <c r="C478" s="55">
        <v>76.849999999999994</v>
      </c>
      <c r="D478" s="52">
        <f t="shared" si="10"/>
        <v>1</v>
      </c>
    </row>
    <row r="479" spans="1:4" x14ac:dyDescent="0.3">
      <c r="A479" s="54">
        <v>45311</v>
      </c>
      <c r="B479" s="52">
        <v>10</v>
      </c>
      <c r="C479" s="55">
        <v>80.19</v>
      </c>
      <c r="D479" s="52">
        <f t="shared" si="10"/>
        <v>1</v>
      </c>
    </row>
    <row r="480" spans="1:4" x14ac:dyDescent="0.3">
      <c r="A480" s="54">
        <v>45311</v>
      </c>
      <c r="B480" s="52">
        <v>11</v>
      </c>
      <c r="C480" s="55">
        <v>74.209999999999994</v>
      </c>
      <c r="D480" s="52">
        <f t="shared" si="10"/>
        <v>1</v>
      </c>
    </row>
    <row r="481" spans="1:4" x14ac:dyDescent="0.3">
      <c r="A481" s="54">
        <v>45311</v>
      </c>
      <c r="B481" s="52">
        <v>12</v>
      </c>
      <c r="C481" s="55">
        <v>72.06</v>
      </c>
      <c r="D481" s="52">
        <f t="shared" si="10"/>
        <v>1</v>
      </c>
    </row>
    <row r="482" spans="1:4" x14ac:dyDescent="0.3">
      <c r="A482" s="54">
        <v>45311</v>
      </c>
      <c r="B482" s="52">
        <v>13</v>
      </c>
      <c r="C482" s="55">
        <v>69.25</v>
      </c>
      <c r="D482" s="52">
        <f t="shared" si="10"/>
        <v>1</v>
      </c>
    </row>
    <row r="483" spans="1:4" x14ac:dyDescent="0.3">
      <c r="A483" s="54">
        <v>45311</v>
      </c>
      <c r="B483" s="52">
        <v>14</v>
      </c>
      <c r="C483" s="55">
        <v>68.989999999999995</v>
      </c>
      <c r="D483" s="52">
        <f t="shared" si="10"/>
        <v>1</v>
      </c>
    </row>
    <row r="484" spans="1:4" x14ac:dyDescent="0.3">
      <c r="A484" s="54">
        <v>45311</v>
      </c>
      <c r="B484" s="52">
        <v>15</v>
      </c>
      <c r="C484" s="55">
        <v>73.39</v>
      </c>
      <c r="D484" s="52">
        <f t="shared" si="10"/>
        <v>1</v>
      </c>
    </row>
    <row r="485" spans="1:4" x14ac:dyDescent="0.3">
      <c r="A485" s="54">
        <v>45311</v>
      </c>
      <c r="B485" s="52">
        <v>16</v>
      </c>
      <c r="C485" s="55">
        <v>78.22</v>
      </c>
      <c r="D485" s="52">
        <f t="shared" si="10"/>
        <v>1</v>
      </c>
    </row>
    <row r="486" spans="1:4" x14ac:dyDescent="0.3">
      <c r="A486" s="54">
        <v>45311</v>
      </c>
      <c r="B486" s="52">
        <v>17</v>
      </c>
      <c r="C486" s="55">
        <v>90.94</v>
      </c>
      <c r="D486" s="52">
        <f t="shared" si="10"/>
        <v>1</v>
      </c>
    </row>
    <row r="487" spans="1:4" x14ac:dyDescent="0.3">
      <c r="A487" s="54">
        <v>45311</v>
      </c>
      <c r="B487" s="52">
        <v>18</v>
      </c>
      <c r="C487" s="55">
        <v>97.42</v>
      </c>
      <c r="D487" s="52">
        <f t="shared" si="10"/>
        <v>1</v>
      </c>
    </row>
    <row r="488" spans="1:4" x14ac:dyDescent="0.3">
      <c r="A488" s="54">
        <v>45311</v>
      </c>
      <c r="B488" s="52">
        <v>19</v>
      </c>
      <c r="C488" s="55">
        <v>101.09</v>
      </c>
      <c r="D488" s="52">
        <f t="shared" si="10"/>
        <v>1</v>
      </c>
    </row>
    <row r="489" spans="1:4" x14ac:dyDescent="0.3">
      <c r="A489" s="54">
        <v>45311</v>
      </c>
      <c r="B489" s="52">
        <v>20</v>
      </c>
      <c r="C489" s="55">
        <v>93.39</v>
      </c>
      <c r="D489" s="52">
        <f t="shared" si="10"/>
        <v>1</v>
      </c>
    </row>
    <row r="490" spans="1:4" x14ac:dyDescent="0.3">
      <c r="A490" s="54">
        <v>45311</v>
      </c>
      <c r="B490" s="52">
        <v>21</v>
      </c>
      <c r="C490" s="55">
        <v>89.6</v>
      </c>
      <c r="D490" s="52">
        <f t="shared" si="10"/>
        <v>1</v>
      </c>
    </row>
    <row r="491" spans="1:4" x14ac:dyDescent="0.3">
      <c r="A491" s="54">
        <v>45311</v>
      </c>
      <c r="B491" s="52">
        <v>22</v>
      </c>
      <c r="C491" s="55">
        <v>76.52</v>
      </c>
      <c r="D491" s="52">
        <f t="shared" si="10"/>
        <v>1</v>
      </c>
    </row>
    <row r="492" spans="1:4" x14ac:dyDescent="0.3">
      <c r="A492" s="54">
        <v>45311</v>
      </c>
      <c r="B492" s="52">
        <v>23</v>
      </c>
      <c r="C492" s="55">
        <v>75.319999999999993</v>
      </c>
      <c r="D492" s="52">
        <f t="shared" si="10"/>
        <v>1</v>
      </c>
    </row>
    <row r="493" spans="1:4" x14ac:dyDescent="0.3">
      <c r="A493" s="54">
        <v>45311</v>
      </c>
      <c r="B493" s="52">
        <v>24</v>
      </c>
      <c r="C493" s="55">
        <v>69.13</v>
      </c>
      <c r="D493" s="52">
        <f t="shared" si="10"/>
        <v>1</v>
      </c>
    </row>
    <row r="494" spans="1:4" x14ac:dyDescent="0.3">
      <c r="A494" s="54">
        <v>45312</v>
      </c>
      <c r="B494" s="52">
        <v>1</v>
      </c>
      <c r="C494" s="55">
        <v>69.72</v>
      </c>
      <c r="D494" s="52">
        <f t="shared" si="10"/>
        <v>1</v>
      </c>
    </row>
    <row r="495" spans="1:4" x14ac:dyDescent="0.3">
      <c r="A495" s="54">
        <v>45312</v>
      </c>
      <c r="B495" s="52">
        <v>2</v>
      </c>
      <c r="C495" s="55">
        <v>57.99</v>
      </c>
      <c r="D495" s="52">
        <f t="shared" si="10"/>
        <v>1</v>
      </c>
    </row>
    <row r="496" spans="1:4" x14ac:dyDescent="0.3">
      <c r="A496" s="54">
        <v>45312</v>
      </c>
      <c r="B496" s="52">
        <v>3</v>
      </c>
      <c r="C496" s="55">
        <v>55.15</v>
      </c>
      <c r="D496" s="52">
        <f t="shared" si="10"/>
        <v>1</v>
      </c>
    </row>
    <row r="497" spans="1:4" x14ac:dyDescent="0.3">
      <c r="A497" s="54">
        <v>45312</v>
      </c>
      <c r="B497" s="52">
        <v>4</v>
      </c>
      <c r="C497" s="55">
        <v>50.89</v>
      </c>
      <c r="D497" s="52">
        <f t="shared" si="10"/>
        <v>1</v>
      </c>
    </row>
    <row r="498" spans="1:4" x14ac:dyDescent="0.3">
      <c r="A498" s="54">
        <v>45312</v>
      </c>
      <c r="B498" s="52">
        <v>5</v>
      </c>
      <c r="C498" s="55">
        <v>54.33</v>
      </c>
      <c r="D498" s="52">
        <f t="shared" si="10"/>
        <v>1</v>
      </c>
    </row>
    <row r="499" spans="1:4" x14ac:dyDescent="0.3">
      <c r="A499" s="54">
        <v>45312</v>
      </c>
      <c r="B499" s="52">
        <v>6</v>
      </c>
      <c r="C499" s="55">
        <v>62.83</v>
      </c>
      <c r="D499" s="52">
        <f t="shared" si="10"/>
        <v>1</v>
      </c>
    </row>
    <row r="500" spans="1:4" x14ac:dyDescent="0.3">
      <c r="A500" s="54">
        <v>45312</v>
      </c>
      <c r="B500" s="52">
        <v>7</v>
      </c>
      <c r="C500" s="55">
        <v>63.25</v>
      </c>
      <c r="D500" s="52">
        <f t="shared" si="10"/>
        <v>1</v>
      </c>
    </row>
    <row r="501" spans="1:4" x14ac:dyDescent="0.3">
      <c r="A501" s="54">
        <v>45312</v>
      </c>
      <c r="B501" s="52">
        <v>8</v>
      </c>
      <c r="C501" s="55">
        <v>66.22</v>
      </c>
      <c r="D501" s="52">
        <f t="shared" si="10"/>
        <v>1</v>
      </c>
    </row>
    <row r="502" spans="1:4" x14ac:dyDescent="0.3">
      <c r="A502" s="54">
        <v>45312</v>
      </c>
      <c r="B502" s="52">
        <v>9</v>
      </c>
      <c r="C502" s="55">
        <v>67.52</v>
      </c>
      <c r="D502" s="52">
        <f t="shared" si="10"/>
        <v>1</v>
      </c>
    </row>
    <row r="503" spans="1:4" x14ac:dyDescent="0.3">
      <c r="A503" s="54">
        <v>45312</v>
      </c>
      <c r="B503" s="52">
        <v>10</v>
      </c>
      <c r="C503" s="55">
        <v>59.04</v>
      </c>
      <c r="D503" s="52">
        <f t="shared" si="10"/>
        <v>1</v>
      </c>
    </row>
    <row r="504" spans="1:4" x14ac:dyDescent="0.3">
      <c r="A504" s="54">
        <v>45312</v>
      </c>
      <c r="B504" s="52">
        <v>11</v>
      </c>
      <c r="C504" s="55">
        <v>54.45</v>
      </c>
      <c r="D504" s="52">
        <f t="shared" si="10"/>
        <v>1</v>
      </c>
    </row>
    <row r="505" spans="1:4" x14ac:dyDescent="0.3">
      <c r="A505" s="54">
        <v>45312</v>
      </c>
      <c r="B505" s="52">
        <v>12</v>
      </c>
      <c r="C505" s="55">
        <v>52.64</v>
      </c>
      <c r="D505" s="52">
        <f t="shared" si="10"/>
        <v>1</v>
      </c>
    </row>
    <row r="506" spans="1:4" x14ac:dyDescent="0.3">
      <c r="A506" s="54">
        <v>45312</v>
      </c>
      <c r="B506" s="52">
        <v>13</v>
      </c>
      <c r="C506" s="55">
        <v>45.87</v>
      </c>
      <c r="D506" s="52">
        <f t="shared" si="10"/>
        <v>1</v>
      </c>
    </row>
    <row r="507" spans="1:4" x14ac:dyDescent="0.3">
      <c r="A507" s="54">
        <v>45312</v>
      </c>
      <c r="B507" s="52">
        <v>14</v>
      </c>
      <c r="C507" s="55">
        <v>47.04</v>
      </c>
      <c r="D507" s="52">
        <f t="shared" si="10"/>
        <v>1</v>
      </c>
    </row>
    <row r="508" spans="1:4" x14ac:dyDescent="0.3">
      <c r="A508" s="54">
        <v>45312</v>
      </c>
      <c r="B508" s="52">
        <v>15</v>
      </c>
      <c r="C508" s="55">
        <v>56.28</v>
      </c>
      <c r="D508" s="52">
        <f t="shared" si="10"/>
        <v>1</v>
      </c>
    </row>
    <row r="509" spans="1:4" x14ac:dyDescent="0.3">
      <c r="A509" s="54">
        <v>45312</v>
      </c>
      <c r="B509" s="52">
        <v>16</v>
      </c>
      <c r="C509" s="55">
        <v>72.069999999999993</v>
      </c>
      <c r="D509" s="52">
        <f t="shared" si="10"/>
        <v>1</v>
      </c>
    </row>
    <row r="510" spans="1:4" x14ac:dyDescent="0.3">
      <c r="A510" s="54">
        <v>45312</v>
      </c>
      <c r="B510" s="52">
        <v>17</v>
      </c>
      <c r="C510" s="55">
        <v>90.22</v>
      </c>
      <c r="D510" s="52">
        <f t="shared" si="10"/>
        <v>1</v>
      </c>
    </row>
    <row r="511" spans="1:4" x14ac:dyDescent="0.3">
      <c r="A511" s="54">
        <v>45312</v>
      </c>
      <c r="B511" s="52">
        <v>18</v>
      </c>
      <c r="C511" s="55">
        <v>91.34</v>
      </c>
      <c r="D511" s="52">
        <f t="shared" si="10"/>
        <v>1</v>
      </c>
    </row>
    <row r="512" spans="1:4" x14ac:dyDescent="0.3">
      <c r="A512" s="54">
        <v>45312</v>
      </c>
      <c r="B512" s="52">
        <v>19</v>
      </c>
      <c r="C512" s="55">
        <v>94.2</v>
      </c>
      <c r="D512" s="52">
        <f t="shared" si="10"/>
        <v>1</v>
      </c>
    </row>
    <row r="513" spans="1:4" x14ac:dyDescent="0.3">
      <c r="A513" s="54">
        <v>45312</v>
      </c>
      <c r="B513" s="52">
        <v>20</v>
      </c>
      <c r="C513" s="55">
        <v>88.9</v>
      </c>
      <c r="D513" s="52">
        <f t="shared" si="10"/>
        <v>1</v>
      </c>
    </row>
    <row r="514" spans="1:4" x14ac:dyDescent="0.3">
      <c r="A514" s="54">
        <v>45312</v>
      </c>
      <c r="B514" s="52">
        <v>21</v>
      </c>
      <c r="C514" s="55">
        <v>84.69</v>
      </c>
      <c r="D514" s="52">
        <f t="shared" si="10"/>
        <v>1</v>
      </c>
    </row>
    <row r="515" spans="1:4" x14ac:dyDescent="0.3">
      <c r="A515" s="54">
        <v>45312</v>
      </c>
      <c r="B515" s="52">
        <v>22</v>
      </c>
      <c r="C515" s="55">
        <v>67.239999999999995</v>
      </c>
      <c r="D515" s="52">
        <f t="shared" si="10"/>
        <v>1</v>
      </c>
    </row>
    <row r="516" spans="1:4" x14ac:dyDescent="0.3">
      <c r="A516" s="54">
        <v>45312</v>
      </c>
      <c r="B516" s="52">
        <v>23</v>
      </c>
      <c r="C516" s="55">
        <v>65.64</v>
      </c>
      <c r="D516" s="52">
        <f t="shared" si="10"/>
        <v>1</v>
      </c>
    </row>
    <row r="517" spans="1:4" x14ac:dyDescent="0.3">
      <c r="A517" s="54">
        <v>45312</v>
      </c>
      <c r="B517" s="52">
        <v>24</v>
      </c>
      <c r="C517" s="55">
        <v>60.41</v>
      </c>
      <c r="D517" s="52">
        <f t="shared" si="10"/>
        <v>1</v>
      </c>
    </row>
    <row r="518" spans="1:4" x14ac:dyDescent="0.3">
      <c r="A518" s="54">
        <v>45313</v>
      </c>
      <c r="B518" s="52">
        <v>1</v>
      </c>
      <c r="C518" s="55">
        <v>52.5</v>
      </c>
      <c r="D518" s="52">
        <f t="shared" si="10"/>
        <v>1</v>
      </c>
    </row>
    <row r="519" spans="1:4" x14ac:dyDescent="0.3">
      <c r="A519" s="54">
        <v>45313</v>
      </c>
      <c r="B519" s="52">
        <v>2</v>
      </c>
      <c r="C519" s="55">
        <v>57.5</v>
      </c>
      <c r="D519" s="52">
        <f t="shared" si="10"/>
        <v>1</v>
      </c>
    </row>
    <row r="520" spans="1:4" x14ac:dyDescent="0.3">
      <c r="A520" s="54">
        <v>45313</v>
      </c>
      <c r="B520" s="52">
        <v>3</v>
      </c>
      <c r="C520" s="55">
        <v>52.84</v>
      </c>
      <c r="D520" s="52">
        <f t="shared" si="10"/>
        <v>1</v>
      </c>
    </row>
    <row r="521" spans="1:4" x14ac:dyDescent="0.3">
      <c r="A521" s="54">
        <v>45313</v>
      </c>
      <c r="B521" s="52">
        <v>4</v>
      </c>
      <c r="C521" s="55">
        <v>45.14</v>
      </c>
      <c r="D521" s="52">
        <f t="shared" si="10"/>
        <v>1</v>
      </c>
    </row>
    <row r="522" spans="1:4" x14ac:dyDescent="0.3">
      <c r="A522" s="54">
        <v>45313</v>
      </c>
      <c r="B522" s="52">
        <v>5</v>
      </c>
      <c r="C522" s="55">
        <v>50.03</v>
      </c>
      <c r="D522" s="52">
        <f t="shared" si="10"/>
        <v>1</v>
      </c>
    </row>
    <row r="523" spans="1:4" x14ac:dyDescent="0.3">
      <c r="A523" s="54">
        <v>45313</v>
      </c>
      <c r="B523" s="52">
        <v>6</v>
      </c>
      <c r="C523" s="55">
        <v>65.3</v>
      </c>
      <c r="D523" s="52">
        <f t="shared" si="10"/>
        <v>1</v>
      </c>
    </row>
    <row r="524" spans="1:4" x14ac:dyDescent="0.3">
      <c r="A524" s="54">
        <v>45313</v>
      </c>
      <c r="B524" s="52">
        <v>7</v>
      </c>
      <c r="C524" s="55">
        <v>108.4</v>
      </c>
      <c r="D524" s="52">
        <f t="shared" si="10"/>
        <v>1</v>
      </c>
    </row>
    <row r="525" spans="1:4" x14ac:dyDescent="0.3">
      <c r="A525" s="54">
        <v>45313</v>
      </c>
      <c r="B525" s="52">
        <v>8</v>
      </c>
      <c r="C525" s="55">
        <v>117.12</v>
      </c>
      <c r="D525" s="52">
        <f t="shared" si="10"/>
        <v>1</v>
      </c>
    </row>
    <row r="526" spans="1:4" x14ac:dyDescent="0.3">
      <c r="A526" s="54">
        <v>45313</v>
      </c>
      <c r="B526" s="52">
        <v>9</v>
      </c>
      <c r="C526" s="55">
        <v>121.15</v>
      </c>
      <c r="D526" s="52">
        <f t="shared" si="10"/>
        <v>1</v>
      </c>
    </row>
    <row r="527" spans="1:4" x14ac:dyDescent="0.3">
      <c r="A527" s="54">
        <v>45313</v>
      </c>
      <c r="B527" s="52">
        <v>10</v>
      </c>
      <c r="C527" s="55">
        <v>101.04</v>
      </c>
      <c r="D527" s="52">
        <f t="shared" ref="D527:D590" si="11">MONTH(A527)</f>
        <v>1</v>
      </c>
    </row>
    <row r="528" spans="1:4" x14ac:dyDescent="0.3">
      <c r="A528" s="54">
        <v>45313</v>
      </c>
      <c r="B528" s="52">
        <v>11</v>
      </c>
      <c r="C528" s="55">
        <v>81.95</v>
      </c>
      <c r="D528" s="52">
        <f t="shared" si="11"/>
        <v>1</v>
      </c>
    </row>
    <row r="529" spans="1:4" x14ac:dyDescent="0.3">
      <c r="A529" s="54">
        <v>45313</v>
      </c>
      <c r="B529" s="52">
        <v>12</v>
      </c>
      <c r="C529" s="55">
        <v>78.86</v>
      </c>
      <c r="D529" s="52">
        <f t="shared" si="11"/>
        <v>1</v>
      </c>
    </row>
    <row r="530" spans="1:4" x14ac:dyDescent="0.3">
      <c r="A530" s="54">
        <v>45313</v>
      </c>
      <c r="B530" s="52">
        <v>13</v>
      </c>
      <c r="C530" s="55">
        <v>69.180000000000007</v>
      </c>
      <c r="D530" s="52">
        <f t="shared" si="11"/>
        <v>1</v>
      </c>
    </row>
    <row r="531" spans="1:4" x14ac:dyDescent="0.3">
      <c r="A531" s="54">
        <v>45313</v>
      </c>
      <c r="B531" s="52">
        <v>14</v>
      </c>
      <c r="C531" s="55">
        <v>83.65</v>
      </c>
      <c r="D531" s="52">
        <f t="shared" si="11"/>
        <v>1</v>
      </c>
    </row>
    <row r="532" spans="1:4" x14ac:dyDescent="0.3">
      <c r="A532" s="54">
        <v>45313</v>
      </c>
      <c r="B532" s="52">
        <v>15</v>
      </c>
      <c r="C532" s="55">
        <v>86.34</v>
      </c>
      <c r="D532" s="52">
        <f t="shared" si="11"/>
        <v>1</v>
      </c>
    </row>
    <row r="533" spans="1:4" x14ac:dyDescent="0.3">
      <c r="A533" s="54">
        <v>45313</v>
      </c>
      <c r="B533" s="52">
        <v>16</v>
      </c>
      <c r="C533" s="55">
        <v>87.23</v>
      </c>
      <c r="D533" s="52">
        <f t="shared" si="11"/>
        <v>1</v>
      </c>
    </row>
    <row r="534" spans="1:4" x14ac:dyDescent="0.3">
      <c r="A534" s="54">
        <v>45313</v>
      </c>
      <c r="B534" s="52">
        <v>17</v>
      </c>
      <c r="C534" s="55">
        <v>121.08</v>
      </c>
      <c r="D534" s="52">
        <f t="shared" si="11"/>
        <v>1</v>
      </c>
    </row>
    <row r="535" spans="1:4" x14ac:dyDescent="0.3">
      <c r="A535" s="54">
        <v>45313</v>
      </c>
      <c r="B535" s="52">
        <v>18</v>
      </c>
      <c r="C535" s="55">
        <v>95.77</v>
      </c>
      <c r="D535" s="52">
        <f t="shared" si="11"/>
        <v>1</v>
      </c>
    </row>
    <row r="536" spans="1:4" x14ac:dyDescent="0.3">
      <c r="A536" s="54">
        <v>45313</v>
      </c>
      <c r="B536" s="52">
        <v>19</v>
      </c>
      <c r="C536" s="55">
        <v>90.76</v>
      </c>
      <c r="D536" s="52">
        <f t="shared" si="11"/>
        <v>1</v>
      </c>
    </row>
    <row r="537" spans="1:4" x14ac:dyDescent="0.3">
      <c r="A537" s="54">
        <v>45313</v>
      </c>
      <c r="B537" s="52">
        <v>20</v>
      </c>
      <c r="C537" s="55">
        <v>99.81</v>
      </c>
      <c r="D537" s="52">
        <f t="shared" si="11"/>
        <v>1</v>
      </c>
    </row>
    <row r="538" spans="1:4" x14ac:dyDescent="0.3">
      <c r="A538" s="54">
        <v>45313</v>
      </c>
      <c r="B538" s="52">
        <v>21</v>
      </c>
      <c r="C538" s="55">
        <v>110.31</v>
      </c>
      <c r="D538" s="52">
        <f t="shared" si="11"/>
        <v>1</v>
      </c>
    </row>
    <row r="539" spans="1:4" x14ac:dyDescent="0.3">
      <c r="A539" s="54">
        <v>45313</v>
      </c>
      <c r="B539" s="52">
        <v>22</v>
      </c>
      <c r="C539" s="55">
        <v>81.23</v>
      </c>
      <c r="D539" s="52">
        <f t="shared" si="11"/>
        <v>1</v>
      </c>
    </row>
    <row r="540" spans="1:4" x14ac:dyDescent="0.3">
      <c r="A540" s="54">
        <v>45313</v>
      </c>
      <c r="B540" s="52">
        <v>23</v>
      </c>
      <c r="C540" s="55">
        <v>78.540000000000006</v>
      </c>
      <c r="D540" s="52">
        <f t="shared" si="11"/>
        <v>1</v>
      </c>
    </row>
    <row r="541" spans="1:4" x14ac:dyDescent="0.3">
      <c r="A541" s="54">
        <v>45313</v>
      </c>
      <c r="B541" s="52">
        <v>24</v>
      </c>
      <c r="C541" s="55">
        <v>67.78</v>
      </c>
      <c r="D541" s="52">
        <f t="shared" si="11"/>
        <v>1</v>
      </c>
    </row>
    <row r="542" spans="1:4" x14ac:dyDescent="0.3">
      <c r="A542" s="54">
        <v>45314</v>
      </c>
      <c r="B542" s="52">
        <v>1</v>
      </c>
      <c r="C542" s="55">
        <v>50.46</v>
      </c>
      <c r="D542" s="52">
        <f t="shared" si="11"/>
        <v>1</v>
      </c>
    </row>
    <row r="543" spans="1:4" x14ac:dyDescent="0.3">
      <c r="A543" s="54">
        <v>45314</v>
      </c>
      <c r="B543" s="52">
        <v>2</v>
      </c>
      <c r="C543" s="55">
        <v>52.1</v>
      </c>
      <c r="D543" s="52">
        <f t="shared" si="11"/>
        <v>1</v>
      </c>
    </row>
    <row r="544" spans="1:4" x14ac:dyDescent="0.3">
      <c r="A544" s="54">
        <v>45314</v>
      </c>
      <c r="B544" s="52">
        <v>3</v>
      </c>
      <c r="C544" s="55">
        <v>53.41</v>
      </c>
      <c r="D544" s="52">
        <f t="shared" si="11"/>
        <v>1</v>
      </c>
    </row>
    <row r="545" spans="1:4" x14ac:dyDescent="0.3">
      <c r="A545" s="54">
        <v>45314</v>
      </c>
      <c r="B545" s="52">
        <v>4</v>
      </c>
      <c r="C545" s="55">
        <v>49</v>
      </c>
      <c r="D545" s="52">
        <f t="shared" si="11"/>
        <v>1</v>
      </c>
    </row>
    <row r="546" spans="1:4" x14ac:dyDescent="0.3">
      <c r="A546" s="54">
        <v>45314</v>
      </c>
      <c r="B546" s="52">
        <v>5</v>
      </c>
      <c r="C546" s="55">
        <v>52.32</v>
      </c>
      <c r="D546" s="52">
        <f t="shared" si="11"/>
        <v>1</v>
      </c>
    </row>
    <row r="547" spans="1:4" x14ac:dyDescent="0.3">
      <c r="A547" s="54">
        <v>45314</v>
      </c>
      <c r="B547" s="52">
        <v>6</v>
      </c>
      <c r="C547" s="55">
        <v>60.9</v>
      </c>
      <c r="D547" s="52">
        <f t="shared" si="11"/>
        <v>1</v>
      </c>
    </row>
    <row r="548" spans="1:4" x14ac:dyDescent="0.3">
      <c r="A548" s="54">
        <v>45314</v>
      </c>
      <c r="B548" s="52">
        <v>7</v>
      </c>
      <c r="C548" s="55">
        <v>100.54</v>
      </c>
      <c r="D548" s="52">
        <f t="shared" si="11"/>
        <v>1</v>
      </c>
    </row>
    <row r="549" spans="1:4" x14ac:dyDescent="0.3">
      <c r="A549" s="54">
        <v>45314</v>
      </c>
      <c r="B549" s="52">
        <v>8</v>
      </c>
      <c r="C549" s="55">
        <v>97.51</v>
      </c>
      <c r="D549" s="52">
        <f t="shared" si="11"/>
        <v>1</v>
      </c>
    </row>
    <row r="550" spans="1:4" x14ac:dyDescent="0.3">
      <c r="A550" s="54">
        <v>45314</v>
      </c>
      <c r="B550" s="52">
        <v>9</v>
      </c>
      <c r="C550" s="55">
        <v>104.81</v>
      </c>
      <c r="D550" s="52">
        <f t="shared" si="11"/>
        <v>1</v>
      </c>
    </row>
    <row r="551" spans="1:4" x14ac:dyDescent="0.3">
      <c r="A551" s="54">
        <v>45314</v>
      </c>
      <c r="B551" s="52">
        <v>10</v>
      </c>
      <c r="C551" s="55">
        <v>91.84</v>
      </c>
      <c r="D551" s="52">
        <f t="shared" si="11"/>
        <v>1</v>
      </c>
    </row>
    <row r="552" spans="1:4" x14ac:dyDescent="0.3">
      <c r="A552" s="54">
        <v>45314</v>
      </c>
      <c r="B552" s="52">
        <v>11</v>
      </c>
      <c r="C552" s="55">
        <v>79.5</v>
      </c>
      <c r="D552" s="52">
        <f t="shared" si="11"/>
        <v>1</v>
      </c>
    </row>
    <row r="553" spans="1:4" x14ac:dyDescent="0.3">
      <c r="A553" s="54">
        <v>45314</v>
      </c>
      <c r="B553" s="52">
        <v>12</v>
      </c>
      <c r="C553" s="55">
        <v>67.94</v>
      </c>
      <c r="D553" s="52">
        <f t="shared" si="11"/>
        <v>1</v>
      </c>
    </row>
    <row r="554" spans="1:4" x14ac:dyDescent="0.3">
      <c r="A554" s="54">
        <v>45314</v>
      </c>
      <c r="B554" s="52">
        <v>13</v>
      </c>
      <c r="C554" s="55">
        <v>61.42</v>
      </c>
      <c r="D554" s="52">
        <f t="shared" si="11"/>
        <v>1</v>
      </c>
    </row>
    <row r="555" spans="1:4" x14ac:dyDescent="0.3">
      <c r="A555" s="54">
        <v>45314</v>
      </c>
      <c r="B555" s="52">
        <v>14</v>
      </c>
      <c r="C555" s="55">
        <v>63.54</v>
      </c>
      <c r="D555" s="52">
        <f t="shared" si="11"/>
        <v>1</v>
      </c>
    </row>
    <row r="556" spans="1:4" x14ac:dyDescent="0.3">
      <c r="A556" s="54">
        <v>45314</v>
      </c>
      <c r="B556" s="52">
        <v>15</v>
      </c>
      <c r="C556" s="55">
        <v>73</v>
      </c>
      <c r="D556" s="52">
        <f t="shared" si="11"/>
        <v>1</v>
      </c>
    </row>
    <row r="557" spans="1:4" x14ac:dyDescent="0.3">
      <c r="A557" s="54">
        <v>45314</v>
      </c>
      <c r="B557" s="52">
        <v>16</v>
      </c>
      <c r="C557" s="55">
        <v>77.73</v>
      </c>
      <c r="D557" s="52">
        <f t="shared" si="11"/>
        <v>1</v>
      </c>
    </row>
    <row r="558" spans="1:4" x14ac:dyDescent="0.3">
      <c r="A558" s="54">
        <v>45314</v>
      </c>
      <c r="B558" s="52">
        <v>17</v>
      </c>
      <c r="C558" s="55">
        <v>96.38</v>
      </c>
      <c r="D558" s="52">
        <f t="shared" si="11"/>
        <v>1</v>
      </c>
    </row>
    <row r="559" spans="1:4" x14ac:dyDescent="0.3">
      <c r="A559" s="54">
        <v>45314</v>
      </c>
      <c r="B559" s="52">
        <v>18</v>
      </c>
      <c r="C559" s="55">
        <v>102.96</v>
      </c>
      <c r="D559" s="52">
        <f t="shared" si="11"/>
        <v>1</v>
      </c>
    </row>
    <row r="560" spans="1:4" x14ac:dyDescent="0.3">
      <c r="A560" s="54">
        <v>45314</v>
      </c>
      <c r="B560" s="52">
        <v>19</v>
      </c>
      <c r="C560" s="55">
        <v>90</v>
      </c>
      <c r="D560" s="52">
        <f t="shared" si="11"/>
        <v>1</v>
      </c>
    </row>
    <row r="561" spans="1:4" x14ac:dyDescent="0.3">
      <c r="A561" s="54">
        <v>45314</v>
      </c>
      <c r="B561" s="52">
        <v>20</v>
      </c>
      <c r="C561" s="55">
        <v>99.78</v>
      </c>
      <c r="D561" s="52">
        <f t="shared" si="11"/>
        <v>1</v>
      </c>
    </row>
    <row r="562" spans="1:4" x14ac:dyDescent="0.3">
      <c r="A562" s="54">
        <v>45314</v>
      </c>
      <c r="B562" s="52">
        <v>21</v>
      </c>
      <c r="C562" s="55">
        <v>95.43</v>
      </c>
      <c r="D562" s="52">
        <f t="shared" si="11"/>
        <v>1</v>
      </c>
    </row>
    <row r="563" spans="1:4" x14ac:dyDescent="0.3">
      <c r="A563" s="54">
        <v>45314</v>
      </c>
      <c r="B563" s="52">
        <v>22</v>
      </c>
      <c r="C563" s="55">
        <v>82.13</v>
      </c>
      <c r="D563" s="52">
        <f t="shared" si="11"/>
        <v>1</v>
      </c>
    </row>
    <row r="564" spans="1:4" x14ac:dyDescent="0.3">
      <c r="A564" s="54">
        <v>45314</v>
      </c>
      <c r="B564" s="52">
        <v>23</v>
      </c>
      <c r="C564" s="55">
        <v>73.5</v>
      </c>
      <c r="D564" s="52">
        <f t="shared" si="11"/>
        <v>1</v>
      </c>
    </row>
    <row r="565" spans="1:4" x14ac:dyDescent="0.3">
      <c r="A565" s="54">
        <v>45314</v>
      </c>
      <c r="B565" s="52">
        <v>24</v>
      </c>
      <c r="C565" s="55">
        <v>50.13</v>
      </c>
      <c r="D565" s="52">
        <f t="shared" si="11"/>
        <v>1</v>
      </c>
    </row>
    <row r="566" spans="1:4" x14ac:dyDescent="0.3">
      <c r="A566" s="54">
        <v>45315</v>
      </c>
      <c r="B566" s="52">
        <v>1</v>
      </c>
      <c r="C566" s="55">
        <v>52.26</v>
      </c>
      <c r="D566" s="52">
        <f t="shared" si="11"/>
        <v>1</v>
      </c>
    </row>
    <row r="567" spans="1:4" x14ac:dyDescent="0.3">
      <c r="A567" s="54">
        <v>45315</v>
      </c>
      <c r="B567" s="52">
        <v>2</v>
      </c>
      <c r="C567" s="55">
        <v>93.45</v>
      </c>
      <c r="D567" s="52">
        <f t="shared" si="11"/>
        <v>1</v>
      </c>
    </row>
    <row r="568" spans="1:4" x14ac:dyDescent="0.3">
      <c r="A568" s="54">
        <v>45315</v>
      </c>
      <c r="B568" s="52">
        <v>3</v>
      </c>
      <c r="C568" s="55">
        <v>79.61</v>
      </c>
      <c r="D568" s="52">
        <f t="shared" si="11"/>
        <v>1</v>
      </c>
    </row>
    <row r="569" spans="1:4" x14ac:dyDescent="0.3">
      <c r="A569" s="54">
        <v>45315</v>
      </c>
      <c r="B569" s="52">
        <v>4</v>
      </c>
      <c r="C569" s="55">
        <v>58.84</v>
      </c>
      <c r="D569" s="52">
        <f t="shared" si="11"/>
        <v>1</v>
      </c>
    </row>
    <row r="570" spans="1:4" x14ac:dyDescent="0.3">
      <c r="A570" s="54">
        <v>45315</v>
      </c>
      <c r="B570" s="52">
        <v>5</v>
      </c>
      <c r="C570" s="55">
        <v>55.79</v>
      </c>
      <c r="D570" s="52">
        <f t="shared" si="11"/>
        <v>1</v>
      </c>
    </row>
    <row r="571" spans="1:4" x14ac:dyDescent="0.3">
      <c r="A571" s="54">
        <v>45315</v>
      </c>
      <c r="B571" s="52">
        <v>6</v>
      </c>
      <c r="C571" s="55">
        <v>95.68</v>
      </c>
      <c r="D571" s="52">
        <f t="shared" si="11"/>
        <v>1</v>
      </c>
    </row>
    <row r="572" spans="1:4" x14ac:dyDescent="0.3">
      <c r="A572" s="54">
        <v>45315</v>
      </c>
      <c r="B572" s="52">
        <v>7</v>
      </c>
      <c r="C572" s="55">
        <v>87.5</v>
      </c>
      <c r="D572" s="52">
        <f t="shared" si="11"/>
        <v>1</v>
      </c>
    </row>
    <row r="573" spans="1:4" x14ac:dyDescent="0.3">
      <c r="A573" s="54">
        <v>45315</v>
      </c>
      <c r="B573" s="52">
        <v>8</v>
      </c>
      <c r="C573" s="55">
        <v>82.94</v>
      </c>
      <c r="D573" s="52">
        <f t="shared" si="11"/>
        <v>1</v>
      </c>
    </row>
    <row r="574" spans="1:4" x14ac:dyDescent="0.3">
      <c r="A574" s="54">
        <v>45315</v>
      </c>
      <c r="B574" s="52">
        <v>9</v>
      </c>
      <c r="C574" s="55">
        <v>85.78</v>
      </c>
      <c r="D574" s="52">
        <f t="shared" si="11"/>
        <v>1</v>
      </c>
    </row>
    <row r="575" spans="1:4" x14ac:dyDescent="0.3">
      <c r="A575" s="54">
        <v>45315</v>
      </c>
      <c r="B575" s="52">
        <v>10</v>
      </c>
      <c r="C575" s="55">
        <v>91.74</v>
      </c>
      <c r="D575" s="52">
        <f t="shared" si="11"/>
        <v>1</v>
      </c>
    </row>
    <row r="576" spans="1:4" x14ac:dyDescent="0.3">
      <c r="A576" s="54">
        <v>45315</v>
      </c>
      <c r="B576" s="52">
        <v>11</v>
      </c>
      <c r="C576" s="55">
        <v>100</v>
      </c>
      <c r="D576" s="52">
        <f t="shared" si="11"/>
        <v>1</v>
      </c>
    </row>
    <row r="577" spans="1:4" x14ac:dyDescent="0.3">
      <c r="A577" s="54">
        <v>45315</v>
      </c>
      <c r="B577" s="52">
        <v>12</v>
      </c>
      <c r="C577" s="55">
        <v>101.48</v>
      </c>
      <c r="D577" s="52">
        <f t="shared" si="11"/>
        <v>1</v>
      </c>
    </row>
    <row r="578" spans="1:4" x14ac:dyDescent="0.3">
      <c r="A578" s="54">
        <v>45315</v>
      </c>
      <c r="B578" s="52">
        <v>13</v>
      </c>
      <c r="C578" s="55">
        <v>100</v>
      </c>
      <c r="D578" s="52">
        <f t="shared" si="11"/>
        <v>1</v>
      </c>
    </row>
    <row r="579" spans="1:4" x14ac:dyDescent="0.3">
      <c r="A579" s="54">
        <v>45315</v>
      </c>
      <c r="B579" s="52">
        <v>14</v>
      </c>
      <c r="C579" s="55">
        <v>103.9</v>
      </c>
      <c r="D579" s="52">
        <f t="shared" si="11"/>
        <v>1</v>
      </c>
    </row>
    <row r="580" spans="1:4" x14ac:dyDescent="0.3">
      <c r="A580" s="54">
        <v>45315</v>
      </c>
      <c r="B580" s="52">
        <v>15</v>
      </c>
      <c r="C580" s="55">
        <v>114.78</v>
      </c>
      <c r="D580" s="52">
        <f t="shared" si="11"/>
        <v>1</v>
      </c>
    </row>
    <row r="581" spans="1:4" x14ac:dyDescent="0.3">
      <c r="A581" s="54">
        <v>45315</v>
      </c>
      <c r="B581" s="52">
        <v>16</v>
      </c>
      <c r="C581" s="55">
        <v>96</v>
      </c>
      <c r="D581" s="52">
        <f t="shared" si="11"/>
        <v>1</v>
      </c>
    </row>
    <row r="582" spans="1:4" x14ac:dyDescent="0.3">
      <c r="A582" s="54">
        <v>45315</v>
      </c>
      <c r="B582" s="52">
        <v>17</v>
      </c>
      <c r="C582" s="55">
        <v>75.11</v>
      </c>
      <c r="D582" s="52">
        <f t="shared" si="11"/>
        <v>1</v>
      </c>
    </row>
    <row r="583" spans="1:4" x14ac:dyDescent="0.3">
      <c r="A583" s="54">
        <v>45315</v>
      </c>
      <c r="B583" s="52">
        <v>18</v>
      </c>
      <c r="C583" s="55">
        <v>69.83</v>
      </c>
      <c r="D583" s="52">
        <f t="shared" si="11"/>
        <v>1</v>
      </c>
    </row>
    <row r="584" spans="1:4" x14ac:dyDescent="0.3">
      <c r="A584" s="54">
        <v>45315</v>
      </c>
      <c r="B584" s="52">
        <v>19</v>
      </c>
      <c r="C584" s="55">
        <v>64.099999999999994</v>
      </c>
      <c r="D584" s="52">
        <f t="shared" si="11"/>
        <v>1</v>
      </c>
    </row>
    <row r="585" spans="1:4" x14ac:dyDescent="0.3">
      <c r="A585" s="54">
        <v>45315</v>
      </c>
      <c r="B585" s="52">
        <v>20</v>
      </c>
      <c r="C585" s="55">
        <v>55.7</v>
      </c>
      <c r="D585" s="52">
        <f t="shared" si="11"/>
        <v>1</v>
      </c>
    </row>
    <row r="586" spans="1:4" x14ac:dyDescent="0.3">
      <c r="A586" s="54">
        <v>45315</v>
      </c>
      <c r="B586" s="52">
        <v>21</v>
      </c>
      <c r="C586" s="55">
        <v>59.27</v>
      </c>
      <c r="D586" s="52">
        <f t="shared" si="11"/>
        <v>1</v>
      </c>
    </row>
    <row r="587" spans="1:4" x14ac:dyDescent="0.3">
      <c r="A587" s="54">
        <v>45315</v>
      </c>
      <c r="B587" s="52">
        <v>22</v>
      </c>
      <c r="C587" s="55">
        <v>53.04</v>
      </c>
      <c r="D587" s="52">
        <f t="shared" si="11"/>
        <v>1</v>
      </c>
    </row>
    <row r="588" spans="1:4" x14ac:dyDescent="0.3">
      <c r="A588" s="54">
        <v>45315</v>
      </c>
      <c r="B588" s="52">
        <v>23</v>
      </c>
      <c r="C588" s="55">
        <v>45.36</v>
      </c>
      <c r="D588" s="52">
        <f t="shared" si="11"/>
        <v>1</v>
      </c>
    </row>
    <row r="589" spans="1:4" x14ac:dyDescent="0.3">
      <c r="A589" s="54">
        <v>45315</v>
      </c>
      <c r="B589" s="52">
        <v>24</v>
      </c>
      <c r="C589" s="55">
        <v>44.9</v>
      </c>
      <c r="D589" s="52">
        <f t="shared" si="11"/>
        <v>1</v>
      </c>
    </row>
    <row r="590" spans="1:4" x14ac:dyDescent="0.3">
      <c r="A590" s="54">
        <v>45316</v>
      </c>
      <c r="B590" s="52">
        <v>1</v>
      </c>
      <c r="C590" s="55">
        <v>47.96</v>
      </c>
      <c r="D590" s="52">
        <f t="shared" si="11"/>
        <v>1</v>
      </c>
    </row>
    <row r="591" spans="1:4" x14ac:dyDescent="0.3">
      <c r="A591" s="54">
        <v>45316</v>
      </c>
      <c r="B591" s="52">
        <v>2</v>
      </c>
      <c r="C591" s="55">
        <v>47.91</v>
      </c>
      <c r="D591" s="52">
        <f t="shared" ref="D591:D654" si="12">MONTH(A591)</f>
        <v>1</v>
      </c>
    </row>
    <row r="592" spans="1:4" x14ac:dyDescent="0.3">
      <c r="A592" s="54">
        <v>45316</v>
      </c>
      <c r="B592" s="52">
        <v>3</v>
      </c>
      <c r="C592" s="55">
        <v>46.52</v>
      </c>
      <c r="D592" s="52">
        <f t="shared" si="12"/>
        <v>1</v>
      </c>
    </row>
    <row r="593" spans="1:4" x14ac:dyDescent="0.3">
      <c r="A593" s="54">
        <v>45316</v>
      </c>
      <c r="B593" s="52">
        <v>4</v>
      </c>
      <c r="C593" s="55">
        <v>46.74</v>
      </c>
      <c r="D593" s="52">
        <f t="shared" si="12"/>
        <v>1</v>
      </c>
    </row>
    <row r="594" spans="1:4" x14ac:dyDescent="0.3">
      <c r="A594" s="54">
        <v>45316</v>
      </c>
      <c r="B594" s="52">
        <v>5</v>
      </c>
      <c r="C594" s="55">
        <v>46.55</v>
      </c>
      <c r="D594" s="52">
        <f t="shared" si="12"/>
        <v>1</v>
      </c>
    </row>
    <row r="595" spans="1:4" x14ac:dyDescent="0.3">
      <c r="A595" s="54">
        <v>45316</v>
      </c>
      <c r="B595" s="52">
        <v>6</v>
      </c>
      <c r="C595" s="55">
        <v>46.86</v>
      </c>
      <c r="D595" s="52">
        <f t="shared" si="12"/>
        <v>1</v>
      </c>
    </row>
    <row r="596" spans="1:4" x14ac:dyDescent="0.3">
      <c r="A596" s="54">
        <v>45316</v>
      </c>
      <c r="B596" s="52">
        <v>7</v>
      </c>
      <c r="C596" s="55">
        <v>69.760000000000005</v>
      </c>
      <c r="D596" s="52">
        <f t="shared" si="12"/>
        <v>1</v>
      </c>
    </row>
    <row r="597" spans="1:4" x14ac:dyDescent="0.3">
      <c r="A597" s="54">
        <v>45316</v>
      </c>
      <c r="B597" s="52">
        <v>8</v>
      </c>
      <c r="C597" s="55">
        <v>58.95</v>
      </c>
      <c r="D597" s="52">
        <f t="shared" si="12"/>
        <v>1</v>
      </c>
    </row>
    <row r="598" spans="1:4" x14ac:dyDescent="0.3">
      <c r="A598" s="54">
        <v>45316</v>
      </c>
      <c r="B598" s="52">
        <v>9</v>
      </c>
      <c r="C598" s="55">
        <v>87.69</v>
      </c>
      <c r="D598" s="52">
        <f t="shared" si="12"/>
        <v>1</v>
      </c>
    </row>
    <row r="599" spans="1:4" x14ac:dyDescent="0.3">
      <c r="A599" s="54">
        <v>45316</v>
      </c>
      <c r="B599" s="52">
        <v>10</v>
      </c>
      <c r="C599" s="55">
        <v>87.86</v>
      </c>
      <c r="D599" s="52">
        <f t="shared" si="12"/>
        <v>1</v>
      </c>
    </row>
    <row r="600" spans="1:4" x14ac:dyDescent="0.3">
      <c r="A600" s="54">
        <v>45316</v>
      </c>
      <c r="B600" s="52">
        <v>11</v>
      </c>
      <c r="C600" s="55">
        <v>83.6</v>
      </c>
      <c r="D600" s="52">
        <f t="shared" si="12"/>
        <v>1</v>
      </c>
    </row>
    <row r="601" spans="1:4" x14ac:dyDescent="0.3">
      <c r="A601" s="54">
        <v>45316</v>
      </c>
      <c r="B601" s="52">
        <v>12</v>
      </c>
      <c r="C601" s="55">
        <v>78.66</v>
      </c>
      <c r="D601" s="52">
        <f t="shared" si="12"/>
        <v>1</v>
      </c>
    </row>
    <row r="602" spans="1:4" x14ac:dyDescent="0.3">
      <c r="A602" s="54">
        <v>45316</v>
      </c>
      <c r="B602" s="52">
        <v>13</v>
      </c>
      <c r="C602" s="55">
        <v>74.95</v>
      </c>
      <c r="D602" s="52">
        <f t="shared" si="12"/>
        <v>1</v>
      </c>
    </row>
    <row r="603" spans="1:4" x14ac:dyDescent="0.3">
      <c r="A603" s="54">
        <v>45316</v>
      </c>
      <c r="B603" s="52">
        <v>14</v>
      </c>
      <c r="C603" s="55">
        <v>78.540000000000006</v>
      </c>
      <c r="D603" s="52">
        <f t="shared" si="12"/>
        <v>1</v>
      </c>
    </row>
    <row r="604" spans="1:4" x14ac:dyDescent="0.3">
      <c r="A604" s="54">
        <v>45316</v>
      </c>
      <c r="B604" s="52">
        <v>15</v>
      </c>
      <c r="C604" s="55">
        <v>84.78</v>
      </c>
      <c r="D604" s="52">
        <f t="shared" si="12"/>
        <v>1</v>
      </c>
    </row>
    <row r="605" spans="1:4" x14ac:dyDescent="0.3">
      <c r="A605" s="54">
        <v>45316</v>
      </c>
      <c r="B605" s="52">
        <v>16</v>
      </c>
      <c r="C605" s="55">
        <v>90.63</v>
      </c>
      <c r="D605" s="52">
        <f t="shared" si="12"/>
        <v>1</v>
      </c>
    </row>
    <row r="606" spans="1:4" x14ac:dyDescent="0.3">
      <c r="A606" s="54">
        <v>45316</v>
      </c>
      <c r="B606" s="52">
        <v>17</v>
      </c>
      <c r="C606" s="55">
        <v>99.41</v>
      </c>
      <c r="D606" s="52">
        <f t="shared" si="12"/>
        <v>1</v>
      </c>
    </row>
    <row r="607" spans="1:4" x14ac:dyDescent="0.3">
      <c r="A607" s="54">
        <v>45316</v>
      </c>
      <c r="B607" s="52">
        <v>18</v>
      </c>
      <c r="C607" s="55">
        <v>120.22</v>
      </c>
      <c r="D607" s="52">
        <f t="shared" si="12"/>
        <v>1</v>
      </c>
    </row>
    <row r="608" spans="1:4" x14ac:dyDescent="0.3">
      <c r="A608" s="54">
        <v>45316</v>
      </c>
      <c r="B608" s="52">
        <v>19</v>
      </c>
      <c r="C608" s="55">
        <v>113.34</v>
      </c>
      <c r="D608" s="52">
        <f t="shared" si="12"/>
        <v>1</v>
      </c>
    </row>
    <row r="609" spans="1:4" x14ac:dyDescent="0.3">
      <c r="A609" s="54">
        <v>45316</v>
      </c>
      <c r="B609" s="52">
        <v>20</v>
      </c>
      <c r="C609" s="55">
        <v>99.09</v>
      </c>
      <c r="D609" s="52">
        <f t="shared" si="12"/>
        <v>1</v>
      </c>
    </row>
    <row r="610" spans="1:4" x14ac:dyDescent="0.3">
      <c r="A610" s="54">
        <v>45316</v>
      </c>
      <c r="B610" s="52">
        <v>21</v>
      </c>
      <c r="C610" s="55">
        <v>89.66</v>
      </c>
      <c r="D610" s="52">
        <f t="shared" si="12"/>
        <v>1</v>
      </c>
    </row>
    <row r="611" spans="1:4" x14ac:dyDescent="0.3">
      <c r="A611" s="54">
        <v>45316</v>
      </c>
      <c r="B611" s="52">
        <v>22</v>
      </c>
      <c r="C611" s="55">
        <v>86.43</v>
      </c>
      <c r="D611" s="52">
        <f t="shared" si="12"/>
        <v>1</v>
      </c>
    </row>
    <row r="612" spans="1:4" x14ac:dyDescent="0.3">
      <c r="A612" s="54">
        <v>45316</v>
      </c>
      <c r="B612" s="52">
        <v>23</v>
      </c>
      <c r="C612" s="55">
        <v>79.650000000000006</v>
      </c>
      <c r="D612" s="52">
        <f t="shared" si="12"/>
        <v>1</v>
      </c>
    </row>
    <row r="613" spans="1:4" x14ac:dyDescent="0.3">
      <c r="A613" s="54">
        <v>45316</v>
      </c>
      <c r="B613" s="52">
        <v>24</v>
      </c>
      <c r="C613" s="55">
        <v>74.709999999999994</v>
      </c>
      <c r="D613" s="52">
        <f t="shared" si="12"/>
        <v>1</v>
      </c>
    </row>
    <row r="614" spans="1:4" x14ac:dyDescent="0.3">
      <c r="A614" s="54">
        <v>45317</v>
      </c>
      <c r="B614" s="52">
        <v>1</v>
      </c>
      <c r="C614" s="55">
        <v>62.8</v>
      </c>
      <c r="D614" s="52">
        <f t="shared" si="12"/>
        <v>1</v>
      </c>
    </row>
    <row r="615" spans="1:4" x14ac:dyDescent="0.3">
      <c r="A615" s="54">
        <v>45317</v>
      </c>
      <c r="B615" s="52">
        <v>2</v>
      </c>
      <c r="C615" s="55">
        <v>62</v>
      </c>
      <c r="D615" s="52">
        <f t="shared" si="12"/>
        <v>1</v>
      </c>
    </row>
    <row r="616" spans="1:4" x14ac:dyDescent="0.3">
      <c r="A616" s="54">
        <v>45317</v>
      </c>
      <c r="B616" s="52">
        <v>3</v>
      </c>
      <c r="C616" s="55">
        <v>58.49</v>
      </c>
      <c r="D616" s="52">
        <f t="shared" si="12"/>
        <v>1</v>
      </c>
    </row>
    <row r="617" spans="1:4" x14ac:dyDescent="0.3">
      <c r="A617" s="54">
        <v>45317</v>
      </c>
      <c r="B617" s="52">
        <v>4</v>
      </c>
      <c r="C617" s="55">
        <v>58.12</v>
      </c>
      <c r="D617" s="52">
        <f t="shared" si="12"/>
        <v>1</v>
      </c>
    </row>
    <row r="618" spans="1:4" x14ac:dyDescent="0.3">
      <c r="A618" s="54">
        <v>45317</v>
      </c>
      <c r="B618" s="52">
        <v>5</v>
      </c>
      <c r="C618" s="55">
        <v>70</v>
      </c>
      <c r="D618" s="52">
        <f t="shared" si="12"/>
        <v>1</v>
      </c>
    </row>
    <row r="619" spans="1:4" x14ac:dyDescent="0.3">
      <c r="A619" s="54">
        <v>45317</v>
      </c>
      <c r="B619" s="52">
        <v>6</v>
      </c>
      <c r="C619" s="55">
        <v>82.98</v>
      </c>
      <c r="D619" s="52">
        <f t="shared" si="12"/>
        <v>1</v>
      </c>
    </row>
    <row r="620" spans="1:4" x14ac:dyDescent="0.3">
      <c r="A620" s="54">
        <v>45317</v>
      </c>
      <c r="B620" s="52">
        <v>7</v>
      </c>
      <c r="C620" s="55">
        <v>101.57</v>
      </c>
      <c r="D620" s="52">
        <f t="shared" si="12"/>
        <v>1</v>
      </c>
    </row>
    <row r="621" spans="1:4" x14ac:dyDescent="0.3">
      <c r="A621" s="54">
        <v>45317</v>
      </c>
      <c r="B621" s="52">
        <v>8</v>
      </c>
      <c r="C621" s="55">
        <v>116.58</v>
      </c>
      <c r="D621" s="52">
        <f t="shared" si="12"/>
        <v>1</v>
      </c>
    </row>
    <row r="622" spans="1:4" x14ac:dyDescent="0.3">
      <c r="A622" s="54">
        <v>45317</v>
      </c>
      <c r="B622" s="52">
        <v>9</v>
      </c>
      <c r="C622" s="55">
        <v>116.2</v>
      </c>
      <c r="D622" s="52">
        <f t="shared" si="12"/>
        <v>1</v>
      </c>
    </row>
    <row r="623" spans="1:4" x14ac:dyDescent="0.3">
      <c r="A623" s="54">
        <v>45317</v>
      </c>
      <c r="B623" s="52">
        <v>10</v>
      </c>
      <c r="C623" s="55">
        <v>105.48</v>
      </c>
      <c r="D623" s="52">
        <f t="shared" si="12"/>
        <v>1</v>
      </c>
    </row>
    <row r="624" spans="1:4" x14ac:dyDescent="0.3">
      <c r="A624" s="54">
        <v>45317</v>
      </c>
      <c r="B624" s="52">
        <v>11</v>
      </c>
      <c r="C624" s="55">
        <v>97.94</v>
      </c>
      <c r="D624" s="52">
        <f t="shared" si="12"/>
        <v>1</v>
      </c>
    </row>
    <row r="625" spans="1:4" x14ac:dyDescent="0.3">
      <c r="A625" s="54">
        <v>45317</v>
      </c>
      <c r="B625" s="52">
        <v>12</v>
      </c>
      <c r="C625" s="55">
        <v>95.57</v>
      </c>
      <c r="D625" s="52">
        <f t="shared" si="12"/>
        <v>1</v>
      </c>
    </row>
    <row r="626" spans="1:4" x14ac:dyDescent="0.3">
      <c r="A626" s="54">
        <v>45317</v>
      </c>
      <c r="B626" s="52">
        <v>13</v>
      </c>
      <c r="C626" s="55">
        <v>90.89</v>
      </c>
      <c r="D626" s="52">
        <f t="shared" si="12"/>
        <v>1</v>
      </c>
    </row>
    <row r="627" spans="1:4" x14ac:dyDescent="0.3">
      <c r="A627" s="54">
        <v>45317</v>
      </c>
      <c r="B627" s="52">
        <v>14</v>
      </c>
      <c r="C627" s="55">
        <v>92.9</v>
      </c>
      <c r="D627" s="52">
        <f t="shared" si="12"/>
        <v>1</v>
      </c>
    </row>
    <row r="628" spans="1:4" x14ac:dyDescent="0.3">
      <c r="A628" s="54">
        <v>45317</v>
      </c>
      <c r="B628" s="52">
        <v>15</v>
      </c>
      <c r="C628" s="55">
        <v>100.53</v>
      </c>
      <c r="D628" s="52">
        <f t="shared" si="12"/>
        <v>1</v>
      </c>
    </row>
    <row r="629" spans="1:4" x14ac:dyDescent="0.3">
      <c r="A629" s="54">
        <v>45317</v>
      </c>
      <c r="B629" s="52">
        <v>16</v>
      </c>
      <c r="C629" s="55">
        <v>108.08</v>
      </c>
      <c r="D629" s="52">
        <f t="shared" si="12"/>
        <v>1</v>
      </c>
    </row>
    <row r="630" spans="1:4" x14ac:dyDescent="0.3">
      <c r="A630" s="54">
        <v>45317</v>
      </c>
      <c r="B630" s="52">
        <v>17</v>
      </c>
      <c r="C630" s="55">
        <v>101.16</v>
      </c>
      <c r="D630" s="52">
        <f t="shared" si="12"/>
        <v>1</v>
      </c>
    </row>
    <row r="631" spans="1:4" x14ac:dyDescent="0.3">
      <c r="A631" s="54">
        <v>45317</v>
      </c>
      <c r="B631" s="52">
        <v>18</v>
      </c>
      <c r="C631" s="55">
        <v>98.68</v>
      </c>
      <c r="D631" s="52">
        <f t="shared" si="12"/>
        <v>1</v>
      </c>
    </row>
    <row r="632" spans="1:4" x14ac:dyDescent="0.3">
      <c r="A632" s="54">
        <v>45317</v>
      </c>
      <c r="B632" s="52">
        <v>19</v>
      </c>
      <c r="C632" s="55">
        <v>92.47</v>
      </c>
      <c r="D632" s="52">
        <f t="shared" si="12"/>
        <v>1</v>
      </c>
    </row>
    <row r="633" spans="1:4" x14ac:dyDescent="0.3">
      <c r="A633" s="54">
        <v>45317</v>
      </c>
      <c r="B633" s="52">
        <v>20</v>
      </c>
      <c r="C633" s="55">
        <v>93.43</v>
      </c>
      <c r="D633" s="52">
        <f t="shared" si="12"/>
        <v>1</v>
      </c>
    </row>
    <row r="634" spans="1:4" x14ac:dyDescent="0.3">
      <c r="A634" s="54">
        <v>45317</v>
      </c>
      <c r="B634" s="52">
        <v>21</v>
      </c>
      <c r="C634" s="55">
        <v>85.23</v>
      </c>
      <c r="D634" s="52">
        <f t="shared" si="12"/>
        <v>1</v>
      </c>
    </row>
    <row r="635" spans="1:4" x14ac:dyDescent="0.3">
      <c r="A635" s="54">
        <v>45317</v>
      </c>
      <c r="B635" s="52">
        <v>22</v>
      </c>
      <c r="C635" s="55">
        <v>72.66</v>
      </c>
      <c r="D635" s="52">
        <f t="shared" si="12"/>
        <v>1</v>
      </c>
    </row>
    <row r="636" spans="1:4" x14ac:dyDescent="0.3">
      <c r="A636" s="54">
        <v>45317</v>
      </c>
      <c r="B636" s="52">
        <v>23</v>
      </c>
      <c r="C636" s="55">
        <v>62.29</v>
      </c>
      <c r="D636" s="52">
        <f t="shared" si="12"/>
        <v>1</v>
      </c>
    </row>
    <row r="637" spans="1:4" x14ac:dyDescent="0.3">
      <c r="A637" s="54">
        <v>45317</v>
      </c>
      <c r="B637" s="52">
        <v>24</v>
      </c>
      <c r="C637" s="55">
        <v>58.55</v>
      </c>
      <c r="D637" s="52">
        <f t="shared" si="12"/>
        <v>1</v>
      </c>
    </row>
    <row r="638" spans="1:4" x14ac:dyDescent="0.3">
      <c r="A638" s="54">
        <v>45318</v>
      </c>
      <c r="B638" s="52">
        <v>1</v>
      </c>
      <c r="C638" s="55">
        <v>56.81</v>
      </c>
      <c r="D638" s="52">
        <f t="shared" si="12"/>
        <v>1</v>
      </c>
    </row>
    <row r="639" spans="1:4" x14ac:dyDescent="0.3">
      <c r="A639" s="54">
        <v>45318</v>
      </c>
      <c r="B639" s="52">
        <v>2</v>
      </c>
      <c r="C639" s="55">
        <v>55.92</v>
      </c>
      <c r="D639" s="52">
        <f t="shared" si="12"/>
        <v>1</v>
      </c>
    </row>
    <row r="640" spans="1:4" x14ac:dyDescent="0.3">
      <c r="A640" s="54">
        <v>45318</v>
      </c>
      <c r="B640" s="52">
        <v>3</v>
      </c>
      <c r="C640" s="55">
        <v>56.52</v>
      </c>
      <c r="D640" s="52">
        <f t="shared" si="12"/>
        <v>1</v>
      </c>
    </row>
    <row r="641" spans="1:4" x14ac:dyDescent="0.3">
      <c r="A641" s="54">
        <v>45318</v>
      </c>
      <c r="B641" s="52">
        <v>4</v>
      </c>
      <c r="C641" s="55">
        <v>55.15</v>
      </c>
      <c r="D641" s="52">
        <f t="shared" si="12"/>
        <v>1</v>
      </c>
    </row>
    <row r="642" spans="1:4" x14ac:dyDescent="0.3">
      <c r="A642" s="54">
        <v>45318</v>
      </c>
      <c r="B642" s="52">
        <v>5</v>
      </c>
      <c r="C642" s="55">
        <v>55.76</v>
      </c>
      <c r="D642" s="52">
        <f t="shared" si="12"/>
        <v>1</v>
      </c>
    </row>
    <row r="643" spans="1:4" x14ac:dyDescent="0.3">
      <c r="A643" s="54">
        <v>45318</v>
      </c>
      <c r="B643" s="52">
        <v>6</v>
      </c>
      <c r="C643" s="55">
        <v>56.83</v>
      </c>
      <c r="D643" s="52">
        <f t="shared" si="12"/>
        <v>1</v>
      </c>
    </row>
    <row r="644" spans="1:4" x14ac:dyDescent="0.3">
      <c r="A644" s="54">
        <v>45318</v>
      </c>
      <c r="B644" s="52">
        <v>7</v>
      </c>
      <c r="C644" s="55">
        <v>60.28</v>
      </c>
      <c r="D644" s="52">
        <f t="shared" si="12"/>
        <v>1</v>
      </c>
    </row>
    <row r="645" spans="1:4" x14ac:dyDescent="0.3">
      <c r="A645" s="54">
        <v>45318</v>
      </c>
      <c r="B645" s="52">
        <v>8</v>
      </c>
      <c r="C645" s="55">
        <v>65.290000000000006</v>
      </c>
      <c r="D645" s="52">
        <f t="shared" si="12"/>
        <v>1</v>
      </c>
    </row>
    <row r="646" spans="1:4" x14ac:dyDescent="0.3">
      <c r="A646" s="54">
        <v>45318</v>
      </c>
      <c r="B646" s="52">
        <v>9</v>
      </c>
      <c r="C646" s="55">
        <v>73.23</v>
      </c>
      <c r="D646" s="52">
        <f t="shared" si="12"/>
        <v>1</v>
      </c>
    </row>
    <row r="647" spans="1:4" x14ac:dyDescent="0.3">
      <c r="A647" s="54">
        <v>45318</v>
      </c>
      <c r="B647" s="52">
        <v>10</v>
      </c>
      <c r="C647" s="55">
        <v>70.83</v>
      </c>
      <c r="D647" s="52">
        <f t="shared" si="12"/>
        <v>1</v>
      </c>
    </row>
    <row r="648" spans="1:4" x14ac:dyDescent="0.3">
      <c r="A648" s="54">
        <v>45318</v>
      </c>
      <c r="B648" s="52">
        <v>11</v>
      </c>
      <c r="C648" s="55">
        <v>58.25</v>
      </c>
      <c r="D648" s="52">
        <f t="shared" si="12"/>
        <v>1</v>
      </c>
    </row>
    <row r="649" spans="1:4" x14ac:dyDescent="0.3">
      <c r="A649" s="54">
        <v>45318</v>
      </c>
      <c r="B649" s="52">
        <v>12</v>
      </c>
      <c r="C649" s="55">
        <v>56.56</v>
      </c>
      <c r="D649" s="52">
        <f t="shared" si="12"/>
        <v>1</v>
      </c>
    </row>
    <row r="650" spans="1:4" x14ac:dyDescent="0.3">
      <c r="A650" s="54">
        <v>45318</v>
      </c>
      <c r="B650" s="52">
        <v>13</v>
      </c>
      <c r="C650" s="55">
        <v>55.84</v>
      </c>
      <c r="D650" s="52">
        <f t="shared" si="12"/>
        <v>1</v>
      </c>
    </row>
    <row r="651" spans="1:4" x14ac:dyDescent="0.3">
      <c r="A651" s="54">
        <v>45318</v>
      </c>
      <c r="B651" s="52">
        <v>14</v>
      </c>
      <c r="C651" s="55">
        <v>53.88</v>
      </c>
      <c r="D651" s="52">
        <f t="shared" si="12"/>
        <v>1</v>
      </c>
    </row>
    <row r="652" spans="1:4" x14ac:dyDescent="0.3">
      <c r="A652" s="54">
        <v>45318</v>
      </c>
      <c r="B652" s="52">
        <v>15</v>
      </c>
      <c r="C652" s="55">
        <v>59.47</v>
      </c>
      <c r="D652" s="52">
        <f t="shared" si="12"/>
        <v>1</v>
      </c>
    </row>
    <row r="653" spans="1:4" x14ac:dyDescent="0.3">
      <c r="A653" s="54">
        <v>45318</v>
      </c>
      <c r="B653" s="52">
        <v>16</v>
      </c>
      <c r="C653" s="55">
        <v>72.11</v>
      </c>
      <c r="D653" s="52">
        <f t="shared" si="12"/>
        <v>1</v>
      </c>
    </row>
    <row r="654" spans="1:4" x14ac:dyDescent="0.3">
      <c r="A654" s="54">
        <v>45318</v>
      </c>
      <c r="B654" s="52">
        <v>17</v>
      </c>
      <c r="C654" s="55">
        <v>89.44</v>
      </c>
      <c r="D654" s="52">
        <f t="shared" si="12"/>
        <v>1</v>
      </c>
    </row>
    <row r="655" spans="1:4" x14ac:dyDescent="0.3">
      <c r="A655" s="54">
        <v>45318</v>
      </c>
      <c r="B655" s="52">
        <v>18</v>
      </c>
      <c r="C655" s="55">
        <v>97.4</v>
      </c>
      <c r="D655" s="52">
        <f t="shared" ref="D655:D718" si="13">MONTH(A655)</f>
        <v>1</v>
      </c>
    </row>
    <row r="656" spans="1:4" x14ac:dyDescent="0.3">
      <c r="A656" s="54">
        <v>45318</v>
      </c>
      <c r="B656" s="52">
        <v>19</v>
      </c>
      <c r="C656" s="55">
        <v>99.56</v>
      </c>
      <c r="D656" s="52">
        <f t="shared" si="13"/>
        <v>1</v>
      </c>
    </row>
    <row r="657" spans="1:4" x14ac:dyDescent="0.3">
      <c r="A657" s="54">
        <v>45318</v>
      </c>
      <c r="B657" s="52">
        <v>20</v>
      </c>
      <c r="C657" s="55">
        <v>99.47</v>
      </c>
      <c r="D657" s="52">
        <f t="shared" si="13"/>
        <v>1</v>
      </c>
    </row>
    <row r="658" spans="1:4" x14ac:dyDescent="0.3">
      <c r="A658" s="54">
        <v>45318</v>
      </c>
      <c r="B658" s="52">
        <v>21</v>
      </c>
      <c r="C658" s="55">
        <v>85.09</v>
      </c>
      <c r="D658" s="52">
        <f t="shared" si="13"/>
        <v>1</v>
      </c>
    </row>
    <row r="659" spans="1:4" x14ac:dyDescent="0.3">
      <c r="A659" s="54">
        <v>45318</v>
      </c>
      <c r="B659" s="52">
        <v>22</v>
      </c>
      <c r="C659" s="55">
        <v>79.819999999999993</v>
      </c>
      <c r="D659" s="52">
        <f t="shared" si="13"/>
        <v>1</v>
      </c>
    </row>
    <row r="660" spans="1:4" x14ac:dyDescent="0.3">
      <c r="A660" s="54">
        <v>45318</v>
      </c>
      <c r="B660" s="52">
        <v>23</v>
      </c>
      <c r="C660" s="55">
        <v>75.97</v>
      </c>
      <c r="D660" s="52">
        <f t="shared" si="13"/>
        <v>1</v>
      </c>
    </row>
    <row r="661" spans="1:4" x14ac:dyDescent="0.3">
      <c r="A661" s="54">
        <v>45318</v>
      </c>
      <c r="B661" s="52">
        <v>24</v>
      </c>
      <c r="C661" s="55">
        <v>72.7</v>
      </c>
      <c r="D661" s="52">
        <f t="shared" si="13"/>
        <v>1</v>
      </c>
    </row>
    <row r="662" spans="1:4" x14ac:dyDescent="0.3">
      <c r="A662" s="54">
        <v>45319</v>
      </c>
      <c r="B662" s="52">
        <v>1</v>
      </c>
      <c r="C662" s="55">
        <v>66.77</v>
      </c>
      <c r="D662" s="52">
        <f t="shared" si="13"/>
        <v>1</v>
      </c>
    </row>
    <row r="663" spans="1:4" x14ac:dyDescent="0.3">
      <c r="A663" s="54">
        <v>45319</v>
      </c>
      <c r="B663" s="52">
        <v>2</v>
      </c>
      <c r="C663" s="55">
        <v>60.72</v>
      </c>
      <c r="D663" s="52">
        <f t="shared" si="13"/>
        <v>1</v>
      </c>
    </row>
    <row r="664" spans="1:4" x14ac:dyDescent="0.3">
      <c r="A664" s="54">
        <v>45319</v>
      </c>
      <c r="B664" s="52">
        <v>3</v>
      </c>
      <c r="C664" s="55">
        <v>59.14</v>
      </c>
      <c r="D664" s="52">
        <f t="shared" si="13"/>
        <v>1</v>
      </c>
    </row>
    <row r="665" spans="1:4" x14ac:dyDescent="0.3">
      <c r="A665" s="54">
        <v>45319</v>
      </c>
      <c r="B665" s="52">
        <v>4</v>
      </c>
      <c r="C665" s="55">
        <v>58.97</v>
      </c>
      <c r="D665" s="52">
        <f t="shared" si="13"/>
        <v>1</v>
      </c>
    </row>
    <row r="666" spans="1:4" x14ac:dyDescent="0.3">
      <c r="A666" s="54">
        <v>45319</v>
      </c>
      <c r="B666" s="52">
        <v>5</v>
      </c>
      <c r="C666" s="55">
        <v>60.08</v>
      </c>
      <c r="D666" s="52">
        <f t="shared" si="13"/>
        <v>1</v>
      </c>
    </row>
    <row r="667" spans="1:4" x14ac:dyDescent="0.3">
      <c r="A667" s="54">
        <v>45319</v>
      </c>
      <c r="B667" s="52">
        <v>6</v>
      </c>
      <c r="C667" s="55">
        <v>62.53</v>
      </c>
      <c r="D667" s="52">
        <f t="shared" si="13"/>
        <v>1</v>
      </c>
    </row>
    <row r="668" spans="1:4" x14ac:dyDescent="0.3">
      <c r="A668" s="54">
        <v>45319</v>
      </c>
      <c r="B668" s="52">
        <v>7</v>
      </c>
      <c r="C668" s="55">
        <v>59.41</v>
      </c>
      <c r="D668" s="52">
        <f t="shared" si="13"/>
        <v>1</v>
      </c>
    </row>
    <row r="669" spans="1:4" x14ac:dyDescent="0.3">
      <c r="A669" s="54">
        <v>45319</v>
      </c>
      <c r="B669" s="52">
        <v>8</v>
      </c>
      <c r="C669" s="55">
        <v>69.66</v>
      </c>
      <c r="D669" s="52">
        <f t="shared" si="13"/>
        <v>1</v>
      </c>
    </row>
    <row r="670" spans="1:4" x14ac:dyDescent="0.3">
      <c r="A670" s="54">
        <v>45319</v>
      </c>
      <c r="B670" s="52">
        <v>9</v>
      </c>
      <c r="C670" s="55">
        <v>70.540000000000006</v>
      </c>
      <c r="D670" s="52">
        <f t="shared" si="13"/>
        <v>1</v>
      </c>
    </row>
    <row r="671" spans="1:4" x14ac:dyDescent="0.3">
      <c r="A671" s="54">
        <v>45319</v>
      </c>
      <c r="B671" s="52">
        <v>10</v>
      </c>
      <c r="C671" s="55">
        <v>68.73</v>
      </c>
      <c r="D671" s="52">
        <f t="shared" si="13"/>
        <v>1</v>
      </c>
    </row>
    <row r="672" spans="1:4" x14ac:dyDescent="0.3">
      <c r="A672" s="54">
        <v>45319</v>
      </c>
      <c r="B672" s="52">
        <v>11</v>
      </c>
      <c r="C672" s="55">
        <v>66.8</v>
      </c>
      <c r="D672" s="52">
        <f t="shared" si="13"/>
        <v>1</v>
      </c>
    </row>
    <row r="673" spans="1:4" x14ac:dyDescent="0.3">
      <c r="A673" s="54">
        <v>45319</v>
      </c>
      <c r="B673" s="52">
        <v>12</v>
      </c>
      <c r="C673" s="55">
        <v>66.11</v>
      </c>
      <c r="D673" s="52">
        <f t="shared" si="13"/>
        <v>1</v>
      </c>
    </row>
    <row r="674" spans="1:4" x14ac:dyDescent="0.3">
      <c r="A674" s="54">
        <v>45319</v>
      </c>
      <c r="B674" s="52">
        <v>13</v>
      </c>
      <c r="C674" s="55">
        <v>63.27</v>
      </c>
      <c r="D674" s="52">
        <f t="shared" si="13"/>
        <v>1</v>
      </c>
    </row>
    <row r="675" spans="1:4" x14ac:dyDescent="0.3">
      <c r="A675" s="54">
        <v>45319</v>
      </c>
      <c r="B675" s="52">
        <v>14</v>
      </c>
      <c r="C675" s="55">
        <v>61.93</v>
      </c>
      <c r="D675" s="52">
        <f t="shared" si="13"/>
        <v>1</v>
      </c>
    </row>
    <row r="676" spans="1:4" x14ac:dyDescent="0.3">
      <c r="A676" s="54">
        <v>45319</v>
      </c>
      <c r="B676" s="52">
        <v>15</v>
      </c>
      <c r="C676" s="55">
        <v>70.52</v>
      </c>
      <c r="D676" s="52">
        <f t="shared" si="13"/>
        <v>1</v>
      </c>
    </row>
    <row r="677" spans="1:4" x14ac:dyDescent="0.3">
      <c r="A677" s="54">
        <v>45319</v>
      </c>
      <c r="B677" s="52">
        <v>16</v>
      </c>
      <c r="C677" s="55">
        <v>81.86</v>
      </c>
      <c r="D677" s="52">
        <f t="shared" si="13"/>
        <v>1</v>
      </c>
    </row>
    <row r="678" spans="1:4" x14ac:dyDescent="0.3">
      <c r="A678" s="54">
        <v>45319</v>
      </c>
      <c r="B678" s="52">
        <v>17</v>
      </c>
      <c r="C678" s="55">
        <v>92.8</v>
      </c>
      <c r="D678" s="52">
        <f t="shared" si="13"/>
        <v>1</v>
      </c>
    </row>
    <row r="679" spans="1:4" x14ac:dyDescent="0.3">
      <c r="A679" s="54">
        <v>45319</v>
      </c>
      <c r="B679" s="52">
        <v>18</v>
      </c>
      <c r="C679" s="55">
        <v>100.41</v>
      </c>
      <c r="D679" s="52">
        <f t="shared" si="13"/>
        <v>1</v>
      </c>
    </row>
    <row r="680" spans="1:4" x14ac:dyDescent="0.3">
      <c r="A680" s="54">
        <v>45319</v>
      </c>
      <c r="B680" s="52">
        <v>19</v>
      </c>
      <c r="C680" s="55">
        <v>95.53</v>
      </c>
      <c r="D680" s="52">
        <f t="shared" si="13"/>
        <v>1</v>
      </c>
    </row>
    <row r="681" spans="1:4" x14ac:dyDescent="0.3">
      <c r="A681" s="54">
        <v>45319</v>
      </c>
      <c r="B681" s="52">
        <v>20</v>
      </c>
      <c r="C681" s="55">
        <v>92.36</v>
      </c>
      <c r="D681" s="52">
        <f t="shared" si="13"/>
        <v>1</v>
      </c>
    </row>
    <row r="682" spans="1:4" x14ac:dyDescent="0.3">
      <c r="A682" s="54">
        <v>45319</v>
      </c>
      <c r="B682" s="52">
        <v>21</v>
      </c>
      <c r="C682" s="55">
        <v>89.52</v>
      </c>
      <c r="D682" s="52">
        <f t="shared" si="13"/>
        <v>1</v>
      </c>
    </row>
    <row r="683" spans="1:4" x14ac:dyDescent="0.3">
      <c r="A683" s="54">
        <v>45319</v>
      </c>
      <c r="B683" s="52">
        <v>22</v>
      </c>
      <c r="C683" s="55">
        <v>79.650000000000006</v>
      </c>
      <c r="D683" s="52">
        <f t="shared" si="13"/>
        <v>1</v>
      </c>
    </row>
    <row r="684" spans="1:4" x14ac:dyDescent="0.3">
      <c r="A684" s="54">
        <v>45319</v>
      </c>
      <c r="B684" s="52">
        <v>23</v>
      </c>
      <c r="C684" s="55">
        <v>71.510000000000005</v>
      </c>
      <c r="D684" s="52">
        <f t="shared" si="13"/>
        <v>1</v>
      </c>
    </row>
    <row r="685" spans="1:4" x14ac:dyDescent="0.3">
      <c r="A685" s="54">
        <v>45319</v>
      </c>
      <c r="B685" s="52">
        <v>24</v>
      </c>
      <c r="C685" s="55">
        <v>56</v>
      </c>
      <c r="D685" s="52">
        <f t="shared" si="13"/>
        <v>1</v>
      </c>
    </row>
    <row r="686" spans="1:4" x14ac:dyDescent="0.3">
      <c r="A686" s="54">
        <v>45320</v>
      </c>
      <c r="B686" s="52">
        <v>1</v>
      </c>
      <c r="C686" s="55">
        <v>49.97</v>
      </c>
      <c r="D686" s="52">
        <f t="shared" si="13"/>
        <v>1</v>
      </c>
    </row>
    <row r="687" spans="1:4" x14ac:dyDescent="0.3">
      <c r="A687" s="54">
        <v>45320</v>
      </c>
      <c r="B687" s="52">
        <v>2</v>
      </c>
      <c r="C687" s="55">
        <v>47.26</v>
      </c>
      <c r="D687" s="52">
        <f t="shared" si="13"/>
        <v>1</v>
      </c>
    </row>
    <row r="688" spans="1:4" x14ac:dyDescent="0.3">
      <c r="A688" s="54">
        <v>45320</v>
      </c>
      <c r="B688" s="52">
        <v>3</v>
      </c>
      <c r="C688" s="55">
        <v>48.12</v>
      </c>
      <c r="D688" s="52">
        <f t="shared" si="13"/>
        <v>1</v>
      </c>
    </row>
    <row r="689" spans="1:4" x14ac:dyDescent="0.3">
      <c r="A689" s="54">
        <v>45320</v>
      </c>
      <c r="B689" s="52">
        <v>4</v>
      </c>
      <c r="C689" s="55">
        <v>47.97</v>
      </c>
      <c r="D689" s="52">
        <f t="shared" si="13"/>
        <v>1</v>
      </c>
    </row>
    <row r="690" spans="1:4" x14ac:dyDescent="0.3">
      <c r="A690" s="54">
        <v>45320</v>
      </c>
      <c r="B690" s="52">
        <v>5</v>
      </c>
      <c r="C690" s="55">
        <v>51.58</v>
      </c>
      <c r="D690" s="52">
        <f t="shared" si="13"/>
        <v>1</v>
      </c>
    </row>
    <row r="691" spans="1:4" x14ac:dyDescent="0.3">
      <c r="A691" s="54">
        <v>45320</v>
      </c>
      <c r="B691" s="52">
        <v>6</v>
      </c>
      <c r="C691" s="55">
        <v>60.06</v>
      </c>
      <c r="D691" s="52">
        <f t="shared" si="13"/>
        <v>1</v>
      </c>
    </row>
    <row r="692" spans="1:4" x14ac:dyDescent="0.3">
      <c r="A692" s="54">
        <v>45320</v>
      </c>
      <c r="B692" s="52">
        <v>7</v>
      </c>
      <c r="C692" s="55">
        <v>83.43</v>
      </c>
      <c r="D692" s="52">
        <f t="shared" si="13"/>
        <v>1</v>
      </c>
    </row>
    <row r="693" spans="1:4" x14ac:dyDescent="0.3">
      <c r="A693" s="54">
        <v>45320</v>
      </c>
      <c r="B693" s="52">
        <v>8</v>
      </c>
      <c r="C693" s="55">
        <v>97.14</v>
      </c>
      <c r="D693" s="52">
        <f t="shared" si="13"/>
        <v>1</v>
      </c>
    </row>
    <row r="694" spans="1:4" x14ac:dyDescent="0.3">
      <c r="A694" s="54">
        <v>45320</v>
      </c>
      <c r="B694" s="52">
        <v>9</v>
      </c>
      <c r="C694" s="55">
        <v>99.55</v>
      </c>
      <c r="D694" s="52">
        <f t="shared" si="13"/>
        <v>1</v>
      </c>
    </row>
    <row r="695" spans="1:4" x14ac:dyDescent="0.3">
      <c r="A695" s="54">
        <v>45320</v>
      </c>
      <c r="B695" s="52">
        <v>10</v>
      </c>
      <c r="C695" s="55">
        <v>88.39</v>
      </c>
      <c r="D695" s="52">
        <f t="shared" si="13"/>
        <v>1</v>
      </c>
    </row>
    <row r="696" spans="1:4" x14ac:dyDescent="0.3">
      <c r="A696" s="54">
        <v>45320</v>
      </c>
      <c r="B696" s="52">
        <v>11</v>
      </c>
      <c r="C696" s="55">
        <v>78.900000000000006</v>
      </c>
      <c r="D696" s="52">
        <f t="shared" si="13"/>
        <v>1</v>
      </c>
    </row>
    <row r="697" spans="1:4" x14ac:dyDescent="0.3">
      <c r="A697" s="54">
        <v>45320</v>
      </c>
      <c r="B697" s="52">
        <v>12</v>
      </c>
      <c r="C697" s="55">
        <v>71.27</v>
      </c>
      <c r="D697" s="52">
        <f t="shared" si="13"/>
        <v>1</v>
      </c>
    </row>
    <row r="698" spans="1:4" x14ac:dyDescent="0.3">
      <c r="A698" s="54">
        <v>45320</v>
      </c>
      <c r="B698" s="52">
        <v>13</v>
      </c>
      <c r="C698" s="55">
        <v>70.239999999999995</v>
      </c>
      <c r="D698" s="52">
        <f t="shared" si="13"/>
        <v>1</v>
      </c>
    </row>
    <row r="699" spans="1:4" x14ac:dyDescent="0.3">
      <c r="A699" s="54">
        <v>45320</v>
      </c>
      <c r="B699" s="52">
        <v>14</v>
      </c>
      <c r="C699" s="55">
        <v>73.8</v>
      </c>
      <c r="D699" s="52">
        <f t="shared" si="13"/>
        <v>1</v>
      </c>
    </row>
    <row r="700" spans="1:4" x14ac:dyDescent="0.3">
      <c r="A700" s="54">
        <v>45320</v>
      </c>
      <c r="B700" s="52">
        <v>15</v>
      </c>
      <c r="C700" s="55">
        <v>81.12</v>
      </c>
      <c r="D700" s="52">
        <f t="shared" si="13"/>
        <v>1</v>
      </c>
    </row>
    <row r="701" spans="1:4" x14ac:dyDescent="0.3">
      <c r="A701" s="54">
        <v>45320</v>
      </c>
      <c r="B701" s="52">
        <v>16</v>
      </c>
      <c r="C701" s="55">
        <v>98.14</v>
      </c>
      <c r="D701" s="52">
        <f t="shared" si="13"/>
        <v>1</v>
      </c>
    </row>
    <row r="702" spans="1:4" x14ac:dyDescent="0.3">
      <c r="A702" s="54">
        <v>45320</v>
      </c>
      <c r="B702" s="52">
        <v>17</v>
      </c>
      <c r="C702" s="55">
        <v>109.78</v>
      </c>
      <c r="D702" s="52">
        <f t="shared" si="13"/>
        <v>1</v>
      </c>
    </row>
    <row r="703" spans="1:4" x14ac:dyDescent="0.3">
      <c r="A703" s="54">
        <v>45320</v>
      </c>
      <c r="B703" s="52">
        <v>18</v>
      </c>
      <c r="C703" s="55">
        <v>126.7</v>
      </c>
      <c r="D703" s="52">
        <f t="shared" si="13"/>
        <v>1</v>
      </c>
    </row>
    <row r="704" spans="1:4" x14ac:dyDescent="0.3">
      <c r="A704" s="54">
        <v>45320</v>
      </c>
      <c r="B704" s="52">
        <v>19</v>
      </c>
      <c r="C704" s="55">
        <v>116.94</v>
      </c>
      <c r="D704" s="52">
        <f t="shared" si="13"/>
        <v>1</v>
      </c>
    </row>
    <row r="705" spans="1:4" x14ac:dyDescent="0.3">
      <c r="A705" s="54">
        <v>45320</v>
      </c>
      <c r="B705" s="52">
        <v>20</v>
      </c>
      <c r="C705" s="55">
        <v>107.52</v>
      </c>
      <c r="D705" s="52">
        <f t="shared" si="13"/>
        <v>1</v>
      </c>
    </row>
    <row r="706" spans="1:4" x14ac:dyDescent="0.3">
      <c r="A706" s="54">
        <v>45320</v>
      </c>
      <c r="B706" s="52">
        <v>21</v>
      </c>
      <c r="C706" s="55">
        <v>91.74</v>
      </c>
      <c r="D706" s="52">
        <f t="shared" si="13"/>
        <v>1</v>
      </c>
    </row>
    <row r="707" spans="1:4" x14ac:dyDescent="0.3">
      <c r="A707" s="54">
        <v>45320</v>
      </c>
      <c r="B707" s="52">
        <v>22</v>
      </c>
      <c r="C707" s="55">
        <v>86.27</v>
      </c>
      <c r="D707" s="52">
        <f t="shared" si="13"/>
        <v>1</v>
      </c>
    </row>
    <row r="708" spans="1:4" x14ac:dyDescent="0.3">
      <c r="A708" s="54">
        <v>45320</v>
      </c>
      <c r="B708" s="52">
        <v>23</v>
      </c>
      <c r="C708" s="55">
        <v>83.34</v>
      </c>
      <c r="D708" s="52">
        <f t="shared" si="13"/>
        <v>1</v>
      </c>
    </row>
    <row r="709" spans="1:4" x14ac:dyDescent="0.3">
      <c r="A709" s="54">
        <v>45320</v>
      </c>
      <c r="B709" s="52">
        <v>24</v>
      </c>
      <c r="C709" s="55">
        <v>80.290000000000006</v>
      </c>
      <c r="D709" s="52">
        <f t="shared" si="13"/>
        <v>1</v>
      </c>
    </row>
    <row r="710" spans="1:4" x14ac:dyDescent="0.3">
      <c r="A710" s="54">
        <v>45321</v>
      </c>
      <c r="B710" s="52">
        <v>1</v>
      </c>
      <c r="C710" s="55">
        <v>71.94</v>
      </c>
      <c r="D710" s="52">
        <f t="shared" si="13"/>
        <v>1</v>
      </c>
    </row>
    <row r="711" spans="1:4" x14ac:dyDescent="0.3">
      <c r="A711" s="54">
        <v>45321</v>
      </c>
      <c r="B711" s="52">
        <v>2</v>
      </c>
      <c r="C711" s="55">
        <v>68.77</v>
      </c>
      <c r="D711" s="52">
        <f t="shared" si="13"/>
        <v>1</v>
      </c>
    </row>
    <row r="712" spans="1:4" x14ac:dyDescent="0.3">
      <c r="A712" s="54">
        <v>45321</v>
      </c>
      <c r="B712" s="52">
        <v>3</v>
      </c>
      <c r="C712" s="55">
        <v>69.37</v>
      </c>
      <c r="D712" s="52">
        <f t="shared" si="13"/>
        <v>1</v>
      </c>
    </row>
    <row r="713" spans="1:4" x14ac:dyDescent="0.3">
      <c r="A713" s="54">
        <v>45321</v>
      </c>
      <c r="B713" s="52">
        <v>4</v>
      </c>
      <c r="C713" s="55">
        <v>67.23</v>
      </c>
      <c r="D713" s="52">
        <f t="shared" si="13"/>
        <v>1</v>
      </c>
    </row>
    <row r="714" spans="1:4" x14ac:dyDescent="0.3">
      <c r="A714" s="54">
        <v>45321</v>
      </c>
      <c r="B714" s="52">
        <v>5</v>
      </c>
      <c r="C714" s="55">
        <v>66.900000000000006</v>
      </c>
      <c r="D714" s="52">
        <f t="shared" si="13"/>
        <v>1</v>
      </c>
    </row>
    <row r="715" spans="1:4" x14ac:dyDescent="0.3">
      <c r="A715" s="54">
        <v>45321</v>
      </c>
      <c r="B715" s="52">
        <v>6</v>
      </c>
      <c r="C715" s="55">
        <v>69.37</v>
      </c>
      <c r="D715" s="52">
        <f t="shared" si="13"/>
        <v>1</v>
      </c>
    </row>
    <row r="716" spans="1:4" x14ac:dyDescent="0.3">
      <c r="A716" s="54">
        <v>45321</v>
      </c>
      <c r="B716" s="52">
        <v>7</v>
      </c>
      <c r="C716" s="55">
        <v>88.51</v>
      </c>
      <c r="D716" s="52">
        <f t="shared" si="13"/>
        <v>1</v>
      </c>
    </row>
    <row r="717" spans="1:4" x14ac:dyDescent="0.3">
      <c r="A717" s="54">
        <v>45321</v>
      </c>
      <c r="B717" s="52">
        <v>8</v>
      </c>
      <c r="C717" s="55">
        <v>96.32</v>
      </c>
      <c r="D717" s="52">
        <f t="shared" si="13"/>
        <v>1</v>
      </c>
    </row>
    <row r="718" spans="1:4" x14ac:dyDescent="0.3">
      <c r="A718" s="54">
        <v>45321</v>
      </c>
      <c r="B718" s="52">
        <v>9</v>
      </c>
      <c r="C718" s="55">
        <v>96.22</v>
      </c>
      <c r="D718" s="52">
        <f t="shared" si="13"/>
        <v>1</v>
      </c>
    </row>
    <row r="719" spans="1:4" x14ac:dyDescent="0.3">
      <c r="A719" s="54">
        <v>45321</v>
      </c>
      <c r="B719" s="52">
        <v>10</v>
      </c>
      <c r="C719" s="55">
        <v>84.93</v>
      </c>
      <c r="D719" s="52">
        <f t="shared" ref="D719:D782" si="14">MONTH(A719)</f>
        <v>1</v>
      </c>
    </row>
    <row r="720" spans="1:4" x14ac:dyDescent="0.3">
      <c r="A720" s="54">
        <v>45321</v>
      </c>
      <c r="B720" s="52">
        <v>11</v>
      </c>
      <c r="C720" s="55">
        <v>77.150000000000006</v>
      </c>
      <c r="D720" s="52">
        <f t="shared" si="14"/>
        <v>1</v>
      </c>
    </row>
    <row r="721" spans="1:4" x14ac:dyDescent="0.3">
      <c r="A721" s="54">
        <v>45321</v>
      </c>
      <c r="B721" s="52">
        <v>12</v>
      </c>
      <c r="C721" s="55">
        <v>70.099999999999994</v>
      </c>
      <c r="D721" s="52">
        <f t="shared" si="14"/>
        <v>1</v>
      </c>
    </row>
    <row r="722" spans="1:4" x14ac:dyDescent="0.3">
      <c r="A722" s="54">
        <v>45321</v>
      </c>
      <c r="B722" s="52">
        <v>13</v>
      </c>
      <c r="C722" s="55">
        <v>68.099999999999994</v>
      </c>
      <c r="D722" s="52">
        <f t="shared" si="14"/>
        <v>1</v>
      </c>
    </row>
    <row r="723" spans="1:4" x14ac:dyDescent="0.3">
      <c r="A723" s="54">
        <v>45321</v>
      </c>
      <c r="B723" s="52">
        <v>14</v>
      </c>
      <c r="C723" s="55">
        <v>68.23</v>
      </c>
      <c r="D723" s="52">
        <f t="shared" si="14"/>
        <v>1</v>
      </c>
    </row>
    <row r="724" spans="1:4" x14ac:dyDescent="0.3">
      <c r="A724" s="54">
        <v>45321</v>
      </c>
      <c r="B724" s="52">
        <v>15</v>
      </c>
      <c r="C724" s="55">
        <v>71.930000000000007</v>
      </c>
      <c r="D724" s="52">
        <f t="shared" si="14"/>
        <v>1</v>
      </c>
    </row>
    <row r="725" spans="1:4" x14ac:dyDescent="0.3">
      <c r="A725" s="54">
        <v>45321</v>
      </c>
      <c r="B725" s="52">
        <v>16</v>
      </c>
      <c r="C725" s="55">
        <v>90.27</v>
      </c>
      <c r="D725" s="52">
        <f t="shared" si="14"/>
        <v>1</v>
      </c>
    </row>
    <row r="726" spans="1:4" x14ac:dyDescent="0.3">
      <c r="A726" s="54">
        <v>45321</v>
      </c>
      <c r="B726" s="52">
        <v>17</v>
      </c>
      <c r="C726" s="55">
        <v>100.69</v>
      </c>
      <c r="D726" s="52">
        <f t="shared" si="14"/>
        <v>1</v>
      </c>
    </row>
    <row r="727" spans="1:4" x14ac:dyDescent="0.3">
      <c r="A727" s="54">
        <v>45321</v>
      </c>
      <c r="B727" s="52">
        <v>18</v>
      </c>
      <c r="C727" s="55">
        <v>103.61</v>
      </c>
      <c r="D727" s="52">
        <f t="shared" si="14"/>
        <v>1</v>
      </c>
    </row>
    <row r="728" spans="1:4" x14ac:dyDescent="0.3">
      <c r="A728" s="54">
        <v>45321</v>
      </c>
      <c r="B728" s="52">
        <v>19</v>
      </c>
      <c r="C728" s="55">
        <v>105.85</v>
      </c>
      <c r="D728" s="52">
        <f t="shared" si="14"/>
        <v>1</v>
      </c>
    </row>
    <row r="729" spans="1:4" x14ac:dyDescent="0.3">
      <c r="A729" s="54">
        <v>45321</v>
      </c>
      <c r="B729" s="52">
        <v>20</v>
      </c>
      <c r="C729" s="55">
        <v>96.63</v>
      </c>
      <c r="D729" s="52">
        <f t="shared" si="14"/>
        <v>1</v>
      </c>
    </row>
    <row r="730" spans="1:4" x14ac:dyDescent="0.3">
      <c r="A730" s="54">
        <v>45321</v>
      </c>
      <c r="B730" s="52">
        <v>21</v>
      </c>
      <c r="C730" s="55">
        <v>92.94</v>
      </c>
      <c r="D730" s="52">
        <f t="shared" si="14"/>
        <v>1</v>
      </c>
    </row>
    <row r="731" spans="1:4" x14ac:dyDescent="0.3">
      <c r="A731" s="54">
        <v>45321</v>
      </c>
      <c r="B731" s="52">
        <v>22</v>
      </c>
      <c r="C731" s="55">
        <v>78.19</v>
      </c>
      <c r="D731" s="52">
        <f t="shared" si="14"/>
        <v>1</v>
      </c>
    </row>
    <row r="732" spans="1:4" x14ac:dyDescent="0.3">
      <c r="A732" s="54">
        <v>45321</v>
      </c>
      <c r="B732" s="52">
        <v>23</v>
      </c>
      <c r="C732" s="55">
        <v>79.89</v>
      </c>
      <c r="D732" s="52">
        <f t="shared" si="14"/>
        <v>1</v>
      </c>
    </row>
    <row r="733" spans="1:4" x14ac:dyDescent="0.3">
      <c r="A733" s="54">
        <v>45321</v>
      </c>
      <c r="B733" s="52">
        <v>24</v>
      </c>
      <c r="C733" s="55">
        <v>71.94</v>
      </c>
      <c r="D733" s="52">
        <f t="shared" si="14"/>
        <v>1</v>
      </c>
    </row>
    <row r="734" spans="1:4" x14ac:dyDescent="0.3">
      <c r="A734" s="54">
        <v>45322</v>
      </c>
      <c r="B734" s="52">
        <v>1</v>
      </c>
      <c r="C734" s="55">
        <v>71.84</v>
      </c>
      <c r="D734" s="52">
        <f t="shared" si="14"/>
        <v>1</v>
      </c>
    </row>
    <row r="735" spans="1:4" x14ac:dyDescent="0.3">
      <c r="A735" s="54">
        <v>45322</v>
      </c>
      <c r="B735" s="52">
        <v>2</v>
      </c>
      <c r="C735" s="55">
        <v>70.38</v>
      </c>
      <c r="D735" s="52">
        <f t="shared" si="14"/>
        <v>1</v>
      </c>
    </row>
    <row r="736" spans="1:4" x14ac:dyDescent="0.3">
      <c r="A736" s="54">
        <v>45322</v>
      </c>
      <c r="B736" s="52">
        <v>3</v>
      </c>
      <c r="C736" s="55">
        <v>70.89</v>
      </c>
      <c r="D736" s="52">
        <f t="shared" si="14"/>
        <v>1</v>
      </c>
    </row>
    <row r="737" spans="1:4" x14ac:dyDescent="0.3">
      <c r="A737" s="54">
        <v>45322</v>
      </c>
      <c r="B737" s="52">
        <v>4</v>
      </c>
      <c r="C737" s="55">
        <v>69.819999999999993</v>
      </c>
      <c r="D737" s="52">
        <f t="shared" si="14"/>
        <v>1</v>
      </c>
    </row>
    <row r="738" spans="1:4" x14ac:dyDescent="0.3">
      <c r="A738" s="54">
        <v>45322</v>
      </c>
      <c r="B738" s="52">
        <v>5</v>
      </c>
      <c r="C738" s="55">
        <v>68.05</v>
      </c>
      <c r="D738" s="52">
        <f t="shared" si="14"/>
        <v>1</v>
      </c>
    </row>
    <row r="739" spans="1:4" x14ac:dyDescent="0.3">
      <c r="A739" s="54">
        <v>45322</v>
      </c>
      <c r="B739" s="52">
        <v>6</v>
      </c>
      <c r="C739" s="55">
        <v>71.88</v>
      </c>
      <c r="D739" s="52">
        <f t="shared" si="14"/>
        <v>1</v>
      </c>
    </row>
    <row r="740" spans="1:4" x14ac:dyDescent="0.3">
      <c r="A740" s="54">
        <v>45322</v>
      </c>
      <c r="B740" s="52">
        <v>7</v>
      </c>
      <c r="C740" s="55">
        <v>85.98</v>
      </c>
      <c r="D740" s="52">
        <f t="shared" si="14"/>
        <v>1</v>
      </c>
    </row>
    <row r="741" spans="1:4" x14ac:dyDescent="0.3">
      <c r="A741" s="54">
        <v>45322</v>
      </c>
      <c r="B741" s="52">
        <v>8</v>
      </c>
      <c r="C741" s="55">
        <v>106.34</v>
      </c>
      <c r="D741" s="52">
        <f t="shared" si="14"/>
        <v>1</v>
      </c>
    </row>
    <row r="742" spans="1:4" x14ac:dyDescent="0.3">
      <c r="A742" s="54">
        <v>45322</v>
      </c>
      <c r="B742" s="52">
        <v>9</v>
      </c>
      <c r="C742" s="55">
        <v>127.91</v>
      </c>
      <c r="D742" s="52">
        <f t="shared" si="14"/>
        <v>1</v>
      </c>
    </row>
    <row r="743" spans="1:4" x14ac:dyDescent="0.3">
      <c r="A743" s="54">
        <v>45322</v>
      </c>
      <c r="B743" s="52">
        <v>10</v>
      </c>
      <c r="C743" s="55">
        <v>93.57</v>
      </c>
      <c r="D743" s="52">
        <f t="shared" si="14"/>
        <v>1</v>
      </c>
    </row>
    <row r="744" spans="1:4" x14ac:dyDescent="0.3">
      <c r="A744" s="54">
        <v>45322</v>
      </c>
      <c r="B744" s="52">
        <v>11</v>
      </c>
      <c r="C744" s="55">
        <v>82.98</v>
      </c>
      <c r="D744" s="52">
        <f t="shared" si="14"/>
        <v>1</v>
      </c>
    </row>
    <row r="745" spans="1:4" x14ac:dyDescent="0.3">
      <c r="A745" s="54">
        <v>45322</v>
      </c>
      <c r="B745" s="52">
        <v>12</v>
      </c>
      <c r="C745" s="55">
        <v>77.09</v>
      </c>
      <c r="D745" s="52">
        <f t="shared" si="14"/>
        <v>1</v>
      </c>
    </row>
    <row r="746" spans="1:4" x14ac:dyDescent="0.3">
      <c r="A746" s="54">
        <v>45322</v>
      </c>
      <c r="B746" s="52">
        <v>13</v>
      </c>
      <c r="C746" s="55">
        <v>74.91</v>
      </c>
      <c r="D746" s="52">
        <f t="shared" si="14"/>
        <v>1</v>
      </c>
    </row>
    <row r="747" spans="1:4" x14ac:dyDescent="0.3">
      <c r="A747" s="54">
        <v>45322</v>
      </c>
      <c r="B747" s="52">
        <v>14</v>
      </c>
      <c r="C747" s="55">
        <v>73.25</v>
      </c>
      <c r="D747" s="52">
        <f t="shared" si="14"/>
        <v>1</v>
      </c>
    </row>
    <row r="748" spans="1:4" x14ac:dyDescent="0.3">
      <c r="A748" s="54">
        <v>45322</v>
      </c>
      <c r="B748" s="52">
        <v>15</v>
      </c>
      <c r="C748" s="55">
        <v>83.99</v>
      </c>
      <c r="D748" s="52">
        <f t="shared" si="14"/>
        <v>1</v>
      </c>
    </row>
    <row r="749" spans="1:4" x14ac:dyDescent="0.3">
      <c r="A749" s="54">
        <v>45322</v>
      </c>
      <c r="B749" s="52">
        <v>16</v>
      </c>
      <c r="C749" s="55">
        <v>89.96</v>
      </c>
      <c r="D749" s="52">
        <f t="shared" si="14"/>
        <v>1</v>
      </c>
    </row>
    <row r="750" spans="1:4" x14ac:dyDescent="0.3">
      <c r="A750" s="54">
        <v>45322</v>
      </c>
      <c r="B750" s="52">
        <v>17</v>
      </c>
      <c r="C750" s="55">
        <v>112.83</v>
      </c>
      <c r="D750" s="52">
        <f t="shared" si="14"/>
        <v>1</v>
      </c>
    </row>
    <row r="751" spans="1:4" x14ac:dyDescent="0.3">
      <c r="A751" s="54">
        <v>45322</v>
      </c>
      <c r="B751" s="52">
        <v>18</v>
      </c>
      <c r="C751" s="55">
        <v>130</v>
      </c>
      <c r="D751" s="52">
        <f t="shared" si="14"/>
        <v>1</v>
      </c>
    </row>
    <row r="752" spans="1:4" x14ac:dyDescent="0.3">
      <c r="A752" s="54">
        <v>45322</v>
      </c>
      <c r="B752" s="52">
        <v>19</v>
      </c>
      <c r="C752" s="55">
        <v>130</v>
      </c>
      <c r="D752" s="52">
        <f t="shared" si="14"/>
        <v>1</v>
      </c>
    </row>
    <row r="753" spans="1:4" x14ac:dyDescent="0.3">
      <c r="A753" s="54">
        <v>45322</v>
      </c>
      <c r="B753" s="52">
        <v>20</v>
      </c>
      <c r="C753" s="55">
        <v>110.1</v>
      </c>
      <c r="D753" s="52">
        <f t="shared" si="14"/>
        <v>1</v>
      </c>
    </row>
    <row r="754" spans="1:4" x14ac:dyDescent="0.3">
      <c r="A754" s="54">
        <v>45322</v>
      </c>
      <c r="B754" s="52">
        <v>21</v>
      </c>
      <c r="C754" s="55">
        <v>98.9</v>
      </c>
      <c r="D754" s="52">
        <f t="shared" si="14"/>
        <v>1</v>
      </c>
    </row>
    <row r="755" spans="1:4" x14ac:dyDescent="0.3">
      <c r="A755" s="54">
        <v>45322</v>
      </c>
      <c r="B755" s="52">
        <v>22</v>
      </c>
      <c r="C755" s="55">
        <v>116.96</v>
      </c>
      <c r="D755" s="52">
        <f t="shared" si="14"/>
        <v>1</v>
      </c>
    </row>
    <row r="756" spans="1:4" x14ac:dyDescent="0.3">
      <c r="A756" s="54">
        <v>45322</v>
      </c>
      <c r="B756" s="52">
        <v>23</v>
      </c>
      <c r="C756" s="55">
        <v>121.69</v>
      </c>
      <c r="D756" s="52">
        <f t="shared" si="14"/>
        <v>1</v>
      </c>
    </row>
    <row r="757" spans="1:4" x14ac:dyDescent="0.3">
      <c r="A757" s="54">
        <v>45322</v>
      </c>
      <c r="B757" s="52">
        <v>24</v>
      </c>
      <c r="C757" s="55">
        <v>109.61</v>
      </c>
      <c r="D757" s="52">
        <f t="shared" si="14"/>
        <v>1</v>
      </c>
    </row>
    <row r="758" spans="1:4" x14ac:dyDescent="0.3">
      <c r="A758" s="54">
        <v>45323</v>
      </c>
      <c r="B758" s="52">
        <v>1</v>
      </c>
      <c r="C758" s="55">
        <v>102.35</v>
      </c>
      <c r="D758" s="52">
        <f t="shared" si="14"/>
        <v>2</v>
      </c>
    </row>
    <row r="759" spans="1:4" x14ac:dyDescent="0.3">
      <c r="A759" s="54">
        <v>45323</v>
      </c>
      <c r="B759" s="52">
        <v>2</v>
      </c>
      <c r="C759" s="55">
        <v>96.68</v>
      </c>
      <c r="D759" s="52">
        <f t="shared" si="14"/>
        <v>2</v>
      </c>
    </row>
    <row r="760" spans="1:4" x14ac:dyDescent="0.3">
      <c r="A760" s="54">
        <v>45323</v>
      </c>
      <c r="B760" s="52">
        <v>3</v>
      </c>
      <c r="C760" s="55">
        <v>91</v>
      </c>
      <c r="D760" s="52">
        <f t="shared" si="14"/>
        <v>2</v>
      </c>
    </row>
    <row r="761" spans="1:4" x14ac:dyDescent="0.3">
      <c r="A761" s="54">
        <v>45323</v>
      </c>
      <c r="B761" s="52">
        <v>4</v>
      </c>
      <c r="C761" s="55">
        <v>80.19</v>
      </c>
      <c r="D761" s="52">
        <f t="shared" si="14"/>
        <v>2</v>
      </c>
    </row>
    <row r="762" spans="1:4" x14ac:dyDescent="0.3">
      <c r="A762" s="54">
        <v>45323</v>
      </c>
      <c r="B762" s="52">
        <v>5</v>
      </c>
      <c r="C762" s="55">
        <v>96.02</v>
      </c>
      <c r="D762" s="52">
        <f t="shared" si="14"/>
        <v>2</v>
      </c>
    </row>
    <row r="763" spans="1:4" x14ac:dyDescent="0.3">
      <c r="A763" s="54">
        <v>45323</v>
      </c>
      <c r="B763" s="52">
        <v>6</v>
      </c>
      <c r="C763" s="55">
        <v>116.13</v>
      </c>
      <c r="D763" s="52">
        <f t="shared" si="14"/>
        <v>2</v>
      </c>
    </row>
    <row r="764" spans="1:4" x14ac:dyDescent="0.3">
      <c r="A764" s="54">
        <v>45323</v>
      </c>
      <c r="B764" s="52">
        <v>7</v>
      </c>
      <c r="C764" s="55">
        <v>108.87</v>
      </c>
      <c r="D764" s="52">
        <f t="shared" si="14"/>
        <v>2</v>
      </c>
    </row>
    <row r="765" spans="1:4" x14ac:dyDescent="0.3">
      <c r="A765" s="54">
        <v>45323</v>
      </c>
      <c r="B765" s="52">
        <v>8</v>
      </c>
      <c r="C765" s="55">
        <v>127.52</v>
      </c>
      <c r="D765" s="52">
        <f t="shared" si="14"/>
        <v>2</v>
      </c>
    </row>
    <row r="766" spans="1:4" x14ac:dyDescent="0.3">
      <c r="A766" s="54">
        <v>45323</v>
      </c>
      <c r="B766" s="52">
        <v>9</v>
      </c>
      <c r="C766" s="55">
        <v>108.01</v>
      </c>
      <c r="D766" s="52">
        <f t="shared" si="14"/>
        <v>2</v>
      </c>
    </row>
    <row r="767" spans="1:4" x14ac:dyDescent="0.3">
      <c r="A767" s="54">
        <v>45323</v>
      </c>
      <c r="B767" s="52">
        <v>10</v>
      </c>
      <c r="C767" s="55">
        <v>90</v>
      </c>
      <c r="D767" s="52">
        <f t="shared" si="14"/>
        <v>2</v>
      </c>
    </row>
    <row r="768" spans="1:4" x14ac:dyDescent="0.3">
      <c r="A768" s="54">
        <v>45323</v>
      </c>
      <c r="B768" s="52">
        <v>11</v>
      </c>
      <c r="C768" s="55">
        <v>88.45</v>
      </c>
      <c r="D768" s="52">
        <f t="shared" si="14"/>
        <v>2</v>
      </c>
    </row>
    <row r="769" spans="1:4" x14ac:dyDescent="0.3">
      <c r="A769" s="54">
        <v>45323</v>
      </c>
      <c r="B769" s="52">
        <v>12</v>
      </c>
      <c r="C769" s="55">
        <v>81.650000000000006</v>
      </c>
      <c r="D769" s="52">
        <f t="shared" si="14"/>
        <v>2</v>
      </c>
    </row>
    <row r="770" spans="1:4" x14ac:dyDescent="0.3">
      <c r="A770" s="54">
        <v>45323</v>
      </c>
      <c r="B770" s="52">
        <v>13</v>
      </c>
      <c r="C770" s="55">
        <v>79.73</v>
      </c>
      <c r="D770" s="52">
        <f t="shared" si="14"/>
        <v>2</v>
      </c>
    </row>
    <row r="771" spans="1:4" x14ac:dyDescent="0.3">
      <c r="A771" s="54">
        <v>45323</v>
      </c>
      <c r="B771" s="52">
        <v>14</v>
      </c>
      <c r="C771" s="55">
        <v>82.12</v>
      </c>
      <c r="D771" s="52">
        <f t="shared" si="14"/>
        <v>2</v>
      </c>
    </row>
    <row r="772" spans="1:4" x14ac:dyDescent="0.3">
      <c r="A772" s="54">
        <v>45323</v>
      </c>
      <c r="B772" s="52">
        <v>15</v>
      </c>
      <c r="C772" s="55">
        <v>86.68</v>
      </c>
      <c r="D772" s="52">
        <f t="shared" si="14"/>
        <v>2</v>
      </c>
    </row>
    <row r="773" spans="1:4" x14ac:dyDescent="0.3">
      <c r="A773" s="54">
        <v>45323</v>
      </c>
      <c r="B773" s="52">
        <v>16</v>
      </c>
      <c r="C773" s="55">
        <v>100.07</v>
      </c>
      <c r="D773" s="52">
        <f t="shared" si="14"/>
        <v>2</v>
      </c>
    </row>
    <row r="774" spans="1:4" x14ac:dyDescent="0.3">
      <c r="A774" s="54">
        <v>45323</v>
      </c>
      <c r="B774" s="52">
        <v>17</v>
      </c>
      <c r="C774" s="55">
        <v>90</v>
      </c>
      <c r="D774" s="52">
        <f t="shared" si="14"/>
        <v>2</v>
      </c>
    </row>
    <row r="775" spans="1:4" x14ac:dyDescent="0.3">
      <c r="A775" s="54">
        <v>45323</v>
      </c>
      <c r="B775" s="52">
        <v>18</v>
      </c>
      <c r="C775" s="55">
        <v>105.2</v>
      </c>
      <c r="D775" s="52">
        <f t="shared" si="14"/>
        <v>2</v>
      </c>
    </row>
    <row r="776" spans="1:4" x14ac:dyDescent="0.3">
      <c r="A776" s="54">
        <v>45323</v>
      </c>
      <c r="B776" s="52">
        <v>19</v>
      </c>
      <c r="C776" s="55">
        <v>94.11</v>
      </c>
      <c r="D776" s="52">
        <f t="shared" si="14"/>
        <v>2</v>
      </c>
    </row>
    <row r="777" spans="1:4" x14ac:dyDescent="0.3">
      <c r="A777" s="54">
        <v>45323</v>
      </c>
      <c r="B777" s="52">
        <v>20</v>
      </c>
      <c r="C777" s="55">
        <v>119.42</v>
      </c>
      <c r="D777" s="52">
        <f t="shared" si="14"/>
        <v>2</v>
      </c>
    </row>
    <row r="778" spans="1:4" x14ac:dyDescent="0.3">
      <c r="A778" s="54">
        <v>45323</v>
      </c>
      <c r="B778" s="52">
        <v>21</v>
      </c>
      <c r="C778" s="55">
        <v>100.01</v>
      </c>
      <c r="D778" s="52">
        <f t="shared" si="14"/>
        <v>2</v>
      </c>
    </row>
    <row r="779" spans="1:4" x14ac:dyDescent="0.3">
      <c r="A779" s="54">
        <v>45323</v>
      </c>
      <c r="B779" s="52">
        <v>22</v>
      </c>
      <c r="C779" s="55">
        <v>84.26</v>
      </c>
      <c r="D779" s="52">
        <f t="shared" si="14"/>
        <v>2</v>
      </c>
    </row>
    <row r="780" spans="1:4" x14ac:dyDescent="0.3">
      <c r="A780" s="54">
        <v>45323</v>
      </c>
      <c r="B780" s="52">
        <v>23</v>
      </c>
      <c r="C780" s="55">
        <v>82.09</v>
      </c>
      <c r="D780" s="52">
        <f t="shared" si="14"/>
        <v>2</v>
      </c>
    </row>
    <row r="781" spans="1:4" x14ac:dyDescent="0.3">
      <c r="A781" s="54">
        <v>45323</v>
      </c>
      <c r="B781" s="52">
        <v>24</v>
      </c>
      <c r="C781" s="55">
        <v>73.81</v>
      </c>
      <c r="D781" s="52">
        <f t="shared" si="14"/>
        <v>2</v>
      </c>
    </row>
    <row r="782" spans="1:4" x14ac:dyDescent="0.3">
      <c r="A782" s="54">
        <v>45324</v>
      </c>
      <c r="B782" s="52">
        <v>1</v>
      </c>
      <c r="C782" s="55">
        <v>64.209999999999994</v>
      </c>
      <c r="D782" s="52">
        <f t="shared" si="14"/>
        <v>2</v>
      </c>
    </row>
    <row r="783" spans="1:4" x14ac:dyDescent="0.3">
      <c r="A783" s="54">
        <v>45324</v>
      </c>
      <c r="B783" s="52">
        <v>2</v>
      </c>
      <c r="C783" s="55">
        <v>59.94</v>
      </c>
      <c r="D783" s="52">
        <f t="shared" ref="D783:D846" si="15">MONTH(A783)</f>
        <v>2</v>
      </c>
    </row>
    <row r="784" spans="1:4" x14ac:dyDescent="0.3">
      <c r="A784" s="54">
        <v>45324</v>
      </c>
      <c r="B784" s="52">
        <v>3</v>
      </c>
      <c r="C784" s="55">
        <v>58</v>
      </c>
      <c r="D784" s="52">
        <f t="shared" si="15"/>
        <v>2</v>
      </c>
    </row>
    <row r="785" spans="1:4" x14ac:dyDescent="0.3">
      <c r="A785" s="54">
        <v>45324</v>
      </c>
      <c r="B785" s="52">
        <v>4</v>
      </c>
      <c r="C785" s="55">
        <v>54.69</v>
      </c>
      <c r="D785" s="52">
        <f t="shared" si="15"/>
        <v>2</v>
      </c>
    </row>
    <row r="786" spans="1:4" x14ac:dyDescent="0.3">
      <c r="A786" s="54">
        <v>45324</v>
      </c>
      <c r="B786" s="52">
        <v>5</v>
      </c>
      <c r="C786" s="55">
        <v>56.24</v>
      </c>
      <c r="D786" s="52">
        <f t="shared" si="15"/>
        <v>2</v>
      </c>
    </row>
    <row r="787" spans="1:4" x14ac:dyDescent="0.3">
      <c r="A787" s="54">
        <v>45324</v>
      </c>
      <c r="B787" s="52">
        <v>6</v>
      </c>
      <c r="C787" s="55">
        <v>57.64</v>
      </c>
      <c r="D787" s="52">
        <f t="shared" si="15"/>
        <v>2</v>
      </c>
    </row>
    <row r="788" spans="1:4" x14ac:dyDescent="0.3">
      <c r="A788" s="54">
        <v>45324</v>
      </c>
      <c r="B788" s="52">
        <v>7</v>
      </c>
      <c r="C788" s="55">
        <v>87.51</v>
      </c>
      <c r="D788" s="52">
        <f t="shared" si="15"/>
        <v>2</v>
      </c>
    </row>
    <row r="789" spans="1:4" x14ac:dyDescent="0.3">
      <c r="A789" s="54">
        <v>45324</v>
      </c>
      <c r="B789" s="52">
        <v>8</v>
      </c>
      <c r="C789" s="55">
        <v>95.4</v>
      </c>
      <c r="D789" s="52">
        <f t="shared" si="15"/>
        <v>2</v>
      </c>
    </row>
    <row r="790" spans="1:4" x14ac:dyDescent="0.3">
      <c r="A790" s="54">
        <v>45324</v>
      </c>
      <c r="B790" s="52">
        <v>9</v>
      </c>
      <c r="C790" s="55">
        <v>96.81</v>
      </c>
      <c r="D790" s="52">
        <f t="shared" si="15"/>
        <v>2</v>
      </c>
    </row>
    <row r="791" spans="1:4" x14ac:dyDescent="0.3">
      <c r="A791" s="54">
        <v>45324</v>
      </c>
      <c r="B791" s="52">
        <v>10</v>
      </c>
      <c r="C791" s="55">
        <v>88.59</v>
      </c>
      <c r="D791" s="52">
        <f t="shared" si="15"/>
        <v>2</v>
      </c>
    </row>
    <row r="792" spans="1:4" x14ac:dyDescent="0.3">
      <c r="A792" s="54">
        <v>45324</v>
      </c>
      <c r="B792" s="52">
        <v>11</v>
      </c>
      <c r="C792" s="55">
        <v>81.67</v>
      </c>
      <c r="D792" s="52">
        <f t="shared" si="15"/>
        <v>2</v>
      </c>
    </row>
    <row r="793" spans="1:4" x14ac:dyDescent="0.3">
      <c r="A793" s="54">
        <v>45324</v>
      </c>
      <c r="B793" s="52">
        <v>12</v>
      </c>
      <c r="C793" s="55">
        <v>76.599999999999994</v>
      </c>
      <c r="D793" s="52">
        <f t="shared" si="15"/>
        <v>2</v>
      </c>
    </row>
    <row r="794" spans="1:4" x14ac:dyDescent="0.3">
      <c r="A794" s="54">
        <v>45324</v>
      </c>
      <c r="B794" s="52">
        <v>13</v>
      </c>
      <c r="C794" s="55">
        <v>71.47</v>
      </c>
      <c r="D794" s="52">
        <f t="shared" si="15"/>
        <v>2</v>
      </c>
    </row>
    <row r="795" spans="1:4" x14ac:dyDescent="0.3">
      <c r="A795" s="54">
        <v>45324</v>
      </c>
      <c r="B795" s="52">
        <v>14</v>
      </c>
      <c r="C795" s="55">
        <v>71.63</v>
      </c>
      <c r="D795" s="52">
        <f t="shared" si="15"/>
        <v>2</v>
      </c>
    </row>
    <row r="796" spans="1:4" x14ac:dyDescent="0.3">
      <c r="A796" s="54">
        <v>45324</v>
      </c>
      <c r="B796" s="52">
        <v>15</v>
      </c>
      <c r="C796" s="55">
        <v>79.31</v>
      </c>
      <c r="D796" s="52">
        <f t="shared" si="15"/>
        <v>2</v>
      </c>
    </row>
    <row r="797" spans="1:4" x14ac:dyDescent="0.3">
      <c r="A797" s="54">
        <v>45324</v>
      </c>
      <c r="B797" s="52">
        <v>16</v>
      </c>
      <c r="C797" s="55">
        <v>91.83</v>
      </c>
      <c r="D797" s="52">
        <f t="shared" si="15"/>
        <v>2</v>
      </c>
    </row>
    <row r="798" spans="1:4" x14ac:dyDescent="0.3">
      <c r="A798" s="54">
        <v>45324</v>
      </c>
      <c r="B798" s="52">
        <v>17</v>
      </c>
      <c r="C798" s="55">
        <v>113</v>
      </c>
      <c r="D798" s="52">
        <f t="shared" si="15"/>
        <v>2</v>
      </c>
    </row>
    <row r="799" spans="1:4" x14ac:dyDescent="0.3">
      <c r="A799" s="54">
        <v>45324</v>
      </c>
      <c r="B799" s="52">
        <v>18</v>
      </c>
      <c r="C799" s="55">
        <v>122.91</v>
      </c>
      <c r="D799" s="52">
        <f t="shared" si="15"/>
        <v>2</v>
      </c>
    </row>
    <row r="800" spans="1:4" x14ac:dyDescent="0.3">
      <c r="A800" s="54">
        <v>45324</v>
      </c>
      <c r="B800" s="52">
        <v>19</v>
      </c>
      <c r="C800" s="55">
        <v>121.67</v>
      </c>
      <c r="D800" s="52">
        <f t="shared" si="15"/>
        <v>2</v>
      </c>
    </row>
    <row r="801" spans="1:4" x14ac:dyDescent="0.3">
      <c r="A801" s="54">
        <v>45324</v>
      </c>
      <c r="B801" s="52">
        <v>20</v>
      </c>
      <c r="C801" s="55">
        <v>122.57</v>
      </c>
      <c r="D801" s="52">
        <f t="shared" si="15"/>
        <v>2</v>
      </c>
    </row>
    <row r="802" spans="1:4" x14ac:dyDescent="0.3">
      <c r="A802" s="54">
        <v>45324</v>
      </c>
      <c r="B802" s="52">
        <v>21</v>
      </c>
      <c r="C802" s="55">
        <v>102.44</v>
      </c>
      <c r="D802" s="52">
        <f t="shared" si="15"/>
        <v>2</v>
      </c>
    </row>
    <row r="803" spans="1:4" x14ac:dyDescent="0.3">
      <c r="A803" s="54">
        <v>45324</v>
      </c>
      <c r="B803" s="52">
        <v>22</v>
      </c>
      <c r="C803" s="55">
        <v>105</v>
      </c>
      <c r="D803" s="52">
        <f t="shared" si="15"/>
        <v>2</v>
      </c>
    </row>
    <row r="804" spans="1:4" x14ac:dyDescent="0.3">
      <c r="A804" s="54">
        <v>45324</v>
      </c>
      <c r="B804" s="52">
        <v>23</v>
      </c>
      <c r="C804" s="55">
        <v>105.05</v>
      </c>
      <c r="D804" s="52">
        <f t="shared" si="15"/>
        <v>2</v>
      </c>
    </row>
    <row r="805" spans="1:4" x14ac:dyDescent="0.3">
      <c r="A805" s="54">
        <v>45324</v>
      </c>
      <c r="B805" s="52">
        <v>24</v>
      </c>
      <c r="C805" s="55">
        <v>88.04</v>
      </c>
      <c r="D805" s="52">
        <f t="shared" si="15"/>
        <v>2</v>
      </c>
    </row>
    <row r="806" spans="1:4" x14ac:dyDescent="0.3">
      <c r="A806" s="54">
        <v>45325</v>
      </c>
      <c r="B806" s="52">
        <v>1</v>
      </c>
      <c r="C806" s="55">
        <v>37.93</v>
      </c>
      <c r="D806" s="52">
        <f t="shared" si="15"/>
        <v>2</v>
      </c>
    </row>
    <row r="807" spans="1:4" x14ac:dyDescent="0.3">
      <c r="A807" s="54">
        <v>45325</v>
      </c>
      <c r="B807" s="52">
        <v>2</v>
      </c>
      <c r="C807" s="55">
        <v>39.22</v>
      </c>
      <c r="D807" s="52">
        <f t="shared" si="15"/>
        <v>2</v>
      </c>
    </row>
    <row r="808" spans="1:4" x14ac:dyDescent="0.3">
      <c r="A808" s="54">
        <v>45325</v>
      </c>
      <c r="B808" s="52">
        <v>3</v>
      </c>
      <c r="C808" s="55">
        <v>48.51</v>
      </c>
      <c r="D808" s="52">
        <f t="shared" si="15"/>
        <v>2</v>
      </c>
    </row>
    <row r="809" spans="1:4" x14ac:dyDescent="0.3">
      <c r="A809" s="54">
        <v>45325</v>
      </c>
      <c r="B809" s="52">
        <v>4</v>
      </c>
      <c r="C809" s="55">
        <v>43.19</v>
      </c>
      <c r="D809" s="52">
        <f t="shared" si="15"/>
        <v>2</v>
      </c>
    </row>
    <row r="810" spans="1:4" x14ac:dyDescent="0.3">
      <c r="A810" s="54">
        <v>45325</v>
      </c>
      <c r="B810" s="52">
        <v>5</v>
      </c>
      <c r="C810" s="55">
        <v>44.77</v>
      </c>
      <c r="D810" s="52">
        <f t="shared" si="15"/>
        <v>2</v>
      </c>
    </row>
    <row r="811" spans="1:4" x14ac:dyDescent="0.3">
      <c r="A811" s="54">
        <v>45325</v>
      </c>
      <c r="B811" s="52">
        <v>6</v>
      </c>
      <c r="C811" s="55">
        <v>64</v>
      </c>
      <c r="D811" s="52">
        <f t="shared" si="15"/>
        <v>2</v>
      </c>
    </row>
    <row r="812" spans="1:4" x14ac:dyDescent="0.3">
      <c r="A812" s="54">
        <v>45325</v>
      </c>
      <c r="B812" s="52">
        <v>7</v>
      </c>
      <c r="C812" s="55">
        <v>49.62</v>
      </c>
      <c r="D812" s="52">
        <f t="shared" si="15"/>
        <v>2</v>
      </c>
    </row>
    <row r="813" spans="1:4" x14ac:dyDescent="0.3">
      <c r="A813" s="54">
        <v>45325</v>
      </c>
      <c r="B813" s="52">
        <v>8</v>
      </c>
      <c r="C813" s="55">
        <v>75.19</v>
      </c>
      <c r="D813" s="52">
        <f t="shared" si="15"/>
        <v>2</v>
      </c>
    </row>
    <row r="814" spans="1:4" x14ac:dyDescent="0.3">
      <c r="A814" s="54">
        <v>45325</v>
      </c>
      <c r="B814" s="52">
        <v>9</v>
      </c>
      <c r="C814" s="55">
        <v>69</v>
      </c>
      <c r="D814" s="52">
        <f t="shared" si="15"/>
        <v>2</v>
      </c>
    </row>
    <row r="815" spans="1:4" x14ac:dyDescent="0.3">
      <c r="A815" s="54">
        <v>45325</v>
      </c>
      <c r="B815" s="52">
        <v>10</v>
      </c>
      <c r="C815" s="55">
        <v>61</v>
      </c>
      <c r="D815" s="52">
        <f t="shared" si="15"/>
        <v>2</v>
      </c>
    </row>
    <row r="816" spans="1:4" x14ac:dyDescent="0.3">
      <c r="A816" s="54">
        <v>45325</v>
      </c>
      <c r="B816" s="52">
        <v>11</v>
      </c>
      <c r="C816" s="55">
        <v>53.14</v>
      </c>
      <c r="D816" s="52">
        <f t="shared" si="15"/>
        <v>2</v>
      </c>
    </row>
    <row r="817" spans="1:4" x14ac:dyDescent="0.3">
      <c r="A817" s="54">
        <v>45325</v>
      </c>
      <c r="B817" s="52">
        <v>12</v>
      </c>
      <c r="C817" s="55">
        <v>45.37</v>
      </c>
      <c r="D817" s="52">
        <f t="shared" si="15"/>
        <v>2</v>
      </c>
    </row>
    <row r="818" spans="1:4" x14ac:dyDescent="0.3">
      <c r="A818" s="54">
        <v>45325</v>
      </c>
      <c r="B818" s="52">
        <v>13</v>
      </c>
      <c r="C818" s="55">
        <v>41.69</v>
      </c>
      <c r="D818" s="52">
        <f t="shared" si="15"/>
        <v>2</v>
      </c>
    </row>
    <row r="819" spans="1:4" x14ac:dyDescent="0.3">
      <c r="A819" s="54">
        <v>45325</v>
      </c>
      <c r="B819" s="52">
        <v>14</v>
      </c>
      <c r="C819" s="55">
        <v>40.82</v>
      </c>
      <c r="D819" s="52">
        <f t="shared" si="15"/>
        <v>2</v>
      </c>
    </row>
    <row r="820" spans="1:4" x14ac:dyDescent="0.3">
      <c r="A820" s="54">
        <v>45325</v>
      </c>
      <c r="B820" s="52">
        <v>15</v>
      </c>
      <c r="C820" s="55">
        <v>44.24</v>
      </c>
      <c r="D820" s="52">
        <f t="shared" si="15"/>
        <v>2</v>
      </c>
    </row>
    <row r="821" spans="1:4" x14ac:dyDescent="0.3">
      <c r="A821" s="54">
        <v>45325</v>
      </c>
      <c r="B821" s="52">
        <v>16</v>
      </c>
      <c r="C821" s="55">
        <v>57.61</v>
      </c>
      <c r="D821" s="52">
        <f t="shared" si="15"/>
        <v>2</v>
      </c>
    </row>
    <row r="822" spans="1:4" x14ac:dyDescent="0.3">
      <c r="A822" s="54">
        <v>45325</v>
      </c>
      <c r="B822" s="52">
        <v>17</v>
      </c>
      <c r="C822" s="55">
        <v>73.59</v>
      </c>
      <c r="D822" s="52">
        <f t="shared" si="15"/>
        <v>2</v>
      </c>
    </row>
    <row r="823" spans="1:4" x14ac:dyDescent="0.3">
      <c r="A823" s="54">
        <v>45325</v>
      </c>
      <c r="B823" s="52">
        <v>18</v>
      </c>
      <c r="C823" s="55">
        <v>83.97</v>
      </c>
      <c r="D823" s="52">
        <f t="shared" si="15"/>
        <v>2</v>
      </c>
    </row>
    <row r="824" spans="1:4" x14ac:dyDescent="0.3">
      <c r="A824" s="54">
        <v>45325</v>
      </c>
      <c r="B824" s="52">
        <v>19</v>
      </c>
      <c r="C824" s="55">
        <v>83.6</v>
      </c>
      <c r="D824" s="52">
        <f t="shared" si="15"/>
        <v>2</v>
      </c>
    </row>
    <row r="825" spans="1:4" x14ac:dyDescent="0.3">
      <c r="A825" s="54">
        <v>45325</v>
      </c>
      <c r="B825" s="52">
        <v>20</v>
      </c>
      <c r="C825" s="55">
        <v>83.9</v>
      </c>
      <c r="D825" s="52">
        <f t="shared" si="15"/>
        <v>2</v>
      </c>
    </row>
    <row r="826" spans="1:4" x14ac:dyDescent="0.3">
      <c r="A826" s="54">
        <v>45325</v>
      </c>
      <c r="B826" s="52">
        <v>21</v>
      </c>
      <c r="C826" s="55">
        <v>81.709999999999994</v>
      </c>
      <c r="D826" s="52">
        <f t="shared" si="15"/>
        <v>2</v>
      </c>
    </row>
    <row r="827" spans="1:4" x14ac:dyDescent="0.3">
      <c r="A827" s="54">
        <v>45325</v>
      </c>
      <c r="B827" s="52">
        <v>22</v>
      </c>
      <c r="C827" s="55">
        <v>56.1</v>
      </c>
      <c r="D827" s="52">
        <f t="shared" si="15"/>
        <v>2</v>
      </c>
    </row>
    <row r="828" spans="1:4" x14ac:dyDescent="0.3">
      <c r="A828" s="54">
        <v>45325</v>
      </c>
      <c r="B828" s="52">
        <v>23</v>
      </c>
      <c r="C828" s="55">
        <v>57.8</v>
      </c>
      <c r="D828" s="52">
        <f t="shared" si="15"/>
        <v>2</v>
      </c>
    </row>
    <row r="829" spans="1:4" x14ac:dyDescent="0.3">
      <c r="A829" s="54">
        <v>45325</v>
      </c>
      <c r="B829" s="52">
        <v>24</v>
      </c>
      <c r="C829" s="55">
        <v>50.83</v>
      </c>
      <c r="D829" s="52">
        <f t="shared" si="15"/>
        <v>2</v>
      </c>
    </row>
    <row r="830" spans="1:4" x14ac:dyDescent="0.3">
      <c r="A830" s="54">
        <v>45326</v>
      </c>
      <c r="B830" s="52">
        <v>1</v>
      </c>
      <c r="C830" s="55">
        <v>37.64</v>
      </c>
      <c r="D830" s="52">
        <f t="shared" si="15"/>
        <v>2</v>
      </c>
    </row>
    <row r="831" spans="1:4" x14ac:dyDescent="0.3">
      <c r="A831" s="54">
        <v>45326</v>
      </c>
      <c r="B831" s="52">
        <v>2</v>
      </c>
      <c r="C831" s="55">
        <v>24.18</v>
      </c>
      <c r="D831" s="52">
        <f t="shared" si="15"/>
        <v>2</v>
      </c>
    </row>
    <row r="832" spans="1:4" x14ac:dyDescent="0.3">
      <c r="A832" s="54">
        <v>45326</v>
      </c>
      <c r="B832" s="52">
        <v>3</v>
      </c>
      <c r="C832" s="55">
        <v>29.21</v>
      </c>
      <c r="D832" s="52">
        <f t="shared" si="15"/>
        <v>2</v>
      </c>
    </row>
    <row r="833" spans="1:4" x14ac:dyDescent="0.3">
      <c r="A833" s="54">
        <v>45326</v>
      </c>
      <c r="B833" s="52">
        <v>4</v>
      </c>
      <c r="C833" s="55">
        <v>13.3</v>
      </c>
      <c r="D833" s="52">
        <f t="shared" si="15"/>
        <v>2</v>
      </c>
    </row>
    <row r="834" spans="1:4" x14ac:dyDescent="0.3">
      <c r="A834" s="54">
        <v>45326</v>
      </c>
      <c r="B834" s="52">
        <v>5</v>
      </c>
      <c r="C834" s="55">
        <v>10.75</v>
      </c>
      <c r="D834" s="52">
        <f t="shared" si="15"/>
        <v>2</v>
      </c>
    </row>
    <row r="835" spans="1:4" x14ac:dyDescent="0.3">
      <c r="A835" s="54">
        <v>45326</v>
      </c>
      <c r="B835" s="52">
        <v>6</v>
      </c>
      <c r="C835" s="55">
        <v>28.05</v>
      </c>
      <c r="D835" s="52">
        <f t="shared" si="15"/>
        <v>2</v>
      </c>
    </row>
    <row r="836" spans="1:4" x14ac:dyDescent="0.3">
      <c r="A836" s="54">
        <v>45326</v>
      </c>
      <c r="B836" s="52">
        <v>7</v>
      </c>
      <c r="C836" s="55">
        <v>28.03</v>
      </c>
      <c r="D836" s="52">
        <f t="shared" si="15"/>
        <v>2</v>
      </c>
    </row>
    <row r="837" spans="1:4" x14ac:dyDescent="0.3">
      <c r="A837" s="54">
        <v>45326</v>
      </c>
      <c r="B837" s="52">
        <v>8</v>
      </c>
      <c r="C837" s="55">
        <v>37.44</v>
      </c>
      <c r="D837" s="52">
        <f t="shared" si="15"/>
        <v>2</v>
      </c>
    </row>
    <row r="838" spans="1:4" x14ac:dyDescent="0.3">
      <c r="A838" s="54">
        <v>45326</v>
      </c>
      <c r="B838" s="52">
        <v>9</v>
      </c>
      <c r="C838" s="55">
        <v>41.59</v>
      </c>
      <c r="D838" s="52">
        <f t="shared" si="15"/>
        <v>2</v>
      </c>
    </row>
    <row r="839" spans="1:4" x14ac:dyDescent="0.3">
      <c r="A839" s="54">
        <v>45326</v>
      </c>
      <c r="B839" s="52">
        <v>10</v>
      </c>
      <c r="C839" s="55">
        <v>39.64</v>
      </c>
      <c r="D839" s="52">
        <f t="shared" si="15"/>
        <v>2</v>
      </c>
    </row>
    <row r="840" spans="1:4" x14ac:dyDescent="0.3">
      <c r="A840" s="54">
        <v>45326</v>
      </c>
      <c r="B840" s="52">
        <v>11</v>
      </c>
      <c r="C840" s="55">
        <v>29.97</v>
      </c>
      <c r="D840" s="52">
        <f t="shared" si="15"/>
        <v>2</v>
      </c>
    </row>
    <row r="841" spans="1:4" x14ac:dyDescent="0.3">
      <c r="A841" s="54">
        <v>45326</v>
      </c>
      <c r="B841" s="52">
        <v>12</v>
      </c>
      <c r="C841" s="55">
        <v>25.65</v>
      </c>
      <c r="D841" s="52">
        <f t="shared" si="15"/>
        <v>2</v>
      </c>
    </row>
    <row r="842" spans="1:4" x14ac:dyDescent="0.3">
      <c r="A842" s="54">
        <v>45326</v>
      </c>
      <c r="B842" s="52">
        <v>13</v>
      </c>
      <c r="C842" s="55">
        <v>19.61</v>
      </c>
      <c r="D842" s="52">
        <f t="shared" si="15"/>
        <v>2</v>
      </c>
    </row>
    <row r="843" spans="1:4" x14ac:dyDescent="0.3">
      <c r="A843" s="54">
        <v>45326</v>
      </c>
      <c r="B843" s="52">
        <v>14</v>
      </c>
      <c r="C843" s="55">
        <v>13.76</v>
      </c>
      <c r="D843" s="52">
        <f t="shared" si="15"/>
        <v>2</v>
      </c>
    </row>
    <row r="844" spans="1:4" x14ac:dyDescent="0.3">
      <c r="A844" s="54">
        <v>45326</v>
      </c>
      <c r="B844" s="52">
        <v>15</v>
      </c>
      <c r="C844" s="55">
        <v>24.58</v>
      </c>
      <c r="D844" s="52">
        <f t="shared" si="15"/>
        <v>2</v>
      </c>
    </row>
    <row r="845" spans="1:4" x14ac:dyDescent="0.3">
      <c r="A845" s="54">
        <v>45326</v>
      </c>
      <c r="B845" s="52">
        <v>16</v>
      </c>
      <c r="C845" s="55">
        <v>47.5</v>
      </c>
      <c r="D845" s="52">
        <f t="shared" si="15"/>
        <v>2</v>
      </c>
    </row>
    <row r="846" spans="1:4" x14ac:dyDescent="0.3">
      <c r="A846" s="54">
        <v>45326</v>
      </c>
      <c r="B846" s="52">
        <v>17</v>
      </c>
      <c r="C846" s="55">
        <v>67.83</v>
      </c>
      <c r="D846" s="52">
        <f t="shared" si="15"/>
        <v>2</v>
      </c>
    </row>
    <row r="847" spans="1:4" x14ac:dyDescent="0.3">
      <c r="A847" s="54">
        <v>45326</v>
      </c>
      <c r="B847" s="52">
        <v>18</v>
      </c>
      <c r="C847" s="55">
        <v>74.28</v>
      </c>
      <c r="D847" s="52">
        <f t="shared" ref="D847:D910" si="16">MONTH(A847)</f>
        <v>2</v>
      </c>
    </row>
    <row r="848" spans="1:4" x14ac:dyDescent="0.3">
      <c r="A848" s="54">
        <v>45326</v>
      </c>
      <c r="B848" s="52">
        <v>19</v>
      </c>
      <c r="C848" s="55">
        <v>69.05</v>
      </c>
      <c r="D848" s="52">
        <f t="shared" si="16"/>
        <v>2</v>
      </c>
    </row>
    <row r="849" spans="1:4" x14ac:dyDescent="0.3">
      <c r="A849" s="54">
        <v>45326</v>
      </c>
      <c r="B849" s="52">
        <v>20</v>
      </c>
      <c r="C849" s="55">
        <v>84.42</v>
      </c>
      <c r="D849" s="52">
        <f t="shared" si="16"/>
        <v>2</v>
      </c>
    </row>
    <row r="850" spans="1:4" x14ac:dyDescent="0.3">
      <c r="A850" s="54">
        <v>45326</v>
      </c>
      <c r="B850" s="52">
        <v>21</v>
      </c>
      <c r="C850" s="55">
        <v>80.680000000000007</v>
      </c>
      <c r="D850" s="52">
        <f t="shared" si="16"/>
        <v>2</v>
      </c>
    </row>
    <row r="851" spans="1:4" x14ac:dyDescent="0.3">
      <c r="A851" s="54">
        <v>45326</v>
      </c>
      <c r="B851" s="52">
        <v>22</v>
      </c>
      <c r="C851" s="55">
        <v>66.260000000000005</v>
      </c>
      <c r="D851" s="52">
        <f t="shared" si="16"/>
        <v>2</v>
      </c>
    </row>
    <row r="852" spans="1:4" x14ac:dyDescent="0.3">
      <c r="A852" s="54">
        <v>45326</v>
      </c>
      <c r="B852" s="52">
        <v>23</v>
      </c>
      <c r="C852" s="55">
        <v>56.73</v>
      </c>
      <c r="D852" s="52">
        <f t="shared" si="16"/>
        <v>2</v>
      </c>
    </row>
    <row r="853" spans="1:4" x14ac:dyDescent="0.3">
      <c r="A853" s="54">
        <v>45326</v>
      </c>
      <c r="B853" s="52">
        <v>24</v>
      </c>
      <c r="C853" s="55">
        <v>45.57</v>
      </c>
      <c r="D853" s="52">
        <f t="shared" si="16"/>
        <v>2</v>
      </c>
    </row>
    <row r="854" spans="1:4" x14ac:dyDescent="0.3">
      <c r="A854" s="54">
        <v>45327</v>
      </c>
      <c r="B854" s="52">
        <v>1</v>
      </c>
      <c r="C854" s="55">
        <v>32.520000000000003</v>
      </c>
      <c r="D854" s="52">
        <f t="shared" si="16"/>
        <v>2</v>
      </c>
    </row>
    <row r="855" spans="1:4" x14ac:dyDescent="0.3">
      <c r="A855" s="54">
        <v>45327</v>
      </c>
      <c r="B855" s="52">
        <v>2</v>
      </c>
      <c r="C855" s="55">
        <v>32.5</v>
      </c>
      <c r="D855" s="52">
        <f t="shared" si="16"/>
        <v>2</v>
      </c>
    </row>
    <row r="856" spans="1:4" x14ac:dyDescent="0.3">
      <c r="A856" s="54">
        <v>45327</v>
      </c>
      <c r="B856" s="52">
        <v>3</v>
      </c>
      <c r="C856" s="55">
        <v>19.329999999999998</v>
      </c>
      <c r="D856" s="52">
        <f t="shared" si="16"/>
        <v>2</v>
      </c>
    </row>
    <row r="857" spans="1:4" x14ac:dyDescent="0.3">
      <c r="A857" s="54">
        <v>45327</v>
      </c>
      <c r="B857" s="52">
        <v>4</v>
      </c>
      <c r="C857" s="55">
        <v>10.15</v>
      </c>
      <c r="D857" s="52">
        <f t="shared" si="16"/>
        <v>2</v>
      </c>
    </row>
    <row r="858" spans="1:4" x14ac:dyDescent="0.3">
      <c r="A858" s="54">
        <v>45327</v>
      </c>
      <c r="B858" s="52">
        <v>5</v>
      </c>
      <c r="C858" s="55">
        <v>8.07</v>
      </c>
      <c r="D858" s="52">
        <f t="shared" si="16"/>
        <v>2</v>
      </c>
    </row>
    <row r="859" spans="1:4" x14ac:dyDescent="0.3">
      <c r="A859" s="54">
        <v>45327</v>
      </c>
      <c r="B859" s="52">
        <v>6</v>
      </c>
      <c r="C859" s="55">
        <v>51.98</v>
      </c>
      <c r="D859" s="52">
        <f t="shared" si="16"/>
        <v>2</v>
      </c>
    </row>
    <row r="860" spans="1:4" x14ac:dyDescent="0.3">
      <c r="A860" s="54">
        <v>45327</v>
      </c>
      <c r="B860" s="52">
        <v>7</v>
      </c>
      <c r="C860" s="55">
        <v>86.85</v>
      </c>
      <c r="D860" s="52">
        <f t="shared" si="16"/>
        <v>2</v>
      </c>
    </row>
    <row r="861" spans="1:4" x14ac:dyDescent="0.3">
      <c r="A861" s="54">
        <v>45327</v>
      </c>
      <c r="B861" s="52">
        <v>8</v>
      </c>
      <c r="C861" s="55">
        <v>114.31</v>
      </c>
      <c r="D861" s="52">
        <f t="shared" si="16"/>
        <v>2</v>
      </c>
    </row>
    <row r="862" spans="1:4" x14ac:dyDescent="0.3">
      <c r="A862" s="54">
        <v>45327</v>
      </c>
      <c r="B862" s="52">
        <v>9</v>
      </c>
      <c r="C862" s="55">
        <v>94.54</v>
      </c>
      <c r="D862" s="52">
        <f t="shared" si="16"/>
        <v>2</v>
      </c>
    </row>
    <row r="863" spans="1:4" x14ac:dyDescent="0.3">
      <c r="A863" s="54">
        <v>45327</v>
      </c>
      <c r="B863" s="52">
        <v>10</v>
      </c>
      <c r="C863" s="55">
        <v>76.27</v>
      </c>
      <c r="D863" s="52">
        <f t="shared" si="16"/>
        <v>2</v>
      </c>
    </row>
    <row r="864" spans="1:4" x14ac:dyDescent="0.3">
      <c r="A864" s="54">
        <v>45327</v>
      </c>
      <c r="B864" s="52">
        <v>11</v>
      </c>
      <c r="C864" s="55">
        <v>57.52</v>
      </c>
      <c r="D864" s="52">
        <f t="shared" si="16"/>
        <v>2</v>
      </c>
    </row>
    <row r="865" spans="1:4" x14ac:dyDescent="0.3">
      <c r="A865" s="54">
        <v>45327</v>
      </c>
      <c r="B865" s="52">
        <v>12</v>
      </c>
      <c r="C865" s="55">
        <v>46.02</v>
      </c>
      <c r="D865" s="52">
        <f t="shared" si="16"/>
        <v>2</v>
      </c>
    </row>
    <row r="866" spans="1:4" x14ac:dyDescent="0.3">
      <c r="A866" s="54">
        <v>45327</v>
      </c>
      <c r="B866" s="52">
        <v>13</v>
      </c>
      <c r="C866" s="55">
        <v>36.659999999999997</v>
      </c>
      <c r="D866" s="52">
        <f t="shared" si="16"/>
        <v>2</v>
      </c>
    </row>
    <row r="867" spans="1:4" x14ac:dyDescent="0.3">
      <c r="A867" s="54">
        <v>45327</v>
      </c>
      <c r="B867" s="52">
        <v>14</v>
      </c>
      <c r="C867" s="55">
        <v>32.89</v>
      </c>
      <c r="D867" s="52">
        <f t="shared" si="16"/>
        <v>2</v>
      </c>
    </row>
    <row r="868" spans="1:4" x14ac:dyDescent="0.3">
      <c r="A868" s="54">
        <v>45327</v>
      </c>
      <c r="B868" s="52">
        <v>15</v>
      </c>
      <c r="C868" s="55">
        <v>62.28</v>
      </c>
      <c r="D868" s="52">
        <f t="shared" si="16"/>
        <v>2</v>
      </c>
    </row>
    <row r="869" spans="1:4" x14ac:dyDescent="0.3">
      <c r="A869" s="54">
        <v>45327</v>
      </c>
      <c r="B869" s="52">
        <v>16</v>
      </c>
      <c r="C869" s="55">
        <v>76.62</v>
      </c>
      <c r="D869" s="52">
        <f t="shared" si="16"/>
        <v>2</v>
      </c>
    </row>
    <row r="870" spans="1:4" x14ac:dyDescent="0.3">
      <c r="A870" s="54">
        <v>45327</v>
      </c>
      <c r="B870" s="52">
        <v>17</v>
      </c>
      <c r="C870" s="55">
        <v>84.18</v>
      </c>
      <c r="D870" s="52">
        <f t="shared" si="16"/>
        <v>2</v>
      </c>
    </row>
    <row r="871" spans="1:4" x14ac:dyDescent="0.3">
      <c r="A871" s="54">
        <v>45327</v>
      </c>
      <c r="B871" s="52">
        <v>18</v>
      </c>
      <c r="C871" s="55">
        <v>92.09</v>
      </c>
      <c r="D871" s="52">
        <f t="shared" si="16"/>
        <v>2</v>
      </c>
    </row>
    <row r="872" spans="1:4" x14ac:dyDescent="0.3">
      <c r="A872" s="54">
        <v>45327</v>
      </c>
      <c r="B872" s="52">
        <v>19</v>
      </c>
      <c r="C872" s="55">
        <v>93.51</v>
      </c>
      <c r="D872" s="52">
        <f t="shared" si="16"/>
        <v>2</v>
      </c>
    </row>
    <row r="873" spans="1:4" x14ac:dyDescent="0.3">
      <c r="A873" s="54">
        <v>45327</v>
      </c>
      <c r="B873" s="52">
        <v>20</v>
      </c>
      <c r="C873" s="55">
        <v>88.7</v>
      </c>
      <c r="D873" s="52">
        <f t="shared" si="16"/>
        <v>2</v>
      </c>
    </row>
    <row r="874" spans="1:4" x14ac:dyDescent="0.3">
      <c r="A874" s="54">
        <v>45327</v>
      </c>
      <c r="B874" s="52">
        <v>21</v>
      </c>
      <c r="C874" s="55">
        <v>84.05</v>
      </c>
      <c r="D874" s="52">
        <f t="shared" si="16"/>
        <v>2</v>
      </c>
    </row>
    <row r="875" spans="1:4" x14ac:dyDescent="0.3">
      <c r="A875" s="54">
        <v>45327</v>
      </c>
      <c r="B875" s="52">
        <v>22</v>
      </c>
      <c r="C875" s="55">
        <v>73.7</v>
      </c>
      <c r="D875" s="52">
        <f t="shared" si="16"/>
        <v>2</v>
      </c>
    </row>
    <row r="876" spans="1:4" x14ac:dyDescent="0.3">
      <c r="A876" s="54">
        <v>45327</v>
      </c>
      <c r="B876" s="52">
        <v>23</v>
      </c>
      <c r="C876" s="55">
        <v>68.66</v>
      </c>
      <c r="D876" s="52">
        <f t="shared" si="16"/>
        <v>2</v>
      </c>
    </row>
    <row r="877" spans="1:4" x14ac:dyDescent="0.3">
      <c r="A877" s="54">
        <v>45327</v>
      </c>
      <c r="B877" s="52">
        <v>24</v>
      </c>
      <c r="C877" s="55">
        <v>58.45</v>
      </c>
      <c r="D877" s="52">
        <f t="shared" si="16"/>
        <v>2</v>
      </c>
    </row>
    <row r="878" spans="1:4" x14ac:dyDescent="0.3">
      <c r="A878" s="54">
        <v>45328</v>
      </c>
      <c r="B878" s="52">
        <v>1</v>
      </c>
      <c r="C878" s="55">
        <v>51.14</v>
      </c>
      <c r="D878" s="52">
        <f t="shared" si="16"/>
        <v>2</v>
      </c>
    </row>
    <row r="879" spans="1:4" x14ac:dyDescent="0.3">
      <c r="A879" s="54">
        <v>45328</v>
      </c>
      <c r="B879" s="52">
        <v>2</v>
      </c>
      <c r="C879" s="55">
        <v>50.02</v>
      </c>
      <c r="D879" s="52">
        <f t="shared" si="16"/>
        <v>2</v>
      </c>
    </row>
    <row r="880" spans="1:4" x14ac:dyDescent="0.3">
      <c r="A880" s="54">
        <v>45328</v>
      </c>
      <c r="B880" s="52">
        <v>3</v>
      </c>
      <c r="C880" s="55">
        <v>44.24</v>
      </c>
      <c r="D880" s="52">
        <f t="shared" si="16"/>
        <v>2</v>
      </c>
    </row>
    <row r="881" spans="1:4" x14ac:dyDescent="0.3">
      <c r="A881" s="54">
        <v>45328</v>
      </c>
      <c r="B881" s="52">
        <v>4</v>
      </c>
      <c r="C881" s="55">
        <v>45.56</v>
      </c>
      <c r="D881" s="52">
        <f t="shared" si="16"/>
        <v>2</v>
      </c>
    </row>
    <row r="882" spans="1:4" x14ac:dyDescent="0.3">
      <c r="A882" s="54">
        <v>45328</v>
      </c>
      <c r="B882" s="52">
        <v>5</v>
      </c>
      <c r="C882" s="55">
        <v>48.1</v>
      </c>
      <c r="D882" s="52">
        <f t="shared" si="16"/>
        <v>2</v>
      </c>
    </row>
    <row r="883" spans="1:4" x14ac:dyDescent="0.3">
      <c r="A883" s="54">
        <v>45328</v>
      </c>
      <c r="B883" s="52">
        <v>6</v>
      </c>
      <c r="C883" s="55">
        <v>56.62</v>
      </c>
      <c r="D883" s="52">
        <f t="shared" si="16"/>
        <v>2</v>
      </c>
    </row>
    <row r="884" spans="1:4" x14ac:dyDescent="0.3">
      <c r="A884" s="54">
        <v>45328</v>
      </c>
      <c r="B884" s="52">
        <v>7</v>
      </c>
      <c r="C884" s="55">
        <v>80.95</v>
      </c>
      <c r="D884" s="52">
        <f t="shared" si="16"/>
        <v>2</v>
      </c>
    </row>
    <row r="885" spans="1:4" x14ac:dyDescent="0.3">
      <c r="A885" s="54">
        <v>45328</v>
      </c>
      <c r="B885" s="52">
        <v>8</v>
      </c>
      <c r="C885" s="55">
        <v>92.15</v>
      </c>
      <c r="D885" s="52">
        <f t="shared" si="16"/>
        <v>2</v>
      </c>
    </row>
    <row r="886" spans="1:4" x14ac:dyDescent="0.3">
      <c r="A886" s="54">
        <v>45328</v>
      </c>
      <c r="B886" s="52">
        <v>9</v>
      </c>
      <c r="C886" s="55">
        <v>83.75</v>
      </c>
      <c r="D886" s="52">
        <f t="shared" si="16"/>
        <v>2</v>
      </c>
    </row>
    <row r="887" spans="1:4" x14ac:dyDescent="0.3">
      <c r="A887" s="54">
        <v>45328</v>
      </c>
      <c r="B887" s="52">
        <v>10</v>
      </c>
      <c r="C887" s="55">
        <v>71.44</v>
      </c>
      <c r="D887" s="52">
        <f t="shared" si="16"/>
        <v>2</v>
      </c>
    </row>
    <row r="888" spans="1:4" x14ac:dyDescent="0.3">
      <c r="A888" s="54">
        <v>45328</v>
      </c>
      <c r="B888" s="52">
        <v>11</v>
      </c>
      <c r="C888" s="55">
        <v>60.22</v>
      </c>
      <c r="D888" s="52">
        <f t="shared" si="16"/>
        <v>2</v>
      </c>
    </row>
    <row r="889" spans="1:4" x14ac:dyDescent="0.3">
      <c r="A889" s="54">
        <v>45328</v>
      </c>
      <c r="B889" s="52">
        <v>12</v>
      </c>
      <c r="C889" s="55">
        <v>53.46</v>
      </c>
      <c r="D889" s="52">
        <f t="shared" si="16"/>
        <v>2</v>
      </c>
    </row>
    <row r="890" spans="1:4" x14ac:dyDescent="0.3">
      <c r="A890" s="54">
        <v>45328</v>
      </c>
      <c r="B890" s="52">
        <v>13</v>
      </c>
      <c r="C890" s="55">
        <v>44.76</v>
      </c>
      <c r="D890" s="52">
        <f t="shared" si="16"/>
        <v>2</v>
      </c>
    </row>
    <row r="891" spans="1:4" x14ac:dyDescent="0.3">
      <c r="A891" s="54">
        <v>45328</v>
      </c>
      <c r="B891" s="52">
        <v>14</v>
      </c>
      <c r="C891" s="55">
        <v>43.59</v>
      </c>
      <c r="D891" s="52">
        <f t="shared" si="16"/>
        <v>2</v>
      </c>
    </row>
    <row r="892" spans="1:4" x14ac:dyDescent="0.3">
      <c r="A892" s="54">
        <v>45328</v>
      </c>
      <c r="B892" s="52">
        <v>15</v>
      </c>
      <c r="C892" s="55">
        <v>58.17</v>
      </c>
      <c r="D892" s="52">
        <f t="shared" si="16"/>
        <v>2</v>
      </c>
    </row>
    <row r="893" spans="1:4" x14ac:dyDescent="0.3">
      <c r="A893" s="54">
        <v>45328</v>
      </c>
      <c r="B893" s="52">
        <v>16</v>
      </c>
      <c r="C893" s="55">
        <v>71.959999999999994</v>
      </c>
      <c r="D893" s="52">
        <f t="shared" si="16"/>
        <v>2</v>
      </c>
    </row>
    <row r="894" spans="1:4" x14ac:dyDescent="0.3">
      <c r="A894" s="54">
        <v>45328</v>
      </c>
      <c r="B894" s="52">
        <v>17</v>
      </c>
      <c r="C894" s="55">
        <v>76.03</v>
      </c>
      <c r="D894" s="52">
        <f t="shared" si="16"/>
        <v>2</v>
      </c>
    </row>
    <row r="895" spans="1:4" x14ac:dyDescent="0.3">
      <c r="A895" s="54">
        <v>45328</v>
      </c>
      <c r="B895" s="52">
        <v>18</v>
      </c>
      <c r="C895" s="55">
        <v>80.709999999999994</v>
      </c>
      <c r="D895" s="52">
        <f t="shared" si="16"/>
        <v>2</v>
      </c>
    </row>
    <row r="896" spans="1:4" x14ac:dyDescent="0.3">
      <c r="A896" s="54">
        <v>45328</v>
      </c>
      <c r="B896" s="52">
        <v>19</v>
      </c>
      <c r="C896" s="55">
        <v>74.91</v>
      </c>
      <c r="D896" s="52">
        <f t="shared" si="16"/>
        <v>2</v>
      </c>
    </row>
    <row r="897" spans="1:4" x14ac:dyDescent="0.3">
      <c r="A897" s="54">
        <v>45328</v>
      </c>
      <c r="B897" s="52">
        <v>20</v>
      </c>
      <c r="C897" s="55">
        <v>80.650000000000006</v>
      </c>
      <c r="D897" s="52">
        <f t="shared" si="16"/>
        <v>2</v>
      </c>
    </row>
    <row r="898" spans="1:4" x14ac:dyDescent="0.3">
      <c r="A898" s="54">
        <v>45328</v>
      </c>
      <c r="B898" s="52">
        <v>21</v>
      </c>
      <c r="C898" s="55">
        <v>75.349999999999994</v>
      </c>
      <c r="D898" s="52">
        <f t="shared" si="16"/>
        <v>2</v>
      </c>
    </row>
    <row r="899" spans="1:4" x14ac:dyDescent="0.3">
      <c r="A899" s="54">
        <v>45328</v>
      </c>
      <c r="B899" s="52">
        <v>22</v>
      </c>
      <c r="C899" s="55">
        <v>73.069999999999993</v>
      </c>
      <c r="D899" s="52">
        <f t="shared" si="16"/>
        <v>2</v>
      </c>
    </row>
    <row r="900" spans="1:4" x14ac:dyDescent="0.3">
      <c r="A900" s="54">
        <v>45328</v>
      </c>
      <c r="B900" s="52">
        <v>23</v>
      </c>
      <c r="C900" s="55">
        <v>60.76</v>
      </c>
      <c r="D900" s="52">
        <f t="shared" si="16"/>
        <v>2</v>
      </c>
    </row>
    <row r="901" spans="1:4" x14ac:dyDescent="0.3">
      <c r="A901" s="54">
        <v>45328</v>
      </c>
      <c r="B901" s="52">
        <v>24</v>
      </c>
      <c r="C901" s="55">
        <v>53.82</v>
      </c>
      <c r="D901" s="52">
        <f t="shared" si="16"/>
        <v>2</v>
      </c>
    </row>
    <row r="902" spans="1:4" x14ac:dyDescent="0.3">
      <c r="A902" s="54">
        <v>45329</v>
      </c>
      <c r="B902" s="52">
        <v>1</v>
      </c>
      <c r="C902" s="55">
        <v>48.58</v>
      </c>
      <c r="D902" s="52">
        <f t="shared" si="16"/>
        <v>2</v>
      </c>
    </row>
    <row r="903" spans="1:4" x14ac:dyDescent="0.3">
      <c r="A903" s="54">
        <v>45329</v>
      </c>
      <c r="B903" s="52">
        <v>2</v>
      </c>
      <c r="C903" s="55">
        <v>45</v>
      </c>
      <c r="D903" s="52">
        <f t="shared" si="16"/>
        <v>2</v>
      </c>
    </row>
    <row r="904" spans="1:4" x14ac:dyDescent="0.3">
      <c r="A904" s="54">
        <v>45329</v>
      </c>
      <c r="B904" s="52">
        <v>3</v>
      </c>
      <c r="C904" s="55">
        <v>43.74</v>
      </c>
      <c r="D904" s="52">
        <f t="shared" si="16"/>
        <v>2</v>
      </c>
    </row>
    <row r="905" spans="1:4" x14ac:dyDescent="0.3">
      <c r="A905" s="54">
        <v>45329</v>
      </c>
      <c r="B905" s="52">
        <v>4</v>
      </c>
      <c r="C905" s="55">
        <v>48.61</v>
      </c>
      <c r="D905" s="52">
        <f t="shared" si="16"/>
        <v>2</v>
      </c>
    </row>
    <row r="906" spans="1:4" x14ac:dyDescent="0.3">
      <c r="A906" s="54">
        <v>45329</v>
      </c>
      <c r="B906" s="52">
        <v>5</v>
      </c>
      <c r="C906" s="55">
        <v>53.68</v>
      </c>
      <c r="D906" s="52">
        <f t="shared" si="16"/>
        <v>2</v>
      </c>
    </row>
    <row r="907" spans="1:4" x14ac:dyDescent="0.3">
      <c r="A907" s="54">
        <v>45329</v>
      </c>
      <c r="B907" s="52">
        <v>6</v>
      </c>
      <c r="C907" s="55">
        <v>57.08</v>
      </c>
      <c r="D907" s="52">
        <f t="shared" si="16"/>
        <v>2</v>
      </c>
    </row>
    <row r="908" spans="1:4" x14ac:dyDescent="0.3">
      <c r="A908" s="54">
        <v>45329</v>
      </c>
      <c r="B908" s="52">
        <v>7</v>
      </c>
      <c r="C908" s="55">
        <v>74.05</v>
      </c>
      <c r="D908" s="52">
        <f t="shared" si="16"/>
        <v>2</v>
      </c>
    </row>
    <row r="909" spans="1:4" x14ac:dyDescent="0.3">
      <c r="A909" s="54">
        <v>45329</v>
      </c>
      <c r="B909" s="52">
        <v>8</v>
      </c>
      <c r="C909" s="55">
        <v>85.03</v>
      </c>
      <c r="D909" s="52">
        <f t="shared" si="16"/>
        <v>2</v>
      </c>
    </row>
    <row r="910" spans="1:4" x14ac:dyDescent="0.3">
      <c r="A910" s="54">
        <v>45329</v>
      </c>
      <c r="B910" s="52">
        <v>9</v>
      </c>
      <c r="C910" s="55">
        <v>86.67</v>
      </c>
      <c r="D910" s="52">
        <f t="shared" si="16"/>
        <v>2</v>
      </c>
    </row>
    <row r="911" spans="1:4" x14ac:dyDescent="0.3">
      <c r="A911" s="54">
        <v>45329</v>
      </c>
      <c r="B911" s="52">
        <v>10</v>
      </c>
      <c r="C911" s="55">
        <v>84.28</v>
      </c>
      <c r="D911" s="52">
        <f t="shared" ref="D911:D974" si="17">MONTH(A911)</f>
        <v>2</v>
      </c>
    </row>
    <row r="912" spans="1:4" x14ac:dyDescent="0.3">
      <c r="A912" s="54">
        <v>45329</v>
      </c>
      <c r="B912" s="52">
        <v>11</v>
      </c>
      <c r="C912" s="55">
        <v>79.69</v>
      </c>
      <c r="D912" s="52">
        <f t="shared" si="17"/>
        <v>2</v>
      </c>
    </row>
    <row r="913" spans="1:4" x14ac:dyDescent="0.3">
      <c r="A913" s="54">
        <v>45329</v>
      </c>
      <c r="B913" s="52">
        <v>12</v>
      </c>
      <c r="C913" s="55">
        <v>76.64</v>
      </c>
      <c r="D913" s="52">
        <f t="shared" si="17"/>
        <v>2</v>
      </c>
    </row>
    <row r="914" spans="1:4" x14ac:dyDescent="0.3">
      <c r="A914" s="54">
        <v>45329</v>
      </c>
      <c r="B914" s="52">
        <v>13</v>
      </c>
      <c r="C914" s="55">
        <v>74.930000000000007</v>
      </c>
      <c r="D914" s="52">
        <f t="shared" si="17"/>
        <v>2</v>
      </c>
    </row>
    <row r="915" spans="1:4" x14ac:dyDescent="0.3">
      <c r="A915" s="54">
        <v>45329</v>
      </c>
      <c r="B915" s="52">
        <v>14</v>
      </c>
      <c r="C915" s="55">
        <v>77.260000000000005</v>
      </c>
      <c r="D915" s="52">
        <f t="shared" si="17"/>
        <v>2</v>
      </c>
    </row>
    <row r="916" spans="1:4" x14ac:dyDescent="0.3">
      <c r="A916" s="54">
        <v>45329</v>
      </c>
      <c r="B916" s="52">
        <v>15</v>
      </c>
      <c r="C916" s="55">
        <v>76.73</v>
      </c>
      <c r="D916" s="52">
        <f t="shared" si="17"/>
        <v>2</v>
      </c>
    </row>
    <row r="917" spans="1:4" x14ac:dyDescent="0.3">
      <c r="A917" s="54">
        <v>45329</v>
      </c>
      <c r="B917" s="52">
        <v>16</v>
      </c>
      <c r="C917" s="55">
        <v>85.61</v>
      </c>
      <c r="D917" s="52">
        <f t="shared" si="17"/>
        <v>2</v>
      </c>
    </row>
    <row r="918" spans="1:4" x14ac:dyDescent="0.3">
      <c r="A918" s="54">
        <v>45329</v>
      </c>
      <c r="B918" s="52">
        <v>17</v>
      </c>
      <c r="C918" s="55">
        <v>94.09</v>
      </c>
      <c r="D918" s="52">
        <f t="shared" si="17"/>
        <v>2</v>
      </c>
    </row>
    <row r="919" spans="1:4" x14ac:dyDescent="0.3">
      <c r="A919" s="54">
        <v>45329</v>
      </c>
      <c r="B919" s="52">
        <v>18</v>
      </c>
      <c r="C919" s="55">
        <v>114.64</v>
      </c>
      <c r="D919" s="52">
        <f t="shared" si="17"/>
        <v>2</v>
      </c>
    </row>
    <row r="920" spans="1:4" x14ac:dyDescent="0.3">
      <c r="A920" s="54">
        <v>45329</v>
      </c>
      <c r="B920" s="52">
        <v>19</v>
      </c>
      <c r="C920" s="55">
        <v>131.13</v>
      </c>
      <c r="D920" s="52">
        <f t="shared" si="17"/>
        <v>2</v>
      </c>
    </row>
    <row r="921" spans="1:4" x14ac:dyDescent="0.3">
      <c r="A921" s="54">
        <v>45329</v>
      </c>
      <c r="B921" s="52">
        <v>20</v>
      </c>
      <c r="C921" s="55">
        <v>108.04</v>
      </c>
      <c r="D921" s="52">
        <f t="shared" si="17"/>
        <v>2</v>
      </c>
    </row>
    <row r="922" spans="1:4" x14ac:dyDescent="0.3">
      <c r="A922" s="54">
        <v>45329</v>
      </c>
      <c r="B922" s="52">
        <v>21</v>
      </c>
      <c r="C922" s="55">
        <v>98.05</v>
      </c>
      <c r="D922" s="52">
        <f t="shared" si="17"/>
        <v>2</v>
      </c>
    </row>
    <row r="923" spans="1:4" x14ac:dyDescent="0.3">
      <c r="A923" s="54">
        <v>45329</v>
      </c>
      <c r="B923" s="52">
        <v>22</v>
      </c>
      <c r="C923" s="55">
        <v>90.49</v>
      </c>
      <c r="D923" s="52">
        <f t="shared" si="17"/>
        <v>2</v>
      </c>
    </row>
    <row r="924" spans="1:4" x14ac:dyDescent="0.3">
      <c r="A924" s="54">
        <v>45329</v>
      </c>
      <c r="B924" s="52">
        <v>23</v>
      </c>
      <c r="C924" s="55">
        <v>85.63</v>
      </c>
      <c r="D924" s="52">
        <f t="shared" si="17"/>
        <v>2</v>
      </c>
    </row>
    <row r="925" spans="1:4" x14ac:dyDescent="0.3">
      <c r="A925" s="54">
        <v>45329</v>
      </c>
      <c r="B925" s="52">
        <v>24</v>
      </c>
      <c r="C925" s="55">
        <v>78.239999999999995</v>
      </c>
      <c r="D925" s="52">
        <f t="shared" si="17"/>
        <v>2</v>
      </c>
    </row>
    <row r="926" spans="1:4" x14ac:dyDescent="0.3">
      <c r="A926" s="54">
        <v>45330</v>
      </c>
      <c r="B926" s="52">
        <v>1</v>
      </c>
      <c r="C926" s="55">
        <v>73.7</v>
      </c>
      <c r="D926" s="52">
        <f t="shared" si="17"/>
        <v>2</v>
      </c>
    </row>
    <row r="927" spans="1:4" x14ac:dyDescent="0.3">
      <c r="A927" s="54">
        <v>45330</v>
      </c>
      <c r="B927" s="52">
        <v>2</v>
      </c>
      <c r="C927" s="55">
        <v>73.2</v>
      </c>
      <c r="D927" s="52">
        <f t="shared" si="17"/>
        <v>2</v>
      </c>
    </row>
    <row r="928" spans="1:4" x14ac:dyDescent="0.3">
      <c r="A928" s="54">
        <v>45330</v>
      </c>
      <c r="B928" s="52">
        <v>3</v>
      </c>
      <c r="C928" s="55">
        <v>72.150000000000006</v>
      </c>
      <c r="D928" s="52">
        <f t="shared" si="17"/>
        <v>2</v>
      </c>
    </row>
    <row r="929" spans="1:4" x14ac:dyDescent="0.3">
      <c r="A929" s="54">
        <v>45330</v>
      </c>
      <c r="B929" s="52">
        <v>4</v>
      </c>
      <c r="C929" s="55">
        <v>71.55</v>
      </c>
      <c r="D929" s="52">
        <f t="shared" si="17"/>
        <v>2</v>
      </c>
    </row>
    <row r="930" spans="1:4" x14ac:dyDescent="0.3">
      <c r="A930" s="54">
        <v>45330</v>
      </c>
      <c r="B930" s="52">
        <v>5</v>
      </c>
      <c r="C930" s="55">
        <v>72.34</v>
      </c>
      <c r="D930" s="52">
        <f t="shared" si="17"/>
        <v>2</v>
      </c>
    </row>
    <row r="931" spans="1:4" x14ac:dyDescent="0.3">
      <c r="A931" s="54">
        <v>45330</v>
      </c>
      <c r="B931" s="52">
        <v>6</v>
      </c>
      <c r="C931" s="55">
        <v>78.819999999999993</v>
      </c>
      <c r="D931" s="52">
        <f t="shared" si="17"/>
        <v>2</v>
      </c>
    </row>
    <row r="932" spans="1:4" x14ac:dyDescent="0.3">
      <c r="A932" s="54">
        <v>45330</v>
      </c>
      <c r="B932" s="52">
        <v>7</v>
      </c>
      <c r="C932" s="55">
        <v>98.31</v>
      </c>
      <c r="D932" s="52">
        <f t="shared" si="17"/>
        <v>2</v>
      </c>
    </row>
    <row r="933" spans="1:4" x14ac:dyDescent="0.3">
      <c r="A933" s="54">
        <v>45330</v>
      </c>
      <c r="B933" s="52">
        <v>8</v>
      </c>
      <c r="C933" s="55">
        <v>109.56</v>
      </c>
      <c r="D933" s="52">
        <f t="shared" si="17"/>
        <v>2</v>
      </c>
    </row>
    <row r="934" spans="1:4" x14ac:dyDescent="0.3">
      <c r="A934" s="54">
        <v>45330</v>
      </c>
      <c r="B934" s="52">
        <v>9</v>
      </c>
      <c r="C934" s="55">
        <v>127.53</v>
      </c>
      <c r="D934" s="52">
        <f t="shared" si="17"/>
        <v>2</v>
      </c>
    </row>
    <row r="935" spans="1:4" x14ac:dyDescent="0.3">
      <c r="A935" s="54">
        <v>45330</v>
      </c>
      <c r="B935" s="52">
        <v>10</v>
      </c>
      <c r="C935" s="55">
        <v>108.35</v>
      </c>
      <c r="D935" s="52">
        <f t="shared" si="17"/>
        <v>2</v>
      </c>
    </row>
    <row r="936" spans="1:4" x14ac:dyDescent="0.3">
      <c r="A936" s="54">
        <v>45330</v>
      </c>
      <c r="B936" s="52">
        <v>11</v>
      </c>
      <c r="C936" s="55">
        <v>93.07</v>
      </c>
      <c r="D936" s="52">
        <f t="shared" si="17"/>
        <v>2</v>
      </c>
    </row>
    <row r="937" spans="1:4" x14ac:dyDescent="0.3">
      <c r="A937" s="54">
        <v>45330</v>
      </c>
      <c r="B937" s="52">
        <v>12</v>
      </c>
      <c r="C937" s="55">
        <v>87.96</v>
      </c>
      <c r="D937" s="52">
        <f t="shared" si="17"/>
        <v>2</v>
      </c>
    </row>
    <row r="938" spans="1:4" x14ac:dyDescent="0.3">
      <c r="A938" s="54">
        <v>45330</v>
      </c>
      <c r="B938" s="52">
        <v>13</v>
      </c>
      <c r="C938" s="55">
        <v>83.9</v>
      </c>
      <c r="D938" s="52">
        <f t="shared" si="17"/>
        <v>2</v>
      </c>
    </row>
    <row r="939" spans="1:4" x14ac:dyDescent="0.3">
      <c r="A939" s="54">
        <v>45330</v>
      </c>
      <c r="B939" s="52">
        <v>14</v>
      </c>
      <c r="C939" s="55">
        <v>86.92</v>
      </c>
      <c r="D939" s="52">
        <f t="shared" si="17"/>
        <v>2</v>
      </c>
    </row>
    <row r="940" spans="1:4" x14ac:dyDescent="0.3">
      <c r="A940" s="54">
        <v>45330</v>
      </c>
      <c r="B940" s="52">
        <v>15</v>
      </c>
      <c r="C940" s="55">
        <v>92.82</v>
      </c>
      <c r="D940" s="52">
        <f t="shared" si="17"/>
        <v>2</v>
      </c>
    </row>
    <row r="941" spans="1:4" x14ac:dyDescent="0.3">
      <c r="A941" s="54">
        <v>45330</v>
      </c>
      <c r="B941" s="52">
        <v>16</v>
      </c>
      <c r="C941" s="55">
        <v>97.84</v>
      </c>
      <c r="D941" s="52">
        <f t="shared" si="17"/>
        <v>2</v>
      </c>
    </row>
    <row r="942" spans="1:4" x14ac:dyDescent="0.3">
      <c r="A942" s="54">
        <v>45330</v>
      </c>
      <c r="B942" s="52">
        <v>17</v>
      </c>
      <c r="C942" s="55">
        <v>106.51</v>
      </c>
      <c r="D942" s="52">
        <f t="shared" si="17"/>
        <v>2</v>
      </c>
    </row>
    <row r="943" spans="1:4" x14ac:dyDescent="0.3">
      <c r="A943" s="54">
        <v>45330</v>
      </c>
      <c r="B943" s="52">
        <v>18</v>
      </c>
      <c r="C943" s="55">
        <v>115.72</v>
      </c>
      <c r="D943" s="52">
        <f t="shared" si="17"/>
        <v>2</v>
      </c>
    </row>
    <row r="944" spans="1:4" x14ac:dyDescent="0.3">
      <c r="A944" s="54">
        <v>45330</v>
      </c>
      <c r="B944" s="52">
        <v>19</v>
      </c>
      <c r="C944" s="55">
        <v>110.07</v>
      </c>
      <c r="D944" s="52">
        <f t="shared" si="17"/>
        <v>2</v>
      </c>
    </row>
    <row r="945" spans="1:4" x14ac:dyDescent="0.3">
      <c r="A945" s="54">
        <v>45330</v>
      </c>
      <c r="B945" s="52">
        <v>20</v>
      </c>
      <c r="C945" s="55">
        <v>107.49</v>
      </c>
      <c r="D945" s="52">
        <f t="shared" si="17"/>
        <v>2</v>
      </c>
    </row>
    <row r="946" spans="1:4" x14ac:dyDescent="0.3">
      <c r="A946" s="54">
        <v>45330</v>
      </c>
      <c r="B946" s="52">
        <v>21</v>
      </c>
      <c r="C946" s="55">
        <v>101.72</v>
      </c>
      <c r="D946" s="52">
        <f t="shared" si="17"/>
        <v>2</v>
      </c>
    </row>
    <row r="947" spans="1:4" x14ac:dyDescent="0.3">
      <c r="A947" s="54">
        <v>45330</v>
      </c>
      <c r="B947" s="52">
        <v>22</v>
      </c>
      <c r="C947" s="55">
        <v>93.96</v>
      </c>
      <c r="D947" s="52">
        <f t="shared" si="17"/>
        <v>2</v>
      </c>
    </row>
    <row r="948" spans="1:4" x14ac:dyDescent="0.3">
      <c r="A948" s="54">
        <v>45330</v>
      </c>
      <c r="B948" s="52">
        <v>23</v>
      </c>
      <c r="C948" s="55">
        <v>86.3</v>
      </c>
      <c r="D948" s="52">
        <f t="shared" si="17"/>
        <v>2</v>
      </c>
    </row>
    <row r="949" spans="1:4" x14ac:dyDescent="0.3">
      <c r="A949" s="54">
        <v>45330</v>
      </c>
      <c r="B949" s="52">
        <v>24</v>
      </c>
      <c r="C949" s="55">
        <v>76.41</v>
      </c>
      <c r="D949" s="52">
        <f t="shared" si="17"/>
        <v>2</v>
      </c>
    </row>
    <row r="950" spans="1:4" x14ac:dyDescent="0.3">
      <c r="A950" s="54">
        <v>45331</v>
      </c>
      <c r="B950" s="52">
        <v>1</v>
      </c>
      <c r="C950" s="55">
        <v>68.69</v>
      </c>
      <c r="D950" s="52">
        <f t="shared" si="17"/>
        <v>2</v>
      </c>
    </row>
    <row r="951" spans="1:4" x14ac:dyDescent="0.3">
      <c r="A951" s="54">
        <v>45331</v>
      </c>
      <c r="B951" s="52">
        <v>2</v>
      </c>
      <c r="C951" s="55">
        <v>67.33</v>
      </c>
      <c r="D951" s="52">
        <f t="shared" si="17"/>
        <v>2</v>
      </c>
    </row>
    <row r="952" spans="1:4" x14ac:dyDescent="0.3">
      <c r="A952" s="54">
        <v>45331</v>
      </c>
      <c r="B952" s="52">
        <v>3</v>
      </c>
      <c r="C952" s="55">
        <v>65.89</v>
      </c>
      <c r="D952" s="52">
        <f t="shared" si="17"/>
        <v>2</v>
      </c>
    </row>
    <row r="953" spans="1:4" x14ac:dyDescent="0.3">
      <c r="A953" s="54">
        <v>45331</v>
      </c>
      <c r="B953" s="52">
        <v>4</v>
      </c>
      <c r="C953" s="55">
        <v>65.040000000000006</v>
      </c>
      <c r="D953" s="52">
        <f t="shared" si="17"/>
        <v>2</v>
      </c>
    </row>
    <row r="954" spans="1:4" x14ac:dyDescent="0.3">
      <c r="A954" s="54">
        <v>45331</v>
      </c>
      <c r="B954" s="52">
        <v>5</v>
      </c>
      <c r="C954" s="55">
        <v>65.17</v>
      </c>
      <c r="D954" s="52">
        <f t="shared" si="17"/>
        <v>2</v>
      </c>
    </row>
    <row r="955" spans="1:4" x14ac:dyDescent="0.3">
      <c r="A955" s="54">
        <v>45331</v>
      </c>
      <c r="B955" s="52">
        <v>6</v>
      </c>
      <c r="C955" s="55">
        <v>69.14</v>
      </c>
      <c r="D955" s="52">
        <f t="shared" si="17"/>
        <v>2</v>
      </c>
    </row>
    <row r="956" spans="1:4" x14ac:dyDescent="0.3">
      <c r="A956" s="54">
        <v>45331</v>
      </c>
      <c r="B956" s="52">
        <v>7</v>
      </c>
      <c r="C956" s="55">
        <v>83.25</v>
      </c>
      <c r="D956" s="52">
        <f t="shared" si="17"/>
        <v>2</v>
      </c>
    </row>
    <row r="957" spans="1:4" x14ac:dyDescent="0.3">
      <c r="A957" s="54">
        <v>45331</v>
      </c>
      <c r="B957" s="52">
        <v>8</v>
      </c>
      <c r="C957" s="55">
        <v>91.74</v>
      </c>
      <c r="D957" s="52">
        <f t="shared" si="17"/>
        <v>2</v>
      </c>
    </row>
    <row r="958" spans="1:4" x14ac:dyDescent="0.3">
      <c r="A958" s="54">
        <v>45331</v>
      </c>
      <c r="B958" s="52">
        <v>9</v>
      </c>
      <c r="C958" s="55">
        <v>92.64</v>
      </c>
      <c r="D958" s="52">
        <f t="shared" si="17"/>
        <v>2</v>
      </c>
    </row>
    <row r="959" spans="1:4" x14ac:dyDescent="0.3">
      <c r="A959" s="54">
        <v>45331</v>
      </c>
      <c r="B959" s="52">
        <v>10</v>
      </c>
      <c r="C959" s="55">
        <v>87.18</v>
      </c>
      <c r="D959" s="52">
        <f t="shared" si="17"/>
        <v>2</v>
      </c>
    </row>
    <row r="960" spans="1:4" x14ac:dyDescent="0.3">
      <c r="A960" s="54">
        <v>45331</v>
      </c>
      <c r="B960" s="52">
        <v>11</v>
      </c>
      <c r="C960" s="55">
        <v>79</v>
      </c>
      <c r="D960" s="52">
        <f t="shared" si="17"/>
        <v>2</v>
      </c>
    </row>
    <row r="961" spans="1:4" x14ac:dyDescent="0.3">
      <c r="A961" s="54">
        <v>45331</v>
      </c>
      <c r="B961" s="52">
        <v>12</v>
      </c>
      <c r="C961" s="55">
        <v>80.91</v>
      </c>
      <c r="D961" s="52">
        <f t="shared" si="17"/>
        <v>2</v>
      </c>
    </row>
    <row r="962" spans="1:4" x14ac:dyDescent="0.3">
      <c r="A962" s="54">
        <v>45331</v>
      </c>
      <c r="B962" s="52">
        <v>13</v>
      </c>
      <c r="C962" s="55">
        <v>80.98</v>
      </c>
      <c r="D962" s="52">
        <f t="shared" si="17"/>
        <v>2</v>
      </c>
    </row>
    <row r="963" spans="1:4" x14ac:dyDescent="0.3">
      <c r="A963" s="54">
        <v>45331</v>
      </c>
      <c r="B963" s="52">
        <v>14</v>
      </c>
      <c r="C963" s="55">
        <v>81.459999999999994</v>
      </c>
      <c r="D963" s="52">
        <f t="shared" si="17"/>
        <v>2</v>
      </c>
    </row>
    <row r="964" spans="1:4" x14ac:dyDescent="0.3">
      <c r="A964" s="54">
        <v>45331</v>
      </c>
      <c r="B964" s="52">
        <v>15</v>
      </c>
      <c r="C964" s="55">
        <v>82.79</v>
      </c>
      <c r="D964" s="52">
        <f t="shared" si="17"/>
        <v>2</v>
      </c>
    </row>
    <row r="965" spans="1:4" x14ac:dyDescent="0.3">
      <c r="A965" s="54">
        <v>45331</v>
      </c>
      <c r="B965" s="52">
        <v>16</v>
      </c>
      <c r="C965" s="55">
        <v>87.16</v>
      </c>
      <c r="D965" s="52">
        <f t="shared" si="17"/>
        <v>2</v>
      </c>
    </row>
    <row r="966" spans="1:4" x14ac:dyDescent="0.3">
      <c r="A966" s="54">
        <v>45331</v>
      </c>
      <c r="B966" s="52">
        <v>17</v>
      </c>
      <c r="C966" s="55">
        <v>90.32</v>
      </c>
      <c r="D966" s="52">
        <f t="shared" si="17"/>
        <v>2</v>
      </c>
    </row>
    <row r="967" spans="1:4" x14ac:dyDescent="0.3">
      <c r="A967" s="54">
        <v>45331</v>
      </c>
      <c r="B967" s="52">
        <v>18</v>
      </c>
      <c r="C967" s="55">
        <v>94.37</v>
      </c>
      <c r="D967" s="52">
        <f t="shared" si="17"/>
        <v>2</v>
      </c>
    </row>
    <row r="968" spans="1:4" x14ac:dyDescent="0.3">
      <c r="A968" s="54">
        <v>45331</v>
      </c>
      <c r="B968" s="52">
        <v>19</v>
      </c>
      <c r="C968" s="55">
        <v>95.45</v>
      </c>
      <c r="D968" s="52">
        <f t="shared" si="17"/>
        <v>2</v>
      </c>
    </row>
    <row r="969" spans="1:4" x14ac:dyDescent="0.3">
      <c r="A969" s="54">
        <v>45331</v>
      </c>
      <c r="B969" s="52">
        <v>20</v>
      </c>
      <c r="C969" s="55">
        <v>90.86</v>
      </c>
      <c r="D969" s="52">
        <f t="shared" si="17"/>
        <v>2</v>
      </c>
    </row>
    <row r="970" spans="1:4" x14ac:dyDescent="0.3">
      <c r="A970" s="54">
        <v>45331</v>
      </c>
      <c r="B970" s="52">
        <v>21</v>
      </c>
      <c r="C970" s="55">
        <v>88.6</v>
      </c>
      <c r="D970" s="52">
        <f t="shared" si="17"/>
        <v>2</v>
      </c>
    </row>
    <row r="971" spans="1:4" x14ac:dyDescent="0.3">
      <c r="A971" s="54">
        <v>45331</v>
      </c>
      <c r="B971" s="52">
        <v>22</v>
      </c>
      <c r="C971" s="55">
        <v>77.08</v>
      </c>
      <c r="D971" s="52">
        <f t="shared" si="17"/>
        <v>2</v>
      </c>
    </row>
    <row r="972" spans="1:4" x14ac:dyDescent="0.3">
      <c r="A972" s="54">
        <v>45331</v>
      </c>
      <c r="B972" s="52">
        <v>23</v>
      </c>
      <c r="C972" s="55">
        <v>74.91</v>
      </c>
      <c r="D972" s="52">
        <f t="shared" si="17"/>
        <v>2</v>
      </c>
    </row>
    <row r="973" spans="1:4" x14ac:dyDescent="0.3">
      <c r="A973" s="54">
        <v>45331</v>
      </c>
      <c r="B973" s="52">
        <v>24</v>
      </c>
      <c r="C973" s="55">
        <v>70.94</v>
      </c>
      <c r="D973" s="52">
        <f t="shared" si="17"/>
        <v>2</v>
      </c>
    </row>
    <row r="974" spans="1:4" x14ac:dyDescent="0.3">
      <c r="A974" s="54">
        <v>45332</v>
      </c>
      <c r="B974" s="52">
        <v>1</v>
      </c>
      <c r="C974" s="55">
        <v>63.1</v>
      </c>
      <c r="D974" s="52">
        <f t="shared" si="17"/>
        <v>2</v>
      </c>
    </row>
    <row r="975" spans="1:4" x14ac:dyDescent="0.3">
      <c r="A975" s="54">
        <v>45332</v>
      </c>
      <c r="B975" s="52">
        <v>2</v>
      </c>
      <c r="C975" s="55">
        <v>64.08</v>
      </c>
      <c r="D975" s="52">
        <f t="shared" ref="D975:D1038" si="18">MONTH(A975)</f>
        <v>2</v>
      </c>
    </row>
    <row r="976" spans="1:4" x14ac:dyDescent="0.3">
      <c r="A976" s="54">
        <v>45332</v>
      </c>
      <c r="B976" s="52">
        <v>3</v>
      </c>
      <c r="C976" s="55">
        <v>64.400000000000006</v>
      </c>
      <c r="D976" s="52">
        <f t="shared" si="18"/>
        <v>2</v>
      </c>
    </row>
    <row r="977" spans="1:4" x14ac:dyDescent="0.3">
      <c r="A977" s="54">
        <v>45332</v>
      </c>
      <c r="B977" s="52">
        <v>4</v>
      </c>
      <c r="C977" s="55">
        <v>64.39</v>
      </c>
      <c r="D977" s="52">
        <f t="shared" si="18"/>
        <v>2</v>
      </c>
    </row>
    <row r="978" spans="1:4" x14ac:dyDescent="0.3">
      <c r="A978" s="54">
        <v>45332</v>
      </c>
      <c r="B978" s="52">
        <v>5</v>
      </c>
      <c r="C978" s="55">
        <v>64.41</v>
      </c>
      <c r="D978" s="52">
        <f t="shared" si="18"/>
        <v>2</v>
      </c>
    </row>
    <row r="979" spans="1:4" x14ac:dyDescent="0.3">
      <c r="A979" s="54">
        <v>45332</v>
      </c>
      <c r="B979" s="52">
        <v>6</v>
      </c>
      <c r="C979" s="55">
        <v>65.819999999999993</v>
      </c>
      <c r="D979" s="52">
        <f t="shared" si="18"/>
        <v>2</v>
      </c>
    </row>
    <row r="980" spans="1:4" x14ac:dyDescent="0.3">
      <c r="A980" s="54">
        <v>45332</v>
      </c>
      <c r="B980" s="52">
        <v>7</v>
      </c>
      <c r="C980" s="55">
        <v>70.91</v>
      </c>
      <c r="D980" s="52">
        <f t="shared" si="18"/>
        <v>2</v>
      </c>
    </row>
    <row r="981" spans="1:4" x14ac:dyDescent="0.3">
      <c r="A981" s="54">
        <v>45332</v>
      </c>
      <c r="B981" s="52">
        <v>8</v>
      </c>
      <c r="C981" s="55">
        <v>74.86</v>
      </c>
      <c r="D981" s="52">
        <f t="shared" si="18"/>
        <v>2</v>
      </c>
    </row>
    <row r="982" spans="1:4" x14ac:dyDescent="0.3">
      <c r="A982" s="54">
        <v>45332</v>
      </c>
      <c r="B982" s="52">
        <v>9</v>
      </c>
      <c r="C982" s="55">
        <v>77.7</v>
      </c>
      <c r="D982" s="52">
        <f t="shared" si="18"/>
        <v>2</v>
      </c>
    </row>
    <row r="983" spans="1:4" x14ac:dyDescent="0.3">
      <c r="A983" s="54">
        <v>45332</v>
      </c>
      <c r="B983" s="52">
        <v>10</v>
      </c>
      <c r="C983" s="55">
        <v>80.38</v>
      </c>
      <c r="D983" s="52">
        <f t="shared" si="18"/>
        <v>2</v>
      </c>
    </row>
    <row r="984" spans="1:4" x14ac:dyDescent="0.3">
      <c r="A984" s="54">
        <v>45332</v>
      </c>
      <c r="B984" s="52">
        <v>11</v>
      </c>
      <c r="C984" s="55">
        <v>74.64</v>
      </c>
      <c r="D984" s="52">
        <f t="shared" si="18"/>
        <v>2</v>
      </c>
    </row>
    <row r="985" spans="1:4" x14ac:dyDescent="0.3">
      <c r="A985" s="54">
        <v>45332</v>
      </c>
      <c r="B985" s="52">
        <v>12</v>
      </c>
      <c r="C985" s="55">
        <v>69.459999999999994</v>
      </c>
      <c r="D985" s="52">
        <f t="shared" si="18"/>
        <v>2</v>
      </c>
    </row>
    <row r="986" spans="1:4" x14ac:dyDescent="0.3">
      <c r="A986" s="54">
        <v>45332</v>
      </c>
      <c r="B986" s="52">
        <v>13</v>
      </c>
      <c r="C986" s="55">
        <v>65.08</v>
      </c>
      <c r="D986" s="52">
        <f t="shared" si="18"/>
        <v>2</v>
      </c>
    </row>
    <row r="987" spans="1:4" x14ac:dyDescent="0.3">
      <c r="A987" s="54">
        <v>45332</v>
      </c>
      <c r="B987" s="52">
        <v>14</v>
      </c>
      <c r="C987" s="55">
        <v>66.72</v>
      </c>
      <c r="D987" s="52">
        <f t="shared" si="18"/>
        <v>2</v>
      </c>
    </row>
    <row r="988" spans="1:4" x14ac:dyDescent="0.3">
      <c r="A988" s="54">
        <v>45332</v>
      </c>
      <c r="B988" s="52">
        <v>15</v>
      </c>
      <c r="C988" s="55">
        <v>69.53</v>
      </c>
      <c r="D988" s="52">
        <f t="shared" si="18"/>
        <v>2</v>
      </c>
    </row>
    <row r="989" spans="1:4" x14ac:dyDescent="0.3">
      <c r="A989" s="54">
        <v>45332</v>
      </c>
      <c r="B989" s="52">
        <v>16</v>
      </c>
      <c r="C989" s="55">
        <v>77.17</v>
      </c>
      <c r="D989" s="52">
        <f t="shared" si="18"/>
        <v>2</v>
      </c>
    </row>
    <row r="990" spans="1:4" x14ac:dyDescent="0.3">
      <c r="A990" s="54">
        <v>45332</v>
      </c>
      <c r="B990" s="52">
        <v>17</v>
      </c>
      <c r="C990" s="55">
        <v>85.53</v>
      </c>
      <c r="D990" s="52">
        <f t="shared" si="18"/>
        <v>2</v>
      </c>
    </row>
    <row r="991" spans="1:4" x14ac:dyDescent="0.3">
      <c r="A991" s="54">
        <v>45332</v>
      </c>
      <c r="B991" s="52">
        <v>18</v>
      </c>
      <c r="C991" s="55">
        <v>88.52</v>
      </c>
      <c r="D991" s="52">
        <f t="shared" si="18"/>
        <v>2</v>
      </c>
    </row>
    <row r="992" spans="1:4" x14ac:dyDescent="0.3">
      <c r="A992" s="54">
        <v>45332</v>
      </c>
      <c r="B992" s="52">
        <v>19</v>
      </c>
      <c r="C992" s="55">
        <v>88.39</v>
      </c>
      <c r="D992" s="52">
        <f t="shared" si="18"/>
        <v>2</v>
      </c>
    </row>
    <row r="993" spans="1:4" x14ac:dyDescent="0.3">
      <c r="A993" s="54">
        <v>45332</v>
      </c>
      <c r="B993" s="52">
        <v>20</v>
      </c>
      <c r="C993" s="55">
        <v>81.099999999999994</v>
      </c>
      <c r="D993" s="52">
        <f t="shared" si="18"/>
        <v>2</v>
      </c>
    </row>
    <row r="994" spans="1:4" x14ac:dyDescent="0.3">
      <c r="A994" s="54">
        <v>45332</v>
      </c>
      <c r="B994" s="52">
        <v>21</v>
      </c>
      <c r="C994" s="55">
        <v>74.400000000000006</v>
      </c>
      <c r="D994" s="52">
        <f t="shared" si="18"/>
        <v>2</v>
      </c>
    </row>
    <row r="995" spans="1:4" x14ac:dyDescent="0.3">
      <c r="A995" s="54">
        <v>45332</v>
      </c>
      <c r="B995" s="52">
        <v>22</v>
      </c>
      <c r="C995" s="55">
        <v>67.91</v>
      </c>
      <c r="D995" s="52">
        <f t="shared" si="18"/>
        <v>2</v>
      </c>
    </row>
    <row r="996" spans="1:4" x14ac:dyDescent="0.3">
      <c r="A996" s="54">
        <v>45332</v>
      </c>
      <c r="B996" s="52">
        <v>23</v>
      </c>
      <c r="C996" s="55">
        <v>66.040000000000006</v>
      </c>
      <c r="D996" s="52">
        <f t="shared" si="18"/>
        <v>2</v>
      </c>
    </row>
    <row r="997" spans="1:4" x14ac:dyDescent="0.3">
      <c r="A997" s="54">
        <v>45332</v>
      </c>
      <c r="B997" s="52">
        <v>24</v>
      </c>
      <c r="C997" s="55">
        <v>63.5</v>
      </c>
      <c r="D997" s="52">
        <f t="shared" si="18"/>
        <v>2</v>
      </c>
    </row>
    <row r="998" spans="1:4" x14ac:dyDescent="0.3">
      <c r="A998" s="54">
        <v>45333</v>
      </c>
      <c r="B998" s="52">
        <v>1</v>
      </c>
      <c r="C998" s="55">
        <v>55.42</v>
      </c>
      <c r="D998" s="52">
        <f t="shared" si="18"/>
        <v>2</v>
      </c>
    </row>
    <row r="999" spans="1:4" x14ac:dyDescent="0.3">
      <c r="A999" s="54">
        <v>45333</v>
      </c>
      <c r="B999" s="52">
        <v>2</v>
      </c>
      <c r="C999" s="55">
        <v>53.72</v>
      </c>
      <c r="D999" s="52">
        <f t="shared" si="18"/>
        <v>2</v>
      </c>
    </row>
    <row r="1000" spans="1:4" x14ac:dyDescent="0.3">
      <c r="A1000" s="54">
        <v>45333</v>
      </c>
      <c r="B1000" s="52">
        <v>3</v>
      </c>
      <c r="C1000" s="55">
        <v>52.6</v>
      </c>
      <c r="D1000" s="52">
        <f t="shared" si="18"/>
        <v>2</v>
      </c>
    </row>
    <row r="1001" spans="1:4" x14ac:dyDescent="0.3">
      <c r="A1001" s="54">
        <v>45333</v>
      </c>
      <c r="B1001" s="52">
        <v>4</v>
      </c>
      <c r="C1001" s="55">
        <v>46.83</v>
      </c>
      <c r="D1001" s="52">
        <f t="shared" si="18"/>
        <v>2</v>
      </c>
    </row>
    <row r="1002" spans="1:4" x14ac:dyDescent="0.3">
      <c r="A1002" s="54">
        <v>45333</v>
      </c>
      <c r="B1002" s="52">
        <v>5</v>
      </c>
      <c r="C1002" s="55">
        <v>43.51</v>
      </c>
      <c r="D1002" s="52">
        <f t="shared" si="18"/>
        <v>2</v>
      </c>
    </row>
    <row r="1003" spans="1:4" x14ac:dyDescent="0.3">
      <c r="A1003" s="54">
        <v>45333</v>
      </c>
      <c r="B1003" s="52">
        <v>6</v>
      </c>
      <c r="C1003" s="55">
        <v>46.16</v>
      </c>
      <c r="D1003" s="52">
        <f t="shared" si="18"/>
        <v>2</v>
      </c>
    </row>
    <row r="1004" spans="1:4" x14ac:dyDescent="0.3">
      <c r="A1004" s="54">
        <v>45333</v>
      </c>
      <c r="B1004" s="52">
        <v>7</v>
      </c>
      <c r="C1004" s="55">
        <v>49.27</v>
      </c>
      <c r="D1004" s="52">
        <f t="shared" si="18"/>
        <v>2</v>
      </c>
    </row>
    <row r="1005" spans="1:4" x14ac:dyDescent="0.3">
      <c r="A1005" s="54">
        <v>45333</v>
      </c>
      <c r="B1005" s="52">
        <v>8</v>
      </c>
      <c r="C1005" s="55">
        <v>53.86</v>
      </c>
      <c r="D1005" s="52">
        <f t="shared" si="18"/>
        <v>2</v>
      </c>
    </row>
    <row r="1006" spans="1:4" x14ac:dyDescent="0.3">
      <c r="A1006" s="54">
        <v>45333</v>
      </c>
      <c r="B1006" s="52">
        <v>9</v>
      </c>
      <c r="C1006" s="55">
        <v>57.22</v>
      </c>
      <c r="D1006" s="52">
        <f t="shared" si="18"/>
        <v>2</v>
      </c>
    </row>
    <row r="1007" spans="1:4" x14ac:dyDescent="0.3">
      <c r="A1007" s="54">
        <v>45333</v>
      </c>
      <c r="B1007" s="52">
        <v>10</v>
      </c>
      <c r="C1007" s="55">
        <v>58.54</v>
      </c>
      <c r="D1007" s="52">
        <f t="shared" si="18"/>
        <v>2</v>
      </c>
    </row>
    <row r="1008" spans="1:4" x14ac:dyDescent="0.3">
      <c r="A1008" s="54">
        <v>45333</v>
      </c>
      <c r="B1008" s="52">
        <v>11</v>
      </c>
      <c r="C1008" s="55">
        <v>61.99</v>
      </c>
      <c r="D1008" s="52">
        <f t="shared" si="18"/>
        <v>2</v>
      </c>
    </row>
    <row r="1009" spans="1:4" x14ac:dyDescent="0.3">
      <c r="A1009" s="54">
        <v>45333</v>
      </c>
      <c r="B1009" s="52">
        <v>12</v>
      </c>
      <c r="C1009" s="55">
        <v>66.67</v>
      </c>
      <c r="D1009" s="52">
        <f t="shared" si="18"/>
        <v>2</v>
      </c>
    </row>
    <row r="1010" spans="1:4" x14ac:dyDescent="0.3">
      <c r="A1010" s="54">
        <v>45333</v>
      </c>
      <c r="B1010" s="52">
        <v>13</v>
      </c>
      <c r="C1010" s="55">
        <v>65.73</v>
      </c>
      <c r="D1010" s="52">
        <f t="shared" si="18"/>
        <v>2</v>
      </c>
    </row>
    <row r="1011" spans="1:4" x14ac:dyDescent="0.3">
      <c r="A1011" s="54">
        <v>45333</v>
      </c>
      <c r="B1011" s="52">
        <v>14</v>
      </c>
      <c r="C1011" s="55">
        <v>61.61</v>
      </c>
      <c r="D1011" s="52">
        <f t="shared" si="18"/>
        <v>2</v>
      </c>
    </row>
    <row r="1012" spans="1:4" x14ac:dyDescent="0.3">
      <c r="A1012" s="54">
        <v>45333</v>
      </c>
      <c r="B1012" s="52">
        <v>15</v>
      </c>
      <c r="C1012" s="55">
        <v>62.94</v>
      </c>
      <c r="D1012" s="52">
        <f t="shared" si="18"/>
        <v>2</v>
      </c>
    </row>
    <row r="1013" spans="1:4" x14ac:dyDescent="0.3">
      <c r="A1013" s="54">
        <v>45333</v>
      </c>
      <c r="B1013" s="52">
        <v>16</v>
      </c>
      <c r="C1013" s="55">
        <v>63.65</v>
      </c>
      <c r="D1013" s="52">
        <f t="shared" si="18"/>
        <v>2</v>
      </c>
    </row>
    <row r="1014" spans="1:4" x14ac:dyDescent="0.3">
      <c r="A1014" s="54">
        <v>45333</v>
      </c>
      <c r="B1014" s="52">
        <v>17</v>
      </c>
      <c r="C1014" s="55">
        <v>68.290000000000006</v>
      </c>
      <c r="D1014" s="52">
        <f t="shared" si="18"/>
        <v>2</v>
      </c>
    </row>
    <row r="1015" spans="1:4" x14ac:dyDescent="0.3">
      <c r="A1015" s="54">
        <v>45333</v>
      </c>
      <c r="B1015" s="52">
        <v>18</v>
      </c>
      <c r="C1015" s="55">
        <v>76.84</v>
      </c>
      <c r="D1015" s="52">
        <f t="shared" si="18"/>
        <v>2</v>
      </c>
    </row>
    <row r="1016" spans="1:4" x14ac:dyDescent="0.3">
      <c r="A1016" s="54">
        <v>45333</v>
      </c>
      <c r="B1016" s="52">
        <v>19</v>
      </c>
      <c r="C1016" s="55">
        <v>82.01</v>
      </c>
      <c r="D1016" s="52">
        <f t="shared" si="18"/>
        <v>2</v>
      </c>
    </row>
    <row r="1017" spans="1:4" x14ac:dyDescent="0.3">
      <c r="A1017" s="54">
        <v>45333</v>
      </c>
      <c r="B1017" s="52">
        <v>20</v>
      </c>
      <c r="C1017" s="55">
        <v>80.63</v>
      </c>
      <c r="D1017" s="52">
        <f t="shared" si="18"/>
        <v>2</v>
      </c>
    </row>
    <row r="1018" spans="1:4" x14ac:dyDescent="0.3">
      <c r="A1018" s="54">
        <v>45333</v>
      </c>
      <c r="B1018" s="52">
        <v>21</v>
      </c>
      <c r="C1018" s="55">
        <v>76.760000000000005</v>
      </c>
      <c r="D1018" s="52">
        <f t="shared" si="18"/>
        <v>2</v>
      </c>
    </row>
    <row r="1019" spans="1:4" x14ac:dyDescent="0.3">
      <c r="A1019" s="54">
        <v>45333</v>
      </c>
      <c r="B1019" s="52">
        <v>22</v>
      </c>
      <c r="C1019" s="55">
        <v>70.72</v>
      </c>
      <c r="D1019" s="52">
        <f t="shared" si="18"/>
        <v>2</v>
      </c>
    </row>
    <row r="1020" spans="1:4" x14ac:dyDescent="0.3">
      <c r="A1020" s="54">
        <v>45333</v>
      </c>
      <c r="B1020" s="52">
        <v>23</v>
      </c>
      <c r="C1020" s="55">
        <v>68.39</v>
      </c>
      <c r="D1020" s="52">
        <f t="shared" si="18"/>
        <v>2</v>
      </c>
    </row>
    <row r="1021" spans="1:4" x14ac:dyDescent="0.3">
      <c r="A1021" s="54">
        <v>45333</v>
      </c>
      <c r="B1021" s="52">
        <v>24</v>
      </c>
      <c r="C1021" s="55">
        <v>64.010000000000005</v>
      </c>
      <c r="D1021" s="52">
        <f t="shared" si="18"/>
        <v>2</v>
      </c>
    </row>
    <row r="1022" spans="1:4" x14ac:dyDescent="0.3">
      <c r="A1022" s="54">
        <v>45334</v>
      </c>
      <c r="B1022" s="52">
        <v>1</v>
      </c>
      <c r="C1022" s="55">
        <v>64.349999999999994</v>
      </c>
      <c r="D1022" s="52">
        <f t="shared" si="18"/>
        <v>2</v>
      </c>
    </row>
    <row r="1023" spans="1:4" x14ac:dyDescent="0.3">
      <c r="A1023" s="54">
        <v>45334</v>
      </c>
      <c r="B1023" s="52">
        <v>2</v>
      </c>
      <c r="C1023" s="55">
        <v>59.1</v>
      </c>
      <c r="D1023" s="52">
        <f t="shared" si="18"/>
        <v>2</v>
      </c>
    </row>
    <row r="1024" spans="1:4" x14ac:dyDescent="0.3">
      <c r="A1024" s="54">
        <v>45334</v>
      </c>
      <c r="B1024" s="52">
        <v>3</v>
      </c>
      <c r="C1024" s="55">
        <v>57.88</v>
      </c>
      <c r="D1024" s="52">
        <f t="shared" si="18"/>
        <v>2</v>
      </c>
    </row>
    <row r="1025" spans="1:4" x14ac:dyDescent="0.3">
      <c r="A1025" s="54">
        <v>45334</v>
      </c>
      <c r="B1025" s="52">
        <v>4</v>
      </c>
      <c r="C1025" s="55">
        <v>57.02</v>
      </c>
      <c r="D1025" s="52">
        <f t="shared" si="18"/>
        <v>2</v>
      </c>
    </row>
    <row r="1026" spans="1:4" x14ac:dyDescent="0.3">
      <c r="A1026" s="54">
        <v>45334</v>
      </c>
      <c r="B1026" s="52">
        <v>5</v>
      </c>
      <c r="C1026" s="55">
        <v>59.21</v>
      </c>
      <c r="D1026" s="52">
        <f t="shared" si="18"/>
        <v>2</v>
      </c>
    </row>
    <row r="1027" spans="1:4" x14ac:dyDescent="0.3">
      <c r="A1027" s="54">
        <v>45334</v>
      </c>
      <c r="B1027" s="52">
        <v>6</v>
      </c>
      <c r="C1027" s="55">
        <v>65</v>
      </c>
      <c r="D1027" s="52">
        <f t="shared" si="18"/>
        <v>2</v>
      </c>
    </row>
    <row r="1028" spans="1:4" x14ac:dyDescent="0.3">
      <c r="A1028" s="54">
        <v>45334</v>
      </c>
      <c r="B1028" s="52">
        <v>7</v>
      </c>
      <c r="C1028" s="55">
        <v>76</v>
      </c>
      <c r="D1028" s="52">
        <f t="shared" si="18"/>
        <v>2</v>
      </c>
    </row>
    <row r="1029" spans="1:4" x14ac:dyDescent="0.3">
      <c r="A1029" s="54">
        <v>45334</v>
      </c>
      <c r="B1029" s="52">
        <v>8</v>
      </c>
      <c r="C1029" s="55">
        <v>85.41</v>
      </c>
      <c r="D1029" s="52">
        <f t="shared" si="18"/>
        <v>2</v>
      </c>
    </row>
    <row r="1030" spans="1:4" x14ac:dyDescent="0.3">
      <c r="A1030" s="54">
        <v>45334</v>
      </c>
      <c r="B1030" s="52">
        <v>9</v>
      </c>
      <c r="C1030" s="55">
        <v>104</v>
      </c>
      <c r="D1030" s="52">
        <f t="shared" si="18"/>
        <v>2</v>
      </c>
    </row>
    <row r="1031" spans="1:4" x14ac:dyDescent="0.3">
      <c r="A1031" s="54">
        <v>45334</v>
      </c>
      <c r="B1031" s="52">
        <v>10</v>
      </c>
      <c r="C1031" s="55">
        <v>96.5</v>
      </c>
      <c r="D1031" s="52">
        <f t="shared" si="18"/>
        <v>2</v>
      </c>
    </row>
    <row r="1032" spans="1:4" x14ac:dyDescent="0.3">
      <c r="A1032" s="54">
        <v>45334</v>
      </c>
      <c r="B1032" s="52">
        <v>11</v>
      </c>
      <c r="C1032" s="55">
        <v>85.47</v>
      </c>
      <c r="D1032" s="52">
        <f t="shared" si="18"/>
        <v>2</v>
      </c>
    </row>
    <row r="1033" spans="1:4" x14ac:dyDescent="0.3">
      <c r="A1033" s="54">
        <v>45334</v>
      </c>
      <c r="B1033" s="52">
        <v>12</v>
      </c>
      <c r="C1033" s="55">
        <v>80.69</v>
      </c>
      <c r="D1033" s="52">
        <f t="shared" si="18"/>
        <v>2</v>
      </c>
    </row>
    <row r="1034" spans="1:4" x14ac:dyDescent="0.3">
      <c r="A1034" s="54">
        <v>45334</v>
      </c>
      <c r="B1034" s="52">
        <v>13</v>
      </c>
      <c r="C1034" s="55">
        <v>74.45</v>
      </c>
      <c r="D1034" s="52">
        <f t="shared" si="18"/>
        <v>2</v>
      </c>
    </row>
    <row r="1035" spans="1:4" x14ac:dyDescent="0.3">
      <c r="A1035" s="54">
        <v>45334</v>
      </c>
      <c r="B1035" s="52">
        <v>14</v>
      </c>
      <c r="C1035" s="55">
        <v>73.290000000000006</v>
      </c>
      <c r="D1035" s="52">
        <f t="shared" si="18"/>
        <v>2</v>
      </c>
    </row>
    <row r="1036" spans="1:4" x14ac:dyDescent="0.3">
      <c r="A1036" s="54">
        <v>45334</v>
      </c>
      <c r="B1036" s="52">
        <v>15</v>
      </c>
      <c r="C1036" s="55">
        <v>78.13</v>
      </c>
      <c r="D1036" s="52">
        <f t="shared" si="18"/>
        <v>2</v>
      </c>
    </row>
    <row r="1037" spans="1:4" x14ac:dyDescent="0.3">
      <c r="A1037" s="54">
        <v>45334</v>
      </c>
      <c r="B1037" s="52">
        <v>16</v>
      </c>
      <c r="C1037" s="55">
        <v>83</v>
      </c>
      <c r="D1037" s="52">
        <f t="shared" si="18"/>
        <v>2</v>
      </c>
    </row>
    <row r="1038" spans="1:4" x14ac:dyDescent="0.3">
      <c r="A1038" s="54">
        <v>45334</v>
      </c>
      <c r="B1038" s="52">
        <v>17</v>
      </c>
      <c r="C1038" s="55">
        <v>85.8</v>
      </c>
      <c r="D1038" s="52">
        <f t="shared" si="18"/>
        <v>2</v>
      </c>
    </row>
    <row r="1039" spans="1:4" x14ac:dyDescent="0.3">
      <c r="A1039" s="54">
        <v>45334</v>
      </c>
      <c r="B1039" s="52">
        <v>18</v>
      </c>
      <c r="C1039" s="55">
        <v>91.92</v>
      </c>
      <c r="D1039" s="52">
        <f t="shared" ref="D1039:D1102" si="19">MONTH(A1039)</f>
        <v>2</v>
      </c>
    </row>
    <row r="1040" spans="1:4" x14ac:dyDescent="0.3">
      <c r="A1040" s="54">
        <v>45334</v>
      </c>
      <c r="B1040" s="52">
        <v>19</v>
      </c>
      <c r="C1040" s="55">
        <v>96</v>
      </c>
      <c r="D1040" s="52">
        <f t="shared" si="19"/>
        <v>2</v>
      </c>
    </row>
    <row r="1041" spans="1:4" x14ac:dyDescent="0.3">
      <c r="A1041" s="54">
        <v>45334</v>
      </c>
      <c r="B1041" s="52">
        <v>20</v>
      </c>
      <c r="C1041" s="55">
        <v>89.08</v>
      </c>
      <c r="D1041" s="52">
        <f t="shared" si="19"/>
        <v>2</v>
      </c>
    </row>
    <row r="1042" spans="1:4" x14ac:dyDescent="0.3">
      <c r="A1042" s="54">
        <v>45334</v>
      </c>
      <c r="B1042" s="52">
        <v>21</v>
      </c>
      <c r="C1042" s="55">
        <v>79.150000000000006</v>
      </c>
      <c r="D1042" s="52">
        <f t="shared" si="19"/>
        <v>2</v>
      </c>
    </row>
    <row r="1043" spans="1:4" x14ac:dyDescent="0.3">
      <c r="A1043" s="54">
        <v>45334</v>
      </c>
      <c r="B1043" s="52">
        <v>22</v>
      </c>
      <c r="C1043" s="55">
        <v>71.540000000000006</v>
      </c>
      <c r="D1043" s="52">
        <f t="shared" si="19"/>
        <v>2</v>
      </c>
    </row>
    <row r="1044" spans="1:4" x14ac:dyDescent="0.3">
      <c r="A1044" s="54">
        <v>45334</v>
      </c>
      <c r="B1044" s="52">
        <v>23</v>
      </c>
      <c r="C1044" s="55">
        <v>65.87</v>
      </c>
      <c r="D1044" s="52">
        <f t="shared" si="19"/>
        <v>2</v>
      </c>
    </row>
    <row r="1045" spans="1:4" x14ac:dyDescent="0.3">
      <c r="A1045" s="54">
        <v>45334</v>
      </c>
      <c r="B1045" s="52">
        <v>24</v>
      </c>
      <c r="C1045" s="55">
        <v>61.9</v>
      </c>
      <c r="D1045" s="52">
        <f t="shared" si="19"/>
        <v>2</v>
      </c>
    </row>
    <row r="1046" spans="1:4" x14ac:dyDescent="0.3">
      <c r="A1046" s="54">
        <v>45335</v>
      </c>
      <c r="B1046" s="52">
        <v>1</v>
      </c>
      <c r="C1046" s="55">
        <v>68.59</v>
      </c>
      <c r="D1046" s="52">
        <f t="shared" si="19"/>
        <v>2</v>
      </c>
    </row>
    <row r="1047" spans="1:4" x14ac:dyDescent="0.3">
      <c r="A1047" s="54">
        <v>45335</v>
      </c>
      <c r="B1047" s="52">
        <v>2</v>
      </c>
      <c r="C1047" s="55">
        <v>65.37</v>
      </c>
      <c r="D1047" s="52">
        <f t="shared" si="19"/>
        <v>2</v>
      </c>
    </row>
    <row r="1048" spans="1:4" x14ac:dyDescent="0.3">
      <c r="A1048" s="54">
        <v>45335</v>
      </c>
      <c r="B1048" s="52">
        <v>3</v>
      </c>
      <c r="C1048" s="55">
        <v>63.41</v>
      </c>
      <c r="D1048" s="52">
        <f t="shared" si="19"/>
        <v>2</v>
      </c>
    </row>
    <row r="1049" spans="1:4" x14ac:dyDescent="0.3">
      <c r="A1049" s="54">
        <v>45335</v>
      </c>
      <c r="B1049" s="52">
        <v>4</v>
      </c>
      <c r="C1049" s="55">
        <v>60.49</v>
      </c>
      <c r="D1049" s="52">
        <f t="shared" si="19"/>
        <v>2</v>
      </c>
    </row>
    <row r="1050" spans="1:4" x14ac:dyDescent="0.3">
      <c r="A1050" s="54">
        <v>45335</v>
      </c>
      <c r="B1050" s="52">
        <v>5</v>
      </c>
      <c r="C1050" s="55">
        <v>60.06</v>
      </c>
      <c r="D1050" s="52">
        <f t="shared" si="19"/>
        <v>2</v>
      </c>
    </row>
    <row r="1051" spans="1:4" x14ac:dyDescent="0.3">
      <c r="A1051" s="54">
        <v>45335</v>
      </c>
      <c r="B1051" s="52">
        <v>6</v>
      </c>
      <c r="C1051" s="55">
        <v>63.59</v>
      </c>
      <c r="D1051" s="52">
        <f t="shared" si="19"/>
        <v>2</v>
      </c>
    </row>
    <row r="1052" spans="1:4" x14ac:dyDescent="0.3">
      <c r="A1052" s="54">
        <v>45335</v>
      </c>
      <c r="B1052" s="52">
        <v>7</v>
      </c>
      <c r="C1052" s="55">
        <v>71.400000000000006</v>
      </c>
      <c r="D1052" s="52">
        <f t="shared" si="19"/>
        <v>2</v>
      </c>
    </row>
    <row r="1053" spans="1:4" x14ac:dyDescent="0.3">
      <c r="A1053" s="54">
        <v>45335</v>
      </c>
      <c r="B1053" s="52">
        <v>8</v>
      </c>
      <c r="C1053" s="55">
        <v>90.82</v>
      </c>
      <c r="D1053" s="52">
        <f t="shared" si="19"/>
        <v>2</v>
      </c>
    </row>
    <row r="1054" spans="1:4" x14ac:dyDescent="0.3">
      <c r="A1054" s="54">
        <v>45335</v>
      </c>
      <c r="B1054" s="52">
        <v>9</v>
      </c>
      <c r="C1054" s="55">
        <v>89.31</v>
      </c>
      <c r="D1054" s="52">
        <f t="shared" si="19"/>
        <v>2</v>
      </c>
    </row>
    <row r="1055" spans="1:4" x14ac:dyDescent="0.3">
      <c r="A1055" s="54">
        <v>45335</v>
      </c>
      <c r="B1055" s="52">
        <v>10</v>
      </c>
      <c r="C1055" s="55">
        <v>75.12</v>
      </c>
      <c r="D1055" s="52">
        <f t="shared" si="19"/>
        <v>2</v>
      </c>
    </row>
    <row r="1056" spans="1:4" x14ac:dyDescent="0.3">
      <c r="A1056" s="54">
        <v>45335</v>
      </c>
      <c r="B1056" s="52">
        <v>11</v>
      </c>
      <c r="C1056" s="55">
        <v>69.209999999999994</v>
      </c>
      <c r="D1056" s="52">
        <f t="shared" si="19"/>
        <v>2</v>
      </c>
    </row>
    <row r="1057" spans="1:4" x14ac:dyDescent="0.3">
      <c r="A1057" s="54">
        <v>45335</v>
      </c>
      <c r="B1057" s="52">
        <v>12</v>
      </c>
      <c r="C1057" s="55">
        <v>63.87</v>
      </c>
      <c r="D1057" s="52">
        <f t="shared" si="19"/>
        <v>2</v>
      </c>
    </row>
    <row r="1058" spans="1:4" x14ac:dyDescent="0.3">
      <c r="A1058" s="54">
        <v>45335</v>
      </c>
      <c r="B1058" s="52">
        <v>13</v>
      </c>
      <c r="C1058" s="55">
        <v>60.53</v>
      </c>
      <c r="D1058" s="52">
        <f t="shared" si="19"/>
        <v>2</v>
      </c>
    </row>
    <row r="1059" spans="1:4" x14ac:dyDescent="0.3">
      <c r="A1059" s="54">
        <v>45335</v>
      </c>
      <c r="B1059" s="52">
        <v>14</v>
      </c>
      <c r="C1059" s="55">
        <v>60.26</v>
      </c>
      <c r="D1059" s="52">
        <f t="shared" si="19"/>
        <v>2</v>
      </c>
    </row>
    <row r="1060" spans="1:4" x14ac:dyDescent="0.3">
      <c r="A1060" s="54">
        <v>45335</v>
      </c>
      <c r="B1060" s="52">
        <v>15</v>
      </c>
      <c r="C1060" s="55">
        <v>63.1</v>
      </c>
      <c r="D1060" s="52">
        <f t="shared" si="19"/>
        <v>2</v>
      </c>
    </row>
    <row r="1061" spans="1:4" x14ac:dyDescent="0.3">
      <c r="A1061" s="54">
        <v>45335</v>
      </c>
      <c r="B1061" s="52">
        <v>16</v>
      </c>
      <c r="C1061" s="55">
        <v>70.7</v>
      </c>
      <c r="D1061" s="52">
        <f t="shared" si="19"/>
        <v>2</v>
      </c>
    </row>
    <row r="1062" spans="1:4" x14ac:dyDescent="0.3">
      <c r="A1062" s="54">
        <v>45335</v>
      </c>
      <c r="B1062" s="52">
        <v>17</v>
      </c>
      <c r="C1062" s="55">
        <v>95.39</v>
      </c>
      <c r="D1062" s="52">
        <f t="shared" si="19"/>
        <v>2</v>
      </c>
    </row>
    <row r="1063" spans="1:4" x14ac:dyDescent="0.3">
      <c r="A1063" s="54">
        <v>45335</v>
      </c>
      <c r="B1063" s="52">
        <v>18</v>
      </c>
      <c r="C1063" s="55">
        <v>104.67</v>
      </c>
      <c r="D1063" s="52">
        <f t="shared" si="19"/>
        <v>2</v>
      </c>
    </row>
    <row r="1064" spans="1:4" x14ac:dyDescent="0.3">
      <c r="A1064" s="54">
        <v>45335</v>
      </c>
      <c r="B1064" s="52">
        <v>19</v>
      </c>
      <c r="C1064" s="55">
        <v>107.45</v>
      </c>
      <c r="D1064" s="52">
        <f t="shared" si="19"/>
        <v>2</v>
      </c>
    </row>
    <row r="1065" spans="1:4" x14ac:dyDescent="0.3">
      <c r="A1065" s="54">
        <v>45335</v>
      </c>
      <c r="B1065" s="52">
        <v>20</v>
      </c>
      <c r="C1065" s="55">
        <v>103.31</v>
      </c>
      <c r="D1065" s="52">
        <f t="shared" si="19"/>
        <v>2</v>
      </c>
    </row>
    <row r="1066" spans="1:4" x14ac:dyDescent="0.3">
      <c r="A1066" s="54">
        <v>45335</v>
      </c>
      <c r="B1066" s="52">
        <v>21</v>
      </c>
      <c r="C1066" s="55">
        <v>96.27</v>
      </c>
      <c r="D1066" s="52">
        <f t="shared" si="19"/>
        <v>2</v>
      </c>
    </row>
    <row r="1067" spans="1:4" x14ac:dyDescent="0.3">
      <c r="A1067" s="54">
        <v>45335</v>
      </c>
      <c r="B1067" s="52">
        <v>22</v>
      </c>
      <c r="C1067" s="55">
        <v>91.12</v>
      </c>
      <c r="D1067" s="52">
        <f t="shared" si="19"/>
        <v>2</v>
      </c>
    </row>
    <row r="1068" spans="1:4" x14ac:dyDescent="0.3">
      <c r="A1068" s="54">
        <v>45335</v>
      </c>
      <c r="B1068" s="52">
        <v>23</v>
      </c>
      <c r="C1068" s="55">
        <v>79.98</v>
      </c>
      <c r="D1068" s="52">
        <f t="shared" si="19"/>
        <v>2</v>
      </c>
    </row>
    <row r="1069" spans="1:4" x14ac:dyDescent="0.3">
      <c r="A1069" s="54">
        <v>45335</v>
      </c>
      <c r="B1069" s="52">
        <v>24</v>
      </c>
      <c r="C1069" s="55">
        <v>69.489999999999995</v>
      </c>
      <c r="D1069" s="52">
        <f t="shared" si="19"/>
        <v>2</v>
      </c>
    </row>
    <row r="1070" spans="1:4" x14ac:dyDescent="0.3">
      <c r="A1070" s="54">
        <v>45336</v>
      </c>
      <c r="B1070" s="52">
        <v>1</v>
      </c>
      <c r="C1070" s="55">
        <v>60.63</v>
      </c>
      <c r="D1070" s="52">
        <f t="shared" si="19"/>
        <v>2</v>
      </c>
    </row>
    <row r="1071" spans="1:4" x14ac:dyDescent="0.3">
      <c r="A1071" s="54">
        <v>45336</v>
      </c>
      <c r="B1071" s="52">
        <v>2</v>
      </c>
      <c r="C1071" s="55">
        <v>59.34</v>
      </c>
      <c r="D1071" s="52">
        <f t="shared" si="19"/>
        <v>2</v>
      </c>
    </row>
    <row r="1072" spans="1:4" x14ac:dyDescent="0.3">
      <c r="A1072" s="54">
        <v>45336</v>
      </c>
      <c r="B1072" s="52">
        <v>3</v>
      </c>
      <c r="C1072" s="55">
        <v>55.76</v>
      </c>
      <c r="D1072" s="52">
        <f t="shared" si="19"/>
        <v>2</v>
      </c>
    </row>
    <row r="1073" spans="1:4" x14ac:dyDescent="0.3">
      <c r="A1073" s="54">
        <v>45336</v>
      </c>
      <c r="B1073" s="52">
        <v>4</v>
      </c>
      <c r="C1073" s="55">
        <v>54.79</v>
      </c>
      <c r="D1073" s="52">
        <f t="shared" si="19"/>
        <v>2</v>
      </c>
    </row>
    <row r="1074" spans="1:4" x14ac:dyDescent="0.3">
      <c r="A1074" s="54">
        <v>45336</v>
      </c>
      <c r="B1074" s="52">
        <v>5</v>
      </c>
      <c r="C1074" s="55">
        <v>55.06</v>
      </c>
      <c r="D1074" s="52">
        <f t="shared" si="19"/>
        <v>2</v>
      </c>
    </row>
    <row r="1075" spans="1:4" x14ac:dyDescent="0.3">
      <c r="A1075" s="54">
        <v>45336</v>
      </c>
      <c r="B1075" s="52">
        <v>6</v>
      </c>
      <c r="C1075" s="55">
        <v>70.33</v>
      </c>
      <c r="D1075" s="52">
        <f t="shared" si="19"/>
        <v>2</v>
      </c>
    </row>
    <row r="1076" spans="1:4" x14ac:dyDescent="0.3">
      <c r="A1076" s="54">
        <v>45336</v>
      </c>
      <c r="B1076" s="52">
        <v>7</v>
      </c>
      <c r="C1076" s="55">
        <v>89.2</v>
      </c>
      <c r="D1076" s="52">
        <f t="shared" si="19"/>
        <v>2</v>
      </c>
    </row>
    <row r="1077" spans="1:4" x14ac:dyDescent="0.3">
      <c r="A1077" s="54">
        <v>45336</v>
      </c>
      <c r="B1077" s="52">
        <v>8</v>
      </c>
      <c r="C1077" s="55">
        <v>93.75</v>
      </c>
      <c r="D1077" s="52">
        <f t="shared" si="19"/>
        <v>2</v>
      </c>
    </row>
    <row r="1078" spans="1:4" x14ac:dyDescent="0.3">
      <c r="A1078" s="54">
        <v>45336</v>
      </c>
      <c r="B1078" s="52">
        <v>9</v>
      </c>
      <c r="C1078" s="55">
        <v>91.18</v>
      </c>
      <c r="D1078" s="52">
        <f t="shared" si="19"/>
        <v>2</v>
      </c>
    </row>
    <row r="1079" spans="1:4" x14ac:dyDescent="0.3">
      <c r="A1079" s="54">
        <v>45336</v>
      </c>
      <c r="B1079" s="52">
        <v>10</v>
      </c>
      <c r="C1079" s="55">
        <v>69.650000000000006</v>
      </c>
      <c r="D1079" s="52">
        <f t="shared" si="19"/>
        <v>2</v>
      </c>
    </row>
    <row r="1080" spans="1:4" x14ac:dyDescent="0.3">
      <c r="A1080" s="54">
        <v>45336</v>
      </c>
      <c r="B1080" s="52">
        <v>11</v>
      </c>
      <c r="C1080" s="55">
        <v>63.86</v>
      </c>
      <c r="D1080" s="52">
        <f t="shared" si="19"/>
        <v>2</v>
      </c>
    </row>
    <row r="1081" spans="1:4" x14ac:dyDescent="0.3">
      <c r="A1081" s="54">
        <v>45336</v>
      </c>
      <c r="B1081" s="52">
        <v>12</v>
      </c>
      <c r="C1081" s="55">
        <v>63.29</v>
      </c>
      <c r="D1081" s="52">
        <f t="shared" si="19"/>
        <v>2</v>
      </c>
    </row>
    <row r="1082" spans="1:4" x14ac:dyDescent="0.3">
      <c r="A1082" s="54">
        <v>45336</v>
      </c>
      <c r="B1082" s="52">
        <v>13</v>
      </c>
      <c r="C1082" s="55">
        <v>62.21</v>
      </c>
      <c r="D1082" s="52">
        <f t="shared" si="19"/>
        <v>2</v>
      </c>
    </row>
    <row r="1083" spans="1:4" x14ac:dyDescent="0.3">
      <c r="A1083" s="54">
        <v>45336</v>
      </c>
      <c r="B1083" s="52">
        <v>14</v>
      </c>
      <c r="C1083" s="55">
        <v>62.1</v>
      </c>
      <c r="D1083" s="52">
        <f t="shared" si="19"/>
        <v>2</v>
      </c>
    </row>
    <row r="1084" spans="1:4" x14ac:dyDescent="0.3">
      <c r="A1084" s="54">
        <v>45336</v>
      </c>
      <c r="B1084" s="52">
        <v>15</v>
      </c>
      <c r="C1084" s="55">
        <v>67.66</v>
      </c>
      <c r="D1084" s="52">
        <f t="shared" si="19"/>
        <v>2</v>
      </c>
    </row>
    <row r="1085" spans="1:4" x14ac:dyDescent="0.3">
      <c r="A1085" s="54">
        <v>45336</v>
      </c>
      <c r="B1085" s="52">
        <v>16</v>
      </c>
      <c r="C1085" s="55">
        <v>74.599999999999994</v>
      </c>
      <c r="D1085" s="52">
        <f t="shared" si="19"/>
        <v>2</v>
      </c>
    </row>
    <row r="1086" spans="1:4" x14ac:dyDescent="0.3">
      <c r="A1086" s="54">
        <v>45336</v>
      </c>
      <c r="B1086" s="52">
        <v>17</v>
      </c>
      <c r="C1086" s="55">
        <v>90.32</v>
      </c>
      <c r="D1086" s="52">
        <f t="shared" si="19"/>
        <v>2</v>
      </c>
    </row>
    <row r="1087" spans="1:4" x14ac:dyDescent="0.3">
      <c r="A1087" s="54">
        <v>45336</v>
      </c>
      <c r="B1087" s="52">
        <v>18</v>
      </c>
      <c r="C1087" s="55">
        <v>97.48</v>
      </c>
      <c r="D1087" s="52">
        <f t="shared" si="19"/>
        <v>2</v>
      </c>
    </row>
    <row r="1088" spans="1:4" x14ac:dyDescent="0.3">
      <c r="A1088" s="54">
        <v>45336</v>
      </c>
      <c r="B1088" s="52">
        <v>19</v>
      </c>
      <c r="C1088" s="55">
        <v>98.75</v>
      </c>
      <c r="D1088" s="52">
        <f t="shared" si="19"/>
        <v>2</v>
      </c>
    </row>
    <row r="1089" spans="1:4" x14ac:dyDescent="0.3">
      <c r="A1089" s="54">
        <v>45336</v>
      </c>
      <c r="B1089" s="52">
        <v>20</v>
      </c>
      <c r="C1089" s="55">
        <v>94.8</v>
      </c>
      <c r="D1089" s="52">
        <f t="shared" si="19"/>
        <v>2</v>
      </c>
    </row>
    <row r="1090" spans="1:4" x14ac:dyDescent="0.3">
      <c r="A1090" s="54">
        <v>45336</v>
      </c>
      <c r="B1090" s="52">
        <v>21</v>
      </c>
      <c r="C1090" s="55">
        <v>86.57</v>
      </c>
      <c r="D1090" s="52">
        <f t="shared" si="19"/>
        <v>2</v>
      </c>
    </row>
    <row r="1091" spans="1:4" x14ac:dyDescent="0.3">
      <c r="A1091" s="54">
        <v>45336</v>
      </c>
      <c r="B1091" s="52">
        <v>22</v>
      </c>
      <c r="C1091" s="55">
        <v>77.08</v>
      </c>
      <c r="D1091" s="52">
        <f t="shared" si="19"/>
        <v>2</v>
      </c>
    </row>
    <row r="1092" spans="1:4" x14ac:dyDescent="0.3">
      <c r="A1092" s="54">
        <v>45336</v>
      </c>
      <c r="B1092" s="52">
        <v>23</v>
      </c>
      <c r="C1092" s="55">
        <v>68.2</v>
      </c>
      <c r="D1092" s="52">
        <f t="shared" si="19"/>
        <v>2</v>
      </c>
    </row>
    <row r="1093" spans="1:4" x14ac:dyDescent="0.3">
      <c r="A1093" s="54">
        <v>45336</v>
      </c>
      <c r="B1093" s="52">
        <v>24</v>
      </c>
      <c r="C1093" s="55">
        <v>63.8</v>
      </c>
      <c r="D1093" s="52">
        <f t="shared" si="19"/>
        <v>2</v>
      </c>
    </row>
    <row r="1094" spans="1:4" x14ac:dyDescent="0.3">
      <c r="A1094" s="54">
        <v>45337</v>
      </c>
      <c r="B1094" s="52">
        <v>1</v>
      </c>
      <c r="C1094" s="55">
        <v>63.06</v>
      </c>
      <c r="D1094" s="52">
        <f t="shared" si="19"/>
        <v>2</v>
      </c>
    </row>
    <row r="1095" spans="1:4" x14ac:dyDescent="0.3">
      <c r="A1095" s="54">
        <v>45337</v>
      </c>
      <c r="B1095" s="52">
        <v>2</v>
      </c>
      <c r="C1095" s="55">
        <v>61.88</v>
      </c>
      <c r="D1095" s="52">
        <f t="shared" si="19"/>
        <v>2</v>
      </c>
    </row>
    <row r="1096" spans="1:4" x14ac:dyDescent="0.3">
      <c r="A1096" s="54">
        <v>45337</v>
      </c>
      <c r="B1096" s="52">
        <v>3</v>
      </c>
      <c r="C1096" s="55">
        <v>60.68</v>
      </c>
      <c r="D1096" s="52">
        <f t="shared" si="19"/>
        <v>2</v>
      </c>
    </row>
    <row r="1097" spans="1:4" x14ac:dyDescent="0.3">
      <c r="A1097" s="54">
        <v>45337</v>
      </c>
      <c r="B1097" s="52">
        <v>4</v>
      </c>
      <c r="C1097" s="55">
        <v>59.35</v>
      </c>
      <c r="D1097" s="52">
        <f t="shared" si="19"/>
        <v>2</v>
      </c>
    </row>
    <row r="1098" spans="1:4" x14ac:dyDescent="0.3">
      <c r="A1098" s="54">
        <v>45337</v>
      </c>
      <c r="B1098" s="52">
        <v>5</v>
      </c>
      <c r="C1098" s="55">
        <v>60.94</v>
      </c>
      <c r="D1098" s="52">
        <f t="shared" si="19"/>
        <v>2</v>
      </c>
    </row>
    <row r="1099" spans="1:4" x14ac:dyDescent="0.3">
      <c r="A1099" s="54">
        <v>45337</v>
      </c>
      <c r="B1099" s="52">
        <v>6</v>
      </c>
      <c r="C1099" s="55">
        <v>66.7</v>
      </c>
      <c r="D1099" s="52">
        <f t="shared" si="19"/>
        <v>2</v>
      </c>
    </row>
    <row r="1100" spans="1:4" x14ac:dyDescent="0.3">
      <c r="A1100" s="54">
        <v>45337</v>
      </c>
      <c r="B1100" s="52">
        <v>7</v>
      </c>
      <c r="C1100" s="55">
        <v>81.510000000000005</v>
      </c>
      <c r="D1100" s="52">
        <f t="shared" si="19"/>
        <v>2</v>
      </c>
    </row>
    <row r="1101" spans="1:4" x14ac:dyDescent="0.3">
      <c r="A1101" s="54">
        <v>45337</v>
      </c>
      <c r="B1101" s="52">
        <v>8</v>
      </c>
      <c r="C1101" s="55">
        <v>85.19</v>
      </c>
      <c r="D1101" s="52">
        <f t="shared" si="19"/>
        <v>2</v>
      </c>
    </row>
    <row r="1102" spans="1:4" x14ac:dyDescent="0.3">
      <c r="A1102" s="54">
        <v>45337</v>
      </c>
      <c r="B1102" s="52">
        <v>9</v>
      </c>
      <c r="C1102" s="55">
        <v>86.83</v>
      </c>
      <c r="D1102" s="52">
        <f t="shared" si="19"/>
        <v>2</v>
      </c>
    </row>
    <row r="1103" spans="1:4" x14ac:dyDescent="0.3">
      <c r="A1103" s="54">
        <v>45337</v>
      </c>
      <c r="B1103" s="52">
        <v>10</v>
      </c>
      <c r="C1103" s="55">
        <v>80.459999999999994</v>
      </c>
      <c r="D1103" s="52">
        <f t="shared" ref="D1103:D1166" si="20">MONTH(A1103)</f>
        <v>2</v>
      </c>
    </row>
    <row r="1104" spans="1:4" x14ac:dyDescent="0.3">
      <c r="A1104" s="54">
        <v>45337</v>
      </c>
      <c r="B1104" s="52">
        <v>11</v>
      </c>
      <c r="C1104" s="55">
        <v>76.790000000000006</v>
      </c>
      <c r="D1104" s="52">
        <f t="shared" si="20"/>
        <v>2</v>
      </c>
    </row>
    <row r="1105" spans="1:4" x14ac:dyDescent="0.3">
      <c r="A1105" s="54">
        <v>45337</v>
      </c>
      <c r="B1105" s="52">
        <v>12</v>
      </c>
      <c r="C1105" s="55">
        <v>73.599999999999994</v>
      </c>
      <c r="D1105" s="52">
        <f t="shared" si="20"/>
        <v>2</v>
      </c>
    </row>
    <row r="1106" spans="1:4" x14ac:dyDescent="0.3">
      <c r="A1106" s="54">
        <v>45337</v>
      </c>
      <c r="B1106" s="52">
        <v>13</v>
      </c>
      <c r="C1106" s="55">
        <v>73.92</v>
      </c>
      <c r="D1106" s="52">
        <f t="shared" si="20"/>
        <v>2</v>
      </c>
    </row>
    <row r="1107" spans="1:4" x14ac:dyDescent="0.3">
      <c r="A1107" s="54">
        <v>45337</v>
      </c>
      <c r="B1107" s="52">
        <v>14</v>
      </c>
      <c r="C1107" s="55">
        <v>77.290000000000006</v>
      </c>
      <c r="D1107" s="52">
        <f t="shared" si="20"/>
        <v>2</v>
      </c>
    </row>
    <row r="1108" spans="1:4" x14ac:dyDescent="0.3">
      <c r="A1108" s="54">
        <v>45337</v>
      </c>
      <c r="B1108" s="52">
        <v>15</v>
      </c>
      <c r="C1108" s="55">
        <v>71.06</v>
      </c>
      <c r="D1108" s="52">
        <f t="shared" si="20"/>
        <v>2</v>
      </c>
    </row>
    <row r="1109" spans="1:4" x14ac:dyDescent="0.3">
      <c r="A1109" s="54">
        <v>45337</v>
      </c>
      <c r="B1109" s="52">
        <v>16</v>
      </c>
      <c r="C1109" s="55">
        <v>77.56</v>
      </c>
      <c r="D1109" s="52">
        <f t="shared" si="20"/>
        <v>2</v>
      </c>
    </row>
    <row r="1110" spans="1:4" x14ac:dyDescent="0.3">
      <c r="A1110" s="54">
        <v>45337</v>
      </c>
      <c r="B1110" s="52">
        <v>17</v>
      </c>
      <c r="C1110" s="55">
        <v>91.87</v>
      </c>
      <c r="D1110" s="52">
        <f t="shared" si="20"/>
        <v>2</v>
      </c>
    </row>
    <row r="1111" spans="1:4" x14ac:dyDescent="0.3">
      <c r="A1111" s="54">
        <v>45337</v>
      </c>
      <c r="B1111" s="52">
        <v>18</v>
      </c>
      <c r="C1111" s="55">
        <v>96.99</v>
      </c>
      <c r="D1111" s="52">
        <f t="shared" si="20"/>
        <v>2</v>
      </c>
    </row>
    <row r="1112" spans="1:4" x14ac:dyDescent="0.3">
      <c r="A1112" s="54">
        <v>45337</v>
      </c>
      <c r="B1112" s="52">
        <v>19</v>
      </c>
      <c r="C1112" s="55">
        <v>97.37</v>
      </c>
      <c r="D1112" s="52">
        <f t="shared" si="20"/>
        <v>2</v>
      </c>
    </row>
    <row r="1113" spans="1:4" x14ac:dyDescent="0.3">
      <c r="A1113" s="54">
        <v>45337</v>
      </c>
      <c r="B1113" s="52">
        <v>20</v>
      </c>
      <c r="C1113" s="55">
        <v>92.11</v>
      </c>
      <c r="D1113" s="52">
        <f t="shared" si="20"/>
        <v>2</v>
      </c>
    </row>
    <row r="1114" spans="1:4" x14ac:dyDescent="0.3">
      <c r="A1114" s="54">
        <v>45337</v>
      </c>
      <c r="B1114" s="52">
        <v>21</v>
      </c>
      <c r="C1114" s="55">
        <v>84.77</v>
      </c>
      <c r="D1114" s="52">
        <f t="shared" si="20"/>
        <v>2</v>
      </c>
    </row>
    <row r="1115" spans="1:4" x14ac:dyDescent="0.3">
      <c r="A1115" s="54">
        <v>45337</v>
      </c>
      <c r="B1115" s="52">
        <v>22</v>
      </c>
      <c r="C1115" s="55">
        <v>79.53</v>
      </c>
      <c r="D1115" s="52">
        <f t="shared" si="20"/>
        <v>2</v>
      </c>
    </row>
    <row r="1116" spans="1:4" x14ac:dyDescent="0.3">
      <c r="A1116" s="54">
        <v>45337</v>
      </c>
      <c r="B1116" s="52">
        <v>23</v>
      </c>
      <c r="C1116" s="55">
        <v>70.98</v>
      </c>
      <c r="D1116" s="52">
        <f t="shared" si="20"/>
        <v>2</v>
      </c>
    </row>
    <row r="1117" spans="1:4" x14ac:dyDescent="0.3">
      <c r="A1117" s="54">
        <v>45337</v>
      </c>
      <c r="B1117" s="52">
        <v>24</v>
      </c>
      <c r="C1117" s="55">
        <v>64.34</v>
      </c>
      <c r="D1117" s="52">
        <f t="shared" si="20"/>
        <v>2</v>
      </c>
    </row>
    <row r="1118" spans="1:4" x14ac:dyDescent="0.3">
      <c r="A1118" s="54">
        <v>45338</v>
      </c>
      <c r="B1118" s="52">
        <v>1</v>
      </c>
      <c r="C1118" s="55">
        <v>51.76</v>
      </c>
      <c r="D1118" s="52">
        <f t="shared" si="20"/>
        <v>2</v>
      </c>
    </row>
    <row r="1119" spans="1:4" x14ac:dyDescent="0.3">
      <c r="A1119" s="54">
        <v>45338</v>
      </c>
      <c r="B1119" s="52">
        <v>2</v>
      </c>
      <c r="C1119" s="55">
        <v>51.08</v>
      </c>
      <c r="D1119" s="52">
        <f t="shared" si="20"/>
        <v>2</v>
      </c>
    </row>
    <row r="1120" spans="1:4" x14ac:dyDescent="0.3">
      <c r="A1120" s="54">
        <v>45338</v>
      </c>
      <c r="B1120" s="52">
        <v>3</v>
      </c>
      <c r="C1120" s="55">
        <v>49.92</v>
      </c>
      <c r="D1120" s="52">
        <f t="shared" si="20"/>
        <v>2</v>
      </c>
    </row>
    <row r="1121" spans="1:4" x14ac:dyDescent="0.3">
      <c r="A1121" s="54">
        <v>45338</v>
      </c>
      <c r="B1121" s="52">
        <v>4</v>
      </c>
      <c r="C1121" s="55">
        <v>48.67</v>
      </c>
      <c r="D1121" s="52">
        <f t="shared" si="20"/>
        <v>2</v>
      </c>
    </row>
    <row r="1122" spans="1:4" x14ac:dyDescent="0.3">
      <c r="A1122" s="54">
        <v>45338</v>
      </c>
      <c r="B1122" s="52">
        <v>5</v>
      </c>
      <c r="C1122" s="55">
        <v>50.63</v>
      </c>
      <c r="D1122" s="52">
        <f t="shared" si="20"/>
        <v>2</v>
      </c>
    </row>
    <row r="1123" spans="1:4" x14ac:dyDescent="0.3">
      <c r="A1123" s="54">
        <v>45338</v>
      </c>
      <c r="B1123" s="52">
        <v>6</v>
      </c>
      <c r="C1123" s="55">
        <v>52.9</v>
      </c>
      <c r="D1123" s="52">
        <f t="shared" si="20"/>
        <v>2</v>
      </c>
    </row>
    <row r="1124" spans="1:4" x14ac:dyDescent="0.3">
      <c r="A1124" s="54">
        <v>45338</v>
      </c>
      <c r="B1124" s="52">
        <v>7</v>
      </c>
      <c r="C1124" s="55">
        <v>78.92</v>
      </c>
      <c r="D1124" s="52">
        <f t="shared" si="20"/>
        <v>2</v>
      </c>
    </row>
    <row r="1125" spans="1:4" x14ac:dyDescent="0.3">
      <c r="A1125" s="54">
        <v>45338</v>
      </c>
      <c r="B1125" s="52">
        <v>8</v>
      </c>
      <c r="C1125" s="55">
        <v>79.14</v>
      </c>
      <c r="D1125" s="52">
        <f t="shared" si="20"/>
        <v>2</v>
      </c>
    </row>
    <row r="1126" spans="1:4" x14ac:dyDescent="0.3">
      <c r="A1126" s="54">
        <v>45338</v>
      </c>
      <c r="B1126" s="52">
        <v>9</v>
      </c>
      <c r="C1126" s="55">
        <v>70.5</v>
      </c>
      <c r="D1126" s="52">
        <f t="shared" si="20"/>
        <v>2</v>
      </c>
    </row>
    <row r="1127" spans="1:4" x14ac:dyDescent="0.3">
      <c r="A1127" s="54">
        <v>45338</v>
      </c>
      <c r="B1127" s="52">
        <v>10</v>
      </c>
      <c r="C1127" s="55">
        <v>64.81</v>
      </c>
      <c r="D1127" s="52">
        <f t="shared" si="20"/>
        <v>2</v>
      </c>
    </row>
    <row r="1128" spans="1:4" x14ac:dyDescent="0.3">
      <c r="A1128" s="54">
        <v>45338</v>
      </c>
      <c r="B1128" s="52">
        <v>11</v>
      </c>
      <c r="C1128" s="55">
        <v>54.36</v>
      </c>
      <c r="D1128" s="52">
        <f t="shared" si="20"/>
        <v>2</v>
      </c>
    </row>
    <row r="1129" spans="1:4" x14ac:dyDescent="0.3">
      <c r="A1129" s="54">
        <v>45338</v>
      </c>
      <c r="B1129" s="52">
        <v>12</v>
      </c>
      <c r="C1129" s="55">
        <v>52.82</v>
      </c>
      <c r="D1129" s="52">
        <f t="shared" si="20"/>
        <v>2</v>
      </c>
    </row>
    <row r="1130" spans="1:4" x14ac:dyDescent="0.3">
      <c r="A1130" s="54">
        <v>45338</v>
      </c>
      <c r="B1130" s="52">
        <v>13</v>
      </c>
      <c r="C1130" s="55">
        <v>52.37</v>
      </c>
      <c r="D1130" s="52">
        <f t="shared" si="20"/>
        <v>2</v>
      </c>
    </row>
    <row r="1131" spans="1:4" x14ac:dyDescent="0.3">
      <c r="A1131" s="54">
        <v>45338</v>
      </c>
      <c r="B1131" s="52">
        <v>14</v>
      </c>
      <c r="C1131" s="55">
        <v>52.31</v>
      </c>
      <c r="D1131" s="52">
        <f t="shared" si="20"/>
        <v>2</v>
      </c>
    </row>
    <row r="1132" spans="1:4" x14ac:dyDescent="0.3">
      <c r="A1132" s="54">
        <v>45338</v>
      </c>
      <c r="B1132" s="52">
        <v>15</v>
      </c>
      <c r="C1132" s="55">
        <v>53.77</v>
      </c>
      <c r="D1132" s="52">
        <f t="shared" si="20"/>
        <v>2</v>
      </c>
    </row>
    <row r="1133" spans="1:4" x14ac:dyDescent="0.3">
      <c r="A1133" s="54">
        <v>45338</v>
      </c>
      <c r="B1133" s="52">
        <v>16</v>
      </c>
      <c r="C1133" s="55">
        <v>62.7</v>
      </c>
      <c r="D1133" s="52">
        <f t="shared" si="20"/>
        <v>2</v>
      </c>
    </row>
    <row r="1134" spans="1:4" x14ac:dyDescent="0.3">
      <c r="A1134" s="54">
        <v>45338</v>
      </c>
      <c r="B1134" s="52">
        <v>17</v>
      </c>
      <c r="C1134" s="55">
        <v>69.39</v>
      </c>
      <c r="D1134" s="52">
        <f t="shared" si="20"/>
        <v>2</v>
      </c>
    </row>
    <row r="1135" spans="1:4" x14ac:dyDescent="0.3">
      <c r="A1135" s="54">
        <v>45338</v>
      </c>
      <c r="B1135" s="52">
        <v>18</v>
      </c>
      <c r="C1135" s="55">
        <v>78.849999999999994</v>
      </c>
      <c r="D1135" s="52">
        <f t="shared" si="20"/>
        <v>2</v>
      </c>
    </row>
    <row r="1136" spans="1:4" x14ac:dyDescent="0.3">
      <c r="A1136" s="54">
        <v>45338</v>
      </c>
      <c r="B1136" s="52">
        <v>19</v>
      </c>
      <c r="C1136" s="55">
        <v>76.38</v>
      </c>
      <c r="D1136" s="52">
        <f t="shared" si="20"/>
        <v>2</v>
      </c>
    </row>
    <row r="1137" spans="1:4" x14ac:dyDescent="0.3">
      <c r="A1137" s="54">
        <v>45338</v>
      </c>
      <c r="B1137" s="52">
        <v>20</v>
      </c>
      <c r="C1137" s="55">
        <v>76.650000000000006</v>
      </c>
      <c r="D1137" s="52">
        <f t="shared" si="20"/>
        <v>2</v>
      </c>
    </row>
    <row r="1138" spans="1:4" x14ac:dyDescent="0.3">
      <c r="A1138" s="54">
        <v>45338</v>
      </c>
      <c r="B1138" s="52">
        <v>21</v>
      </c>
      <c r="C1138" s="55">
        <v>71.84</v>
      </c>
      <c r="D1138" s="52">
        <f t="shared" si="20"/>
        <v>2</v>
      </c>
    </row>
    <row r="1139" spans="1:4" x14ac:dyDescent="0.3">
      <c r="A1139" s="54">
        <v>45338</v>
      </c>
      <c r="B1139" s="52">
        <v>22</v>
      </c>
      <c r="C1139" s="55">
        <v>68.319999999999993</v>
      </c>
      <c r="D1139" s="52">
        <f t="shared" si="20"/>
        <v>2</v>
      </c>
    </row>
    <row r="1140" spans="1:4" x14ac:dyDescent="0.3">
      <c r="A1140" s="54">
        <v>45338</v>
      </c>
      <c r="B1140" s="52">
        <v>23</v>
      </c>
      <c r="C1140" s="55">
        <v>67.48</v>
      </c>
      <c r="D1140" s="52">
        <f t="shared" si="20"/>
        <v>2</v>
      </c>
    </row>
    <row r="1141" spans="1:4" x14ac:dyDescent="0.3">
      <c r="A1141" s="54">
        <v>45338</v>
      </c>
      <c r="B1141" s="52">
        <v>24</v>
      </c>
      <c r="C1141" s="55">
        <v>59.35</v>
      </c>
      <c r="D1141" s="52">
        <f t="shared" si="20"/>
        <v>2</v>
      </c>
    </row>
    <row r="1142" spans="1:4" x14ac:dyDescent="0.3">
      <c r="A1142" s="54">
        <v>45339</v>
      </c>
      <c r="B1142" s="52">
        <v>1</v>
      </c>
      <c r="C1142" s="55">
        <v>54.82</v>
      </c>
      <c r="D1142" s="52">
        <f t="shared" si="20"/>
        <v>2</v>
      </c>
    </row>
    <row r="1143" spans="1:4" x14ac:dyDescent="0.3">
      <c r="A1143" s="54">
        <v>45339</v>
      </c>
      <c r="B1143" s="52">
        <v>2</v>
      </c>
      <c r="C1143" s="55">
        <v>55.57</v>
      </c>
      <c r="D1143" s="52">
        <f t="shared" si="20"/>
        <v>2</v>
      </c>
    </row>
    <row r="1144" spans="1:4" x14ac:dyDescent="0.3">
      <c r="A1144" s="54">
        <v>45339</v>
      </c>
      <c r="B1144" s="52">
        <v>3</v>
      </c>
      <c r="C1144" s="55">
        <v>56.44</v>
      </c>
      <c r="D1144" s="52">
        <f t="shared" si="20"/>
        <v>2</v>
      </c>
    </row>
    <row r="1145" spans="1:4" x14ac:dyDescent="0.3">
      <c r="A1145" s="54">
        <v>45339</v>
      </c>
      <c r="B1145" s="52">
        <v>4</v>
      </c>
      <c r="C1145" s="55">
        <v>55.18</v>
      </c>
      <c r="D1145" s="52">
        <f t="shared" si="20"/>
        <v>2</v>
      </c>
    </row>
    <row r="1146" spans="1:4" x14ac:dyDescent="0.3">
      <c r="A1146" s="54">
        <v>45339</v>
      </c>
      <c r="B1146" s="52">
        <v>5</v>
      </c>
      <c r="C1146" s="55">
        <v>55.02</v>
      </c>
      <c r="D1146" s="52">
        <f t="shared" si="20"/>
        <v>2</v>
      </c>
    </row>
    <row r="1147" spans="1:4" x14ac:dyDescent="0.3">
      <c r="A1147" s="54">
        <v>45339</v>
      </c>
      <c r="B1147" s="52">
        <v>6</v>
      </c>
      <c r="C1147" s="55">
        <v>53.49</v>
      </c>
      <c r="D1147" s="52">
        <f t="shared" si="20"/>
        <v>2</v>
      </c>
    </row>
    <row r="1148" spans="1:4" x14ac:dyDescent="0.3">
      <c r="A1148" s="54">
        <v>45339</v>
      </c>
      <c r="B1148" s="52">
        <v>7</v>
      </c>
      <c r="C1148" s="55">
        <v>54.18</v>
      </c>
      <c r="D1148" s="52">
        <f t="shared" si="20"/>
        <v>2</v>
      </c>
    </row>
    <row r="1149" spans="1:4" x14ac:dyDescent="0.3">
      <c r="A1149" s="54">
        <v>45339</v>
      </c>
      <c r="B1149" s="52">
        <v>8</v>
      </c>
      <c r="C1149" s="55">
        <v>56.72</v>
      </c>
      <c r="D1149" s="52">
        <f t="shared" si="20"/>
        <v>2</v>
      </c>
    </row>
    <row r="1150" spans="1:4" x14ac:dyDescent="0.3">
      <c r="A1150" s="54">
        <v>45339</v>
      </c>
      <c r="B1150" s="52">
        <v>9</v>
      </c>
      <c r="C1150" s="55">
        <v>64.930000000000007</v>
      </c>
      <c r="D1150" s="52">
        <f t="shared" si="20"/>
        <v>2</v>
      </c>
    </row>
    <row r="1151" spans="1:4" x14ac:dyDescent="0.3">
      <c r="A1151" s="54">
        <v>45339</v>
      </c>
      <c r="B1151" s="52">
        <v>10</v>
      </c>
      <c r="C1151" s="55">
        <v>63.29</v>
      </c>
      <c r="D1151" s="52">
        <f t="shared" si="20"/>
        <v>2</v>
      </c>
    </row>
    <row r="1152" spans="1:4" x14ac:dyDescent="0.3">
      <c r="A1152" s="54">
        <v>45339</v>
      </c>
      <c r="B1152" s="52">
        <v>11</v>
      </c>
      <c r="C1152" s="55">
        <v>62.33</v>
      </c>
      <c r="D1152" s="52">
        <f t="shared" si="20"/>
        <v>2</v>
      </c>
    </row>
    <row r="1153" spans="1:4" x14ac:dyDescent="0.3">
      <c r="A1153" s="54">
        <v>45339</v>
      </c>
      <c r="B1153" s="52">
        <v>12</v>
      </c>
      <c r="C1153" s="55">
        <v>61.46</v>
      </c>
      <c r="D1153" s="52">
        <f t="shared" si="20"/>
        <v>2</v>
      </c>
    </row>
    <row r="1154" spans="1:4" x14ac:dyDescent="0.3">
      <c r="A1154" s="54">
        <v>45339</v>
      </c>
      <c r="B1154" s="52">
        <v>13</v>
      </c>
      <c r="C1154" s="55">
        <v>58.78</v>
      </c>
      <c r="D1154" s="52">
        <f t="shared" si="20"/>
        <v>2</v>
      </c>
    </row>
    <row r="1155" spans="1:4" x14ac:dyDescent="0.3">
      <c r="A1155" s="54">
        <v>45339</v>
      </c>
      <c r="B1155" s="52">
        <v>14</v>
      </c>
      <c r="C1155" s="55">
        <v>55.33</v>
      </c>
      <c r="D1155" s="52">
        <f t="shared" si="20"/>
        <v>2</v>
      </c>
    </row>
    <row r="1156" spans="1:4" x14ac:dyDescent="0.3">
      <c r="A1156" s="54">
        <v>45339</v>
      </c>
      <c r="B1156" s="52">
        <v>15</v>
      </c>
      <c r="C1156" s="55">
        <v>59.1</v>
      </c>
      <c r="D1156" s="52">
        <f t="shared" si="20"/>
        <v>2</v>
      </c>
    </row>
    <row r="1157" spans="1:4" x14ac:dyDescent="0.3">
      <c r="A1157" s="54">
        <v>45339</v>
      </c>
      <c r="B1157" s="52">
        <v>16</v>
      </c>
      <c r="C1157" s="55">
        <v>67.510000000000005</v>
      </c>
      <c r="D1157" s="52">
        <f t="shared" si="20"/>
        <v>2</v>
      </c>
    </row>
    <row r="1158" spans="1:4" x14ac:dyDescent="0.3">
      <c r="A1158" s="54">
        <v>45339</v>
      </c>
      <c r="B1158" s="52">
        <v>17</v>
      </c>
      <c r="C1158" s="55">
        <v>72.489999999999995</v>
      </c>
      <c r="D1158" s="52">
        <f t="shared" si="20"/>
        <v>2</v>
      </c>
    </row>
    <row r="1159" spans="1:4" x14ac:dyDescent="0.3">
      <c r="A1159" s="54">
        <v>45339</v>
      </c>
      <c r="B1159" s="52">
        <v>18</v>
      </c>
      <c r="C1159" s="55">
        <v>85.98</v>
      </c>
      <c r="D1159" s="52">
        <f t="shared" si="20"/>
        <v>2</v>
      </c>
    </row>
    <row r="1160" spans="1:4" x14ac:dyDescent="0.3">
      <c r="A1160" s="54">
        <v>45339</v>
      </c>
      <c r="B1160" s="52">
        <v>19</v>
      </c>
      <c r="C1160" s="55">
        <v>102.36</v>
      </c>
      <c r="D1160" s="52">
        <f t="shared" si="20"/>
        <v>2</v>
      </c>
    </row>
    <row r="1161" spans="1:4" x14ac:dyDescent="0.3">
      <c r="A1161" s="54">
        <v>45339</v>
      </c>
      <c r="B1161" s="52">
        <v>20</v>
      </c>
      <c r="C1161" s="55">
        <v>89.66</v>
      </c>
      <c r="D1161" s="52">
        <f t="shared" si="20"/>
        <v>2</v>
      </c>
    </row>
    <row r="1162" spans="1:4" x14ac:dyDescent="0.3">
      <c r="A1162" s="54">
        <v>45339</v>
      </c>
      <c r="B1162" s="52">
        <v>21</v>
      </c>
      <c r="C1162" s="55">
        <v>80.41</v>
      </c>
      <c r="D1162" s="52">
        <f t="shared" si="20"/>
        <v>2</v>
      </c>
    </row>
    <row r="1163" spans="1:4" x14ac:dyDescent="0.3">
      <c r="A1163" s="54">
        <v>45339</v>
      </c>
      <c r="B1163" s="52">
        <v>22</v>
      </c>
      <c r="C1163" s="55">
        <v>74.2</v>
      </c>
      <c r="D1163" s="52">
        <f t="shared" si="20"/>
        <v>2</v>
      </c>
    </row>
    <row r="1164" spans="1:4" x14ac:dyDescent="0.3">
      <c r="A1164" s="54">
        <v>45339</v>
      </c>
      <c r="B1164" s="52">
        <v>23</v>
      </c>
      <c r="C1164" s="55">
        <v>72.13</v>
      </c>
      <c r="D1164" s="52">
        <f t="shared" si="20"/>
        <v>2</v>
      </c>
    </row>
    <row r="1165" spans="1:4" x14ac:dyDescent="0.3">
      <c r="A1165" s="54">
        <v>45339</v>
      </c>
      <c r="B1165" s="52">
        <v>24</v>
      </c>
      <c r="C1165" s="55">
        <v>69.11</v>
      </c>
      <c r="D1165" s="52">
        <f t="shared" si="20"/>
        <v>2</v>
      </c>
    </row>
    <row r="1166" spans="1:4" x14ac:dyDescent="0.3">
      <c r="A1166" s="54">
        <v>45340</v>
      </c>
      <c r="B1166" s="52">
        <v>1</v>
      </c>
      <c r="C1166" s="55">
        <v>62.2</v>
      </c>
      <c r="D1166" s="52">
        <f t="shared" si="20"/>
        <v>2</v>
      </c>
    </row>
    <row r="1167" spans="1:4" x14ac:dyDescent="0.3">
      <c r="A1167" s="54">
        <v>45340</v>
      </c>
      <c r="B1167" s="52">
        <v>2</v>
      </c>
      <c r="C1167" s="55">
        <v>54.81</v>
      </c>
      <c r="D1167" s="52">
        <f t="shared" ref="D1167:D1230" si="21">MONTH(A1167)</f>
        <v>2</v>
      </c>
    </row>
    <row r="1168" spans="1:4" x14ac:dyDescent="0.3">
      <c r="A1168" s="54">
        <v>45340</v>
      </c>
      <c r="B1168" s="52">
        <v>3</v>
      </c>
      <c r="C1168" s="55">
        <v>51.41</v>
      </c>
      <c r="D1168" s="52">
        <f t="shared" si="21"/>
        <v>2</v>
      </c>
    </row>
    <row r="1169" spans="1:4" x14ac:dyDescent="0.3">
      <c r="A1169" s="54">
        <v>45340</v>
      </c>
      <c r="B1169" s="52">
        <v>4</v>
      </c>
      <c r="C1169" s="55">
        <v>50.24</v>
      </c>
      <c r="D1169" s="52">
        <f t="shared" si="21"/>
        <v>2</v>
      </c>
    </row>
    <row r="1170" spans="1:4" x14ac:dyDescent="0.3">
      <c r="A1170" s="54">
        <v>45340</v>
      </c>
      <c r="B1170" s="52">
        <v>5</v>
      </c>
      <c r="C1170" s="55">
        <v>50.03</v>
      </c>
      <c r="D1170" s="52">
        <f t="shared" si="21"/>
        <v>2</v>
      </c>
    </row>
    <row r="1171" spans="1:4" x14ac:dyDescent="0.3">
      <c r="A1171" s="54">
        <v>45340</v>
      </c>
      <c r="B1171" s="52">
        <v>6</v>
      </c>
      <c r="C1171" s="55">
        <v>48.47</v>
      </c>
      <c r="D1171" s="52">
        <f t="shared" si="21"/>
        <v>2</v>
      </c>
    </row>
    <row r="1172" spans="1:4" x14ac:dyDescent="0.3">
      <c r="A1172" s="54">
        <v>45340</v>
      </c>
      <c r="B1172" s="52">
        <v>7</v>
      </c>
      <c r="C1172" s="55">
        <v>46.02</v>
      </c>
      <c r="D1172" s="52">
        <f t="shared" si="21"/>
        <v>2</v>
      </c>
    </row>
    <row r="1173" spans="1:4" x14ac:dyDescent="0.3">
      <c r="A1173" s="54">
        <v>45340</v>
      </c>
      <c r="B1173" s="52">
        <v>8</v>
      </c>
      <c r="C1173" s="55">
        <v>48.97</v>
      </c>
      <c r="D1173" s="52">
        <f t="shared" si="21"/>
        <v>2</v>
      </c>
    </row>
    <row r="1174" spans="1:4" x14ac:dyDescent="0.3">
      <c r="A1174" s="54">
        <v>45340</v>
      </c>
      <c r="B1174" s="52">
        <v>9</v>
      </c>
      <c r="C1174" s="55">
        <v>47.28</v>
      </c>
      <c r="D1174" s="52">
        <f t="shared" si="21"/>
        <v>2</v>
      </c>
    </row>
    <row r="1175" spans="1:4" x14ac:dyDescent="0.3">
      <c r="A1175" s="54">
        <v>45340</v>
      </c>
      <c r="B1175" s="52">
        <v>10</v>
      </c>
      <c r="C1175" s="55">
        <v>43.03</v>
      </c>
      <c r="D1175" s="52">
        <f t="shared" si="21"/>
        <v>2</v>
      </c>
    </row>
    <row r="1176" spans="1:4" x14ac:dyDescent="0.3">
      <c r="A1176" s="54">
        <v>45340</v>
      </c>
      <c r="B1176" s="52">
        <v>11</v>
      </c>
      <c r="C1176" s="55">
        <v>40.450000000000003</v>
      </c>
      <c r="D1176" s="52">
        <f t="shared" si="21"/>
        <v>2</v>
      </c>
    </row>
    <row r="1177" spans="1:4" x14ac:dyDescent="0.3">
      <c r="A1177" s="54">
        <v>45340</v>
      </c>
      <c r="B1177" s="52">
        <v>12</v>
      </c>
      <c r="C1177" s="55">
        <v>41</v>
      </c>
      <c r="D1177" s="52">
        <f t="shared" si="21"/>
        <v>2</v>
      </c>
    </row>
    <row r="1178" spans="1:4" x14ac:dyDescent="0.3">
      <c r="A1178" s="54">
        <v>45340</v>
      </c>
      <c r="B1178" s="52">
        <v>13</v>
      </c>
      <c r="C1178" s="55">
        <v>40.08</v>
      </c>
      <c r="D1178" s="52">
        <f t="shared" si="21"/>
        <v>2</v>
      </c>
    </row>
    <row r="1179" spans="1:4" x14ac:dyDescent="0.3">
      <c r="A1179" s="54">
        <v>45340</v>
      </c>
      <c r="B1179" s="52">
        <v>14</v>
      </c>
      <c r="C1179" s="55">
        <v>39.799999999999997</v>
      </c>
      <c r="D1179" s="52">
        <f t="shared" si="21"/>
        <v>2</v>
      </c>
    </row>
    <row r="1180" spans="1:4" x14ac:dyDescent="0.3">
      <c r="A1180" s="54">
        <v>45340</v>
      </c>
      <c r="B1180" s="52">
        <v>15</v>
      </c>
      <c r="C1180" s="55">
        <v>42.93</v>
      </c>
      <c r="D1180" s="52">
        <f t="shared" si="21"/>
        <v>2</v>
      </c>
    </row>
    <row r="1181" spans="1:4" x14ac:dyDescent="0.3">
      <c r="A1181" s="54">
        <v>45340</v>
      </c>
      <c r="B1181" s="52">
        <v>16</v>
      </c>
      <c r="C1181" s="55">
        <v>53.16</v>
      </c>
      <c r="D1181" s="52">
        <f t="shared" si="21"/>
        <v>2</v>
      </c>
    </row>
    <row r="1182" spans="1:4" x14ac:dyDescent="0.3">
      <c r="A1182" s="54">
        <v>45340</v>
      </c>
      <c r="B1182" s="52">
        <v>17</v>
      </c>
      <c r="C1182" s="55">
        <v>60.87</v>
      </c>
      <c r="D1182" s="52">
        <f t="shared" si="21"/>
        <v>2</v>
      </c>
    </row>
    <row r="1183" spans="1:4" x14ac:dyDescent="0.3">
      <c r="A1183" s="54">
        <v>45340</v>
      </c>
      <c r="B1183" s="52">
        <v>18</v>
      </c>
      <c r="C1183" s="55">
        <v>69.849999999999994</v>
      </c>
      <c r="D1183" s="52">
        <f t="shared" si="21"/>
        <v>2</v>
      </c>
    </row>
    <row r="1184" spans="1:4" x14ac:dyDescent="0.3">
      <c r="A1184" s="54">
        <v>45340</v>
      </c>
      <c r="B1184" s="52">
        <v>19</v>
      </c>
      <c r="C1184" s="55">
        <v>72.41</v>
      </c>
      <c r="D1184" s="52">
        <f t="shared" si="21"/>
        <v>2</v>
      </c>
    </row>
    <row r="1185" spans="1:4" x14ac:dyDescent="0.3">
      <c r="A1185" s="54">
        <v>45340</v>
      </c>
      <c r="B1185" s="52">
        <v>20</v>
      </c>
      <c r="C1185" s="55">
        <v>70.31</v>
      </c>
      <c r="D1185" s="52">
        <f t="shared" si="21"/>
        <v>2</v>
      </c>
    </row>
    <row r="1186" spans="1:4" x14ac:dyDescent="0.3">
      <c r="A1186" s="54">
        <v>45340</v>
      </c>
      <c r="B1186" s="52">
        <v>21</v>
      </c>
      <c r="C1186" s="55">
        <v>64.709999999999994</v>
      </c>
      <c r="D1186" s="52">
        <f t="shared" si="21"/>
        <v>2</v>
      </c>
    </row>
    <row r="1187" spans="1:4" x14ac:dyDescent="0.3">
      <c r="A1187" s="54">
        <v>45340</v>
      </c>
      <c r="B1187" s="52">
        <v>22</v>
      </c>
      <c r="C1187" s="55">
        <v>59.83</v>
      </c>
      <c r="D1187" s="52">
        <f t="shared" si="21"/>
        <v>2</v>
      </c>
    </row>
    <row r="1188" spans="1:4" x14ac:dyDescent="0.3">
      <c r="A1188" s="54">
        <v>45340</v>
      </c>
      <c r="B1188" s="52">
        <v>23</v>
      </c>
      <c r="C1188" s="55">
        <v>57.33</v>
      </c>
      <c r="D1188" s="52">
        <f t="shared" si="21"/>
        <v>2</v>
      </c>
    </row>
    <row r="1189" spans="1:4" x14ac:dyDescent="0.3">
      <c r="A1189" s="54">
        <v>45340</v>
      </c>
      <c r="B1189" s="52">
        <v>24</v>
      </c>
      <c r="C1189" s="55">
        <v>53.94</v>
      </c>
      <c r="D1189" s="52">
        <f t="shared" si="21"/>
        <v>2</v>
      </c>
    </row>
    <row r="1190" spans="1:4" x14ac:dyDescent="0.3">
      <c r="A1190" s="54">
        <v>45341</v>
      </c>
      <c r="B1190" s="52">
        <v>1</v>
      </c>
      <c r="C1190" s="55">
        <v>44</v>
      </c>
      <c r="D1190" s="52">
        <f t="shared" si="21"/>
        <v>2</v>
      </c>
    </row>
    <row r="1191" spans="1:4" x14ac:dyDescent="0.3">
      <c r="A1191" s="54">
        <v>45341</v>
      </c>
      <c r="B1191" s="52">
        <v>2</v>
      </c>
      <c r="C1191" s="55">
        <v>43</v>
      </c>
      <c r="D1191" s="52">
        <f t="shared" si="21"/>
        <v>2</v>
      </c>
    </row>
    <row r="1192" spans="1:4" x14ac:dyDescent="0.3">
      <c r="A1192" s="54">
        <v>45341</v>
      </c>
      <c r="B1192" s="52">
        <v>3</v>
      </c>
      <c r="C1192" s="55">
        <v>44.16</v>
      </c>
      <c r="D1192" s="52">
        <f t="shared" si="21"/>
        <v>2</v>
      </c>
    </row>
    <row r="1193" spans="1:4" x14ac:dyDescent="0.3">
      <c r="A1193" s="54">
        <v>45341</v>
      </c>
      <c r="B1193" s="52">
        <v>4</v>
      </c>
      <c r="C1193" s="55">
        <v>43.91</v>
      </c>
      <c r="D1193" s="52">
        <f t="shared" si="21"/>
        <v>2</v>
      </c>
    </row>
    <row r="1194" spans="1:4" x14ac:dyDescent="0.3">
      <c r="A1194" s="54">
        <v>45341</v>
      </c>
      <c r="B1194" s="52">
        <v>5</v>
      </c>
      <c r="C1194" s="55">
        <v>44.92</v>
      </c>
      <c r="D1194" s="52">
        <f t="shared" si="21"/>
        <v>2</v>
      </c>
    </row>
    <row r="1195" spans="1:4" x14ac:dyDescent="0.3">
      <c r="A1195" s="54">
        <v>45341</v>
      </c>
      <c r="B1195" s="52">
        <v>6</v>
      </c>
      <c r="C1195" s="55">
        <v>51.57</v>
      </c>
      <c r="D1195" s="52">
        <f t="shared" si="21"/>
        <v>2</v>
      </c>
    </row>
    <row r="1196" spans="1:4" x14ac:dyDescent="0.3">
      <c r="A1196" s="54">
        <v>45341</v>
      </c>
      <c r="B1196" s="52">
        <v>7</v>
      </c>
      <c r="C1196" s="55">
        <v>66.53</v>
      </c>
      <c r="D1196" s="52">
        <f t="shared" si="21"/>
        <v>2</v>
      </c>
    </row>
    <row r="1197" spans="1:4" x14ac:dyDescent="0.3">
      <c r="A1197" s="54">
        <v>45341</v>
      </c>
      <c r="B1197" s="52">
        <v>8</v>
      </c>
      <c r="C1197" s="55">
        <v>78.290000000000006</v>
      </c>
      <c r="D1197" s="52">
        <f t="shared" si="21"/>
        <v>2</v>
      </c>
    </row>
    <row r="1198" spans="1:4" x14ac:dyDescent="0.3">
      <c r="A1198" s="54">
        <v>45341</v>
      </c>
      <c r="B1198" s="52">
        <v>9</v>
      </c>
      <c r="C1198" s="55">
        <v>86.35</v>
      </c>
      <c r="D1198" s="52">
        <f t="shared" si="21"/>
        <v>2</v>
      </c>
    </row>
    <row r="1199" spans="1:4" x14ac:dyDescent="0.3">
      <c r="A1199" s="54">
        <v>45341</v>
      </c>
      <c r="B1199" s="52">
        <v>10</v>
      </c>
      <c r="C1199" s="55">
        <v>76.930000000000007</v>
      </c>
      <c r="D1199" s="52">
        <f t="shared" si="21"/>
        <v>2</v>
      </c>
    </row>
    <row r="1200" spans="1:4" x14ac:dyDescent="0.3">
      <c r="A1200" s="54">
        <v>45341</v>
      </c>
      <c r="B1200" s="52">
        <v>11</v>
      </c>
      <c r="C1200" s="55">
        <v>75.150000000000006</v>
      </c>
      <c r="D1200" s="52">
        <f t="shared" si="21"/>
        <v>2</v>
      </c>
    </row>
    <row r="1201" spans="1:4" x14ac:dyDescent="0.3">
      <c r="A1201" s="54">
        <v>45341</v>
      </c>
      <c r="B1201" s="52">
        <v>12</v>
      </c>
      <c r="C1201" s="55">
        <v>76.09</v>
      </c>
      <c r="D1201" s="52">
        <f t="shared" si="21"/>
        <v>2</v>
      </c>
    </row>
    <row r="1202" spans="1:4" x14ac:dyDescent="0.3">
      <c r="A1202" s="54">
        <v>45341</v>
      </c>
      <c r="B1202" s="52">
        <v>13</v>
      </c>
      <c r="C1202" s="55">
        <v>75.14</v>
      </c>
      <c r="D1202" s="52">
        <f t="shared" si="21"/>
        <v>2</v>
      </c>
    </row>
    <row r="1203" spans="1:4" x14ac:dyDescent="0.3">
      <c r="A1203" s="54">
        <v>45341</v>
      </c>
      <c r="B1203" s="52">
        <v>14</v>
      </c>
      <c r="C1203" s="55">
        <v>77.37</v>
      </c>
      <c r="D1203" s="52">
        <f t="shared" si="21"/>
        <v>2</v>
      </c>
    </row>
    <row r="1204" spans="1:4" x14ac:dyDescent="0.3">
      <c r="A1204" s="54">
        <v>45341</v>
      </c>
      <c r="B1204" s="52">
        <v>15</v>
      </c>
      <c r="C1204" s="55">
        <v>76.430000000000007</v>
      </c>
      <c r="D1204" s="52">
        <f t="shared" si="21"/>
        <v>2</v>
      </c>
    </row>
    <row r="1205" spans="1:4" x14ac:dyDescent="0.3">
      <c r="A1205" s="54">
        <v>45341</v>
      </c>
      <c r="B1205" s="52">
        <v>16</v>
      </c>
      <c r="C1205" s="55">
        <v>77.03</v>
      </c>
      <c r="D1205" s="52">
        <f t="shared" si="21"/>
        <v>2</v>
      </c>
    </row>
    <row r="1206" spans="1:4" x14ac:dyDescent="0.3">
      <c r="A1206" s="54">
        <v>45341</v>
      </c>
      <c r="B1206" s="52">
        <v>17</v>
      </c>
      <c r="C1206" s="55">
        <v>80.03</v>
      </c>
      <c r="D1206" s="52">
        <f t="shared" si="21"/>
        <v>2</v>
      </c>
    </row>
    <row r="1207" spans="1:4" x14ac:dyDescent="0.3">
      <c r="A1207" s="54">
        <v>45341</v>
      </c>
      <c r="B1207" s="52">
        <v>18</v>
      </c>
      <c r="C1207" s="55">
        <v>82.11</v>
      </c>
      <c r="D1207" s="52">
        <f t="shared" si="21"/>
        <v>2</v>
      </c>
    </row>
    <row r="1208" spans="1:4" x14ac:dyDescent="0.3">
      <c r="A1208" s="54">
        <v>45341</v>
      </c>
      <c r="B1208" s="52">
        <v>19</v>
      </c>
      <c r="C1208" s="55">
        <v>93.37</v>
      </c>
      <c r="D1208" s="52">
        <f t="shared" si="21"/>
        <v>2</v>
      </c>
    </row>
    <row r="1209" spans="1:4" x14ac:dyDescent="0.3">
      <c r="A1209" s="54">
        <v>45341</v>
      </c>
      <c r="B1209" s="52">
        <v>20</v>
      </c>
      <c r="C1209" s="55">
        <v>83.4</v>
      </c>
      <c r="D1209" s="52">
        <f t="shared" si="21"/>
        <v>2</v>
      </c>
    </row>
    <row r="1210" spans="1:4" x14ac:dyDescent="0.3">
      <c r="A1210" s="54">
        <v>45341</v>
      </c>
      <c r="B1210" s="52">
        <v>21</v>
      </c>
      <c r="C1210" s="55">
        <v>75.040000000000006</v>
      </c>
      <c r="D1210" s="52">
        <f t="shared" si="21"/>
        <v>2</v>
      </c>
    </row>
    <row r="1211" spans="1:4" x14ac:dyDescent="0.3">
      <c r="A1211" s="54">
        <v>45341</v>
      </c>
      <c r="B1211" s="52">
        <v>22</v>
      </c>
      <c r="C1211" s="55">
        <v>68.900000000000006</v>
      </c>
      <c r="D1211" s="52">
        <f t="shared" si="21"/>
        <v>2</v>
      </c>
    </row>
    <row r="1212" spans="1:4" x14ac:dyDescent="0.3">
      <c r="A1212" s="54">
        <v>45341</v>
      </c>
      <c r="B1212" s="52">
        <v>23</v>
      </c>
      <c r="C1212" s="55">
        <v>66.27</v>
      </c>
      <c r="D1212" s="52">
        <f t="shared" si="21"/>
        <v>2</v>
      </c>
    </row>
    <row r="1213" spans="1:4" x14ac:dyDescent="0.3">
      <c r="A1213" s="54">
        <v>45341</v>
      </c>
      <c r="B1213" s="52">
        <v>24</v>
      </c>
      <c r="C1213" s="55">
        <v>59.07</v>
      </c>
      <c r="D1213" s="52">
        <f t="shared" si="21"/>
        <v>2</v>
      </c>
    </row>
    <row r="1214" spans="1:4" x14ac:dyDescent="0.3">
      <c r="A1214" s="54">
        <v>45342</v>
      </c>
      <c r="B1214" s="52">
        <v>1</v>
      </c>
      <c r="C1214" s="55">
        <v>58.06</v>
      </c>
      <c r="D1214" s="52">
        <f t="shared" si="21"/>
        <v>2</v>
      </c>
    </row>
    <row r="1215" spans="1:4" x14ac:dyDescent="0.3">
      <c r="A1215" s="54">
        <v>45342</v>
      </c>
      <c r="B1215" s="52">
        <v>2</v>
      </c>
      <c r="C1215" s="55">
        <v>54.32</v>
      </c>
      <c r="D1215" s="52">
        <f t="shared" si="21"/>
        <v>2</v>
      </c>
    </row>
    <row r="1216" spans="1:4" x14ac:dyDescent="0.3">
      <c r="A1216" s="54">
        <v>45342</v>
      </c>
      <c r="B1216" s="52">
        <v>3</v>
      </c>
      <c r="C1216" s="55">
        <v>53.96</v>
      </c>
      <c r="D1216" s="52">
        <f t="shared" si="21"/>
        <v>2</v>
      </c>
    </row>
    <row r="1217" spans="1:4" x14ac:dyDescent="0.3">
      <c r="A1217" s="54">
        <v>45342</v>
      </c>
      <c r="B1217" s="52">
        <v>4</v>
      </c>
      <c r="C1217" s="55">
        <v>53.56</v>
      </c>
      <c r="D1217" s="52">
        <f t="shared" si="21"/>
        <v>2</v>
      </c>
    </row>
    <row r="1218" spans="1:4" x14ac:dyDescent="0.3">
      <c r="A1218" s="54">
        <v>45342</v>
      </c>
      <c r="B1218" s="52">
        <v>5</v>
      </c>
      <c r="C1218" s="55">
        <v>52.41</v>
      </c>
      <c r="D1218" s="52">
        <f t="shared" si="21"/>
        <v>2</v>
      </c>
    </row>
    <row r="1219" spans="1:4" x14ac:dyDescent="0.3">
      <c r="A1219" s="54">
        <v>45342</v>
      </c>
      <c r="B1219" s="52">
        <v>6</v>
      </c>
      <c r="C1219" s="55">
        <v>52.04</v>
      </c>
      <c r="D1219" s="52">
        <f t="shared" si="21"/>
        <v>2</v>
      </c>
    </row>
    <row r="1220" spans="1:4" x14ac:dyDescent="0.3">
      <c r="A1220" s="54">
        <v>45342</v>
      </c>
      <c r="B1220" s="52">
        <v>7</v>
      </c>
      <c r="C1220" s="55">
        <v>68.31</v>
      </c>
      <c r="D1220" s="52">
        <f t="shared" si="21"/>
        <v>2</v>
      </c>
    </row>
    <row r="1221" spans="1:4" x14ac:dyDescent="0.3">
      <c r="A1221" s="54">
        <v>45342</v>
      </c>
      <c r="B1221" s="52">
        <v>8</v>
      </c>
      <c r="C1221" s="55">
        <v>85.65</v>
      </c>
      <c r="D1221" s="52">
        <f t="shared" si="21"/>
        <v>2</v>
      </c>
    </row>
    <row r="1222" spans="1:4" x14ac:dyDescent="0.3">
      <c r="A1222" s="54">
        <v>45342</v>
      </c>
      <c r="B1222" s="52">
        <v>9</v>
      </c>
      <c r="C1222" s="55">
        <v>87.46</v>
      </c>
      <c r="D1222" s="52">
        <f t="shared" si="21"/>
        <v>2</v>
      </c>
    </row>
    <row r="1223" spans="1:4" x14ac:dyDescent="0.3">
      <c r="A1223" s="54">
        <v>45342</v>
      </c>
      <c r="B1223" s="52">
        <v>10</v>
      </c>
      <c r="C1223" s="55">
        <v>77.56</v>
      </c>
      <c r="D1223" s="52">
        <f t="shared" si="21"/>
        <v>2</v>
      </c>
    </row>
    <row r="1224" spans="1:4" x14ac:dyDescent="0.3">
      <c r="A1224" s="54">
        <v>45342</v>
      </c>
      <c r="B1224" s="52">
        <v>11</v>
      </c>
      <c r="C1224" s="55">
        <v>69.12</v>
      </c>
      <c r="D1224" s="52">
        <f t="shared" si="21"/>
        <v>2</v>
      </c>
    </row>
    <row r="1225" spans="1:4" x14ac:dyDescent="0.3">
      <c r="A1225" s="54">
        <v>45342</v>
      </c>
      <c r="B1225" s="52">
        <v>12</v>
      </c>
      <c r="C1225" s="55">
        <v>58.9</v>
      </c>
      <c r="D1225" s="52">
        <f t="shared" si="21"/>
        <v>2</v>
      </c>
    </row>
    <row r="1226" spans="1:4" x14ac:dyDescent="0.3">
      <c r="A1226" s="54">
        <v>45342</v>
      </c>
      <c r="B1226" s="52">
        <v>13</v>
      </c>
      <c r="C1226" s="55">
        <v>52.35</v>
      </c>
      <c r="D1226" s="52">
        <f t="shared" si="21"/>
        <v>2</v>
      </c>
    </row>
    <row r="1227" spans="1:4" x14ac:dyDescent="0.3">
      <c r="A1227" s="54">
        <v>45342</v>
      </c>
      <c r="B1227" s="52">
        <v>14</v>
      </c>
      <c r="C1227" s="55">
        <v>51.52</v>
      </c>
      <c r="D1227" s="52">
        <f t="shared" si="21"/>
        <v>2</v>
      </c>
    </row>
    <row r="1228" spans="1:4" x14ac:dyDescent="0.3">
      <c r="A1228" s="54">
        <v>45342</v>
      </c>
      <c r="B1228" s="52">
        <v>15</v>
      </c>
      <c r="C1228" s="55">
        <v>51.07</v>
      </c>
      <c r="D1228" s="52">
        <f t="shared" si="21"/>
        <v>2</v>
      </c>
    </row>
    <row r="1229" spans="1:4" x14ac:dyDescent="0.3">
      <c r="A1229" s="54">
        <v>45342</v>
      </c>
      <c r="B1229" s="52">
        <v>16</v>
      </c>
      <c r="C1229" s="55">
        <v>62.01</v>
      </c>
      <c r="D1229" s="52">
        <f t="shared" si="21"/>
        <v>2</v>
      </c>
    </row>
    <row r="1230" spans="1:4" x14ac:dyDescent="0.3">
      <c r="A1230" s="54">
        <v>45342</v>
      </c>
      <c r="B1230" s="52">
        <v>17</v>
      </c>
      <c r="C1230" s="55">
        <v>72.260000000000005</v>
      </c>
      <c r="D1230" s="52">
        <f t="shared" si="21"/>
        <v>2</v>
      </c>
    </row>
    <row r="1231" spans="1:4" x14ac:dyDescent="0.3">
      <c r="A1231" s="54">
        <v>45342</v>
      </c>
      <c r="B1231" s="52">
        <v>18</v>
      </c>
      <c r="C1231" s="55">
        <v>81.099999999999994</v>
      </c>
      <c r="D1231" s="52">
        <f t="shared" ref="D1231:D1294" si="22">MONTH(A1231)</f>
        <v>2</v>
      </c>
    </row>
    <row r="1232" spans="1:4" x14ac:dyDescent="0.3">
      <c r="A1232" s="54">
        <v>45342</v>
      </c>
      <c r="B1232" s="52">
        <v>19</v>
      </c>
      <c r="C1232" s="55">
        <v>81.34</v>
      </c>
      <c r="D1232" s="52">
        <f t="shared" si="22"/>
        <v>2</v>
      </c>
    </row>
    <row r="1233" spans="1:4" x14ac:dyDescent="0.3">
      <c r="A1233" s="54">
        <v>45342</v>
      </c>
      <c r="B1233" s="52">
        <v>20</v>
      </c>
      <c r="C1233" s="55">
        <v>84.38</v>
      </c>
      <c r="D1233" s="52">
        <f t="shared" si="22"/>
        <v>2</v>
      </c>
    </row>
    <row r="1234" spans="1:4" x14ac:dyDescent="0.3">
      <c r="A1234" s="54">
        <v>45342</v>
      </c>
      <c r="B1234" s="52">
        <v>21</v>
      </c>
      <c r="C1234" s="55">
        <v>81.47</v>
      </c>
      <c r="D1234" s="52">
        <f t="shared" si="22"/>
        <v>2</v>
      </c>
    </row>
    <row r="1235" spans="1:4" x14ac:dyDescent="0.3">
      <c r="A1235" s="54">
        <v>45342</v>
      </c>
      <c r="B1235" s="52">
        <v>22</v>
      </c>
      <c r="C1235" s="55">
        <v>71.72</v>
      </c>
      <c r="D1235" s="52">
        <f t="shared" si="22"/>
        <v>2</v>
      </c>
    </row>
    <row r="1236" spans="1:4" x14ac:dyDescent="0.3">
      <c r="A1236" s="54">
        <v>45342</v>
      </c>
      <c r="B1236" s="52">
        <v>23</v>
      </c>
      <c r="C1236" s="55">
        <v>70.069999999999993</v>
      </c>
      <c r="D1236" s="52">
        <f t="shared" si="22"/>
        <v>2</v>
      </c>
    </row>
    <row r="1237" spans="1:4" x14ac:dyDescent="0.3">
      <c r="A1237" s="54">
        <v>45342</v>
      </c>
      <c r="B1237" s="52">
        <v>24</v>
      </c>
      <c r="C1237" s="55">
        <v>54.95</v>
      </c>
      <c r="D1237" s="52">
        <f t="shared" si="22"/>
        <v>2</v>
      </c>
    </row>
    <row r="1238" spans="1:4" x14ac:dyDescent="0.3">
      <c r="A1238" s="54">
        <v>45343</v>
      </c>
      <c r="B1238" s="52">
        <v>1</v>
      </c>
      <c r="C1238" s="55">
        <v>49.28</v>
      </c>
      <c r="D1238" s="52">
        <f t="shared" si="22"/>
        <v>2</v>
      </c>
    </row>
    <row r="1239" spans="1:4" x14ac:dyDescent="0.3">
      <c r="A1239" s="54">
        <v>45343</v>
      </c>
      <c r="B1239" s="52">
        <v>2</v>
      </c>
      <c r="C1239" s="55">
        <v>46.59</v>
      </c>
      <c r="D1239" s="52">
        <f t="shared" si="22"/>
        <v>2</v>
      </c>
    </row>
    <row r="1240" spans="1:4" x14ac:dyDescent="0.3">
      <c r="A1240" s="54">
        <v>45343</v>
      </c>
      <c r="B1240" s="52">
        <v>3</v>
      </c>
      <c r="C1240" s="55">
        <v>45.32</v>
      </c>
      <c r="D1240" s="52">
        <f t="shared" si="22"/>
        <v>2</v>
      </c>
    </row>
    <row r="1241" spans="1:4" x14ac:dyDescent="0.3">
      <c r="A1241" s="54">
        <v>45343</v>
      </c>
      <c r="B1241" s="52">
        <v>4</v>
      </c>
      <c r="C1241" s="55">
        <v>43</v>
      </c>
      <c r="D1241" s="52">
        <f t="shared" si="22"/>
        <v>2</v>
      </c>
    </row>
    <row r="1242" spans="1:4" x14ac:dyDescent="0.3">
      <c r="A1242" s="54">
        <v>45343</v>
      </c>
      <c r="B1242" s="52">
        <v>5</v>
      </c>
      <c r="C1242" s="55">
        <v>42.51</v>
      </c>
      <c r="D1242" s="52">
        <f t="shared" si="22"/>
        <v>2</v>
      </c>
    </row>
    <row r="1243" spans="1:4" x14ac:dyDescent="0.3">
      <c r="A1243" s="54">
        <v>45343</v>
      </c>
      <c r="B1243" s="52">
        <v>6</v>
      </c>
      <c r="C1243" s="55">
        <v>46.85</v>
      </c>
      <c r="D1243" s="52">
        <f t="shared" si="22"/>
        <v>2</v>
      </c>
    </row>
    <row r="1244" spans="1:4" x14ac:dyDescent="0.3">
      <c r="A1244" s="54">
        <v>45343</v>
      </c>
      <c r="B1244" s="52">
        <v>7</v>
      </c>
      <c r="C1244" s="55">
        <v>71.94</v>
      </c>
      <c r="D1244" s="52">
        <f t="shared" si="22"/>
        <v>2</v>
      </c>
    </row>
    <row r="1245" spans="1:4" x14ac:dyDescent="0.3">
      <c r="A1245" s="54">
        <v>45343</v>
      </c>
      <c r="B1245" s="52">
        <v>8</v>
      </c>
      <c r="C1245" s="55">
        <v>81.2</v>
      </c>
      <c r="D1245" s="52">
        <f t="shared" si="22"/>
        <v>2</v>
      </c>
    </row>
    <row r="1246" spans="1:4" x14ac:dyDescent="0.3">
      <c r="A1246" s="54">
        <v>45343</v>
      </c>
      <c r="B1246" s="52">
        <v>9</v>
      </c>
      <c r="C1246" s="55">
        <v>84.24</v>
      </c>
      <c r="D1246" s="52">
        <f t="shared" si="22"/>
        <v>2</v>
      </c>
    </row>
    <row r="1247" spans="1:4" x14ac:dyDescent="0.3">
      <c r="A1247" s="54">
        <v>45343</v>
      </c>
      <c r="B1247" s="52">
        <v>10</v>
      </c>
      <c r="C1247" s="55">
        <v>69.86</v>
      </c>
      <c r="D1247" s="52">
        <f t="shared" si="22"/>
        <v>2</v>
      </c>
    </row>
    <row r="1248" spans="1:4" x14ac:dyDescent="0.3">
      <c r="A1248" s="54">
        <v>45343</v>
      </c>
      <c r="B1248" s="52">
        <v>11</v>
      </c>
      <c r="C1248" s="55">
        <v>64.099999999999994</v>
      </c>
      <c r="D1248" s="52">
        <f t="shared" si="22"/>
        <v>2</v>
      </c>
    </row>
    <row r="1249" spans="1:4" x14ac:dyDescent="0.3">
      <c r="A1249" s="54">
        <v>45343</v>
      </c>
      <c r="B1249" s="52">
        <v>12</v>
      </c>
      <c r="C1249" s="55">
        <v>60.39</v>
      </c>
      <c r="D1249" s="52">
        <f t="shared" si="22"/>
        <v>2</v>
      </c>
    </row>
    <row r="1250" spans="1:4" x14ac:dyDescent="0.3">
      <c r="A1250" s="54">
        <v>45343</v>
      </c>
      <c r="B1250" s="52">
        <v>13</v>
      </c>
      <c r="C1250" s="55">
        <v>53.01</v>
      </c>
      <c r="D1250" s="52">
        <f t="shared" si="22"/>
        <v>2</v>
      </c>
    </row>
    <row r="1251" spans="1:4" x14ac:dyDescent="0.3">
      <c r="A1251" s="54">
        <v>45343</v>
      </c>
      <c r="B1251" s="52">
        <v>14</v>
      </c>
      <c r="C1251" s="55">
        <v>51.75</v>
      </c>
      <c r="D1251" s="52">
        <f t="shared" si="22"/>
        <v>2</v>
      </c>
    </row>
    <row r="1252" spans="1:4" x14ac:dyDescent="0.3">
      <c r="A1252" s="54">
        <v>45343</v>
      </c>
      <c r="B1252" s="52">
        <v>15</v>
      </c>
      <c r="C1252" s="55">
        <v>56.73</v>
      </c>
      <c r="D1252" s="52">
        <f t="shared" si="22"/>
        <v>2</v>
      </c>
    </row>
    <row r="1253" spans="1:4" x14ac:dyDescent="0.3">
      <c r="A1253" s="54">
        <v>45343</v>
      </c>
      <c r="B1253" s="52">
        <v>16</v>
      </c>
      <c r="C1253" s="55">
        <v>63.88</v>
      </c>
      <c r="D1253" s="52">
        <f t="shared" si="22"/>
        <v>2</v>
      </c>
    </row>
    <row r="1254" spans="1:4" x14ac:dyDescent="0.3">
      <c r="A1254" s="54">
        <v>45343</v>
      </c>
      <c r="B1254" s="52">
        <v>17</v>
      </c>
      <c r="C1254" s="55">
        <v>68.290000000000006</v>
      </c>
      <c r="D1254" s="52">
        <f t="shared" si="22"/>
        <v>2</v>
      </c>
    </row>
    <row r="1255" spans="1:4" x14ac:dyDescent="0.3">
      <c r="A1255" s="54">
        <v>45343</v>
      </c>
      <c r="B1255" s="52">
        <v>18</v>
      </c>
      <c r="C1255" s="55">
        <v>84.21</v>
      </c>
      <c r="D1255" s="52">
        <f t="shared" si="22"/>
        <v>2</v>
      </c>
    </row>
    <row r="1256" spans="1:4" x14ac:dyDescent="0.3">
      <c r="A1256" s="54">
        <v>45343</v>
      </c>
      <c r="B1256" s="52">
        <v>19</v>
      </c>
      <c r="C1256" s="55">
        <v>80.61</v>
      </c>
      <c r="D1256" s="52">
        <f t="shared" si="22"/>
        <v>2</v>
      </c>
    </row>
    <row r="1257" spans="1:4" x14ac:dyDescent="0.3">
      <c r="A1257" s="54">
        <v>45343</v>
      </c>
      <c r="B1257" s="52">
        <v>20</v>
      </c>
      <c r="C1257" s="55">
        <v>81.55</v>
      </c>
      <c r="D1257" s="52">
        <f t="shared" si="22"/>
        <v>2</v>
      </c>
    </row>
    <row r="1258" spans="1:4" x14ac:dyDescent="0.3">
      <c r="A1258" s="54">
        <v>45343</v>
      </c>
      <c r="B1258" s="52">
        <v>21</v>
      </c>
      <c r="C1258" s="55">
        <v>77.75</v>
      </c>
      <c r="D1258" s="52">
        <f t="shared" si="22"/>
        <v>2</v>
      </c>
    </row>
    <row r="1259" spans="1:4" x14ac:dyDescent="0.3">
      <c r="A1259" s="54">
        <v>45343</v>
      </c>
      <c r="B1259" s="52">
        <v>22</v>
      </c>
      <c r="C1259" s="55">
        <v>56.95</v>
      </c>
      <c r="D1259" s="52">
        <f t="shared" si="22"/>
        <v>2</v>
      </c>
    </row>
    <row r="1260" spans="1:4" x14ac:dyDescent="0.3">
      <c r="A1260" s="54">
        <v>45343</v>
      </c>
      <c r="B1260" s="52">
        <v>23</v>
      </c>
      <c r="C1260" s="55">
        <v>53.08</v>
      </c>
      <c r="D1260" s="52">
        <f t="shared" si="22"/>
        <v>2</v>
      </c>
    </row>
    <row r="1261" spans="1:4" x14ac:dyDescent="0.3">
      <c r="A1261" s="54">
        <v>45343</v>
      </c>
      <c r="B1261" s="52">
        <v>24</v>
      </c>
      <c r="C1261" s="55">
        <v>38.369999999999997</v>
      </c>
      <c r="D1261" s="52">
        <f t="shared" si="22"/>
        <v>2</v>
      </c>
    </row>
    <row r="1262" spans="1:4" x14ac:dyDescent="0.3">
      <c r="A1262" s="54">
        <v>45344</v>
      </c>
      <c r="B1262" s="52">
        <v>1</v>
      </c>
      <c r="C1262" s="55">
        <v>36.4</v>
      </c>
      <c r="D1262" s="52">
        <f t="shared" si="22"/>
        <v>2</v>
      </c>
    </row>
    <row r="1263" spans="1:4" x14ac:dyDescent="0.3">
      <c r="A1263" s="54">
        <v>45344</v>
      </c>
      <c r="B1263" s="52">
        <v>2</v>
      </c>
      <c r="C1263" s="55">
        <v>36.770000000000003</v>
      </c>
      <c r="D1263" s="52">
        <f t="shared" si="22"/>
        <v>2</v>
      </c>
    </row>
    <row r="1264" spans="1:4" x14ac:dyDescent="0.3">
      <c r="A1264" s="54">
        <v>45344</v>
      </c>
      <c r="B1264" s="52">
        <v>3</v>
      </c>
      <c r="C1264" s="55">
        <v>38.44</v>
      </c>
      <c r="D1264" s="52">
        <f t="shared" si="22"/>
        <v>2</v>
      </c>
    </row>
    <row r="1265" spans="1:4" x14ac:dyDescent="0.3">
      <c r="A1265" s="54">
        <v>45344</v>
      </c>
      <c r="B1265" s="52">
        <v>4</v>
      </c>
      <c r="C1265" s="55">
        <v>36.979999999999997</v>
      </c>
      <c r="D1265" s="52">
        <f t="shared" si="22"/>
        <v>2</v>
      </c>
    </row>
    <row r="1266" spans="1:4" x14ac:dyDescent="0.3">
      <c r="A1266" s="54">
        <v>45344</v>
      </c>
      <c r="B1266" s="52">
        <v>5</v>
      </c>
      <c r="C1266" s="55">
        <v>39.61</v>
      </c>
      <c r="D1266" s="52">
        <f t="shared" si="22"/>
        <v>2</v>
      </c>
    </row>
    <row r="1267" spans="1:4" x14ac:dyDescent="0.3">
      <c r="A1267" s="54">
        <v>45344</v>
      </c>
      <c r="B1267" s="52">
        <v>6</v>
      </c>
      <c r="C1267" s="55">
        <v>43.98</v>
      </c>
      <c r="D1267" s="52">
        <f t="shared" si="22"/>
        <v>2</v>
      </c>
    </row>
    <row r="1268" spans="1:4" x14ac:dyDescent="0.3">
      <c r="A1268" s="54">
        <v>45344</v>
      </c>
      <c r="B1268" s="52">
        <v>7</v>
      </c>
      <c r="C1268" s="55">
        <v>70.13</v>
      </c>
      <c r="D1268" s="52">
        <f t="shared" si="22"/>
        <v>2</v>
      </c>
    </row>
    <row r="1269" spans="1:4" x14ac:dyDescent="0.3">
      <c r="A1269" s="54">
        <v>45344</v>
      </c>
      <c r="B1269" s="52">
        <v>8</v>
      </c>
      <c r="C1269" s="55">
        <v>79.45</v>
      </c>
      <c r="D1269" s="52">
        <f t="shared" si="22"/>
        <v>2</v>
      </c>
    </row>
    <row r="1270" spans="1:4" x14ac:dyDescent="0.3">
      <c r="A1270" s="54">
        <v>45344</v>
      </c>
      <c r="B1270" s="52">
        <v>9</v>
      </c>
      <c r="C1270" s="55">
        <v>80.930000000000007</v>
      </c>
      <c r="D1270" s="52">
        <f t="shared" si="22"/>
        <v>2</v>
      </c>
    </row>
    <row r="1271" spans="1:4" x14ac:dyDescent="0.3">
      <c r="A1271" s="54">
        <v>45344</v>
      </c>
      <c r="B1271" s="52">
        <v>10</v>
      </c>
      <c r="C1271" s="55">
        <v>72.52</v>
      </c>
      <c r="D1271" s="52">
        <f t="shared" si="22"/>
        <v>2</v>
      </c>
    </row>
    <row r="1272" spans="1:4" x14ac:dyDescent="0.3">
      <c r="A1272" s="54">
        <v>45344</v>
      </c>
      <c r="B1272" s="52">
        <v>11</v>
      </c>
      <c r="C1272" s="55">
        <v>69.55</v>
      </c>
      <c r="D1272" s="52">
        <f t="shared" si="22"/>
        <v>2</v>
      </c>
    </row>
    <row r="1273" spans="1:4" x14ac:dyDescent="0.3">
      <c r="A1273" s="54">
        <v>45344</v>
      </c>
      <c r="B1273" s="52">
        <v>12</v>
      </c>
      <c r="C1273" s="55">
        <v>66.98</v>
      </c>
      <c r="D1273" s="52">
        <f t="shared" si="22"/>
        <v>2</v>
      </c>
    </row>
    <row r="1274" spans="1:4" x14ac:dyDescent="0.3">
      <c r="A1274" s="54">
        <v>45344</v>
      </c>
      <c r="B1274" s="52">
        <v>13</v>
      </c>
      <c r="C1274" s="55">
        <v>66.48</v>
      </c>
      <c r="D1274" s="52">
        <f t="shared" si="22"/>
        <v>2</v>
      </c>
    </row>
    <row r="1275" spans="1:4" x14ac:dyDescent="0.3">
      <c r="A1275" s="54">
        <v>45344</v>
      </c>
      <c r="B1275" s="52">
        <v>14</v>
      </c>
      <c r="C1275" s="55">
        <v>67.09</v>
      </c>
      <c r="D1275" s="52">
        <f t="shared" si="22"/>
        <v>2</v>
      </c>
    </row>
    <row r="1276" spans="1:4" x14ac:dyDescent="0.3">
      <c r="A1276" s="54">
        <v>45344</v>
      </c>
      <c r="B1276" s="52">
        <v>15</v>
      </c>
      <c r="C1276" s="55">
        <v>68.03</v>
      </c>
      <c r="D1276" s="52">
        <f t="shared" si="22"/>
        <v>2</v>
      </c>
    </row>
    <row r="1277" spans="1:4" x14ac:dyDescent="0.3">
      <c r="A1277" s="54">
        <v>45344</v>
      </c>
      <c r="B1277" s="52">
        <v>16</v>
      </c>
      <c r="C1277" s="55">
        <v>71.209999999999994</v>
      </c>
      <c r="D1277" s="52">
        <f t="shared" si="22"/>
        <v>2</v>
      </c>
    </row>
    <row r="1278" spans="1:4" x14ac:dyDescent="0.3">
      <c r="A1278" s="54">
        <v>45344</v>
      </c>
      <c r="B1278" s="52">
        <v>17</v>
      </c>
      <c r="C1278" s="55">
        <v>73.11</v>
      </c>
      <c r="D1278" s="52">
        <f t="shared" si="22"/>
        <v>2</v>
      </c>
    </row>
    <row r="1279" spans="1:4" x14ac:dyDescent="0.3">
      <c r="A1279" s="54">
        <v>45344</v>
      </c>
      <c r="B1279" s="52">
        <v>18</v>
      </c>
      <c r="C1279" s="55">
        <v>74.39</v>
      </c>
      <c r="D1279" s="52">
        <f t="shared" si="22"/>
        <v>2</v>
      </c>
    </row>
    <row r="1280" spans="1:4" x14ac:dyDescent="0.3">
      <c r="A1280" s="54">
        <v>45344</v>
      </c>
      <c r="B1280" s="52">
        <v>19</v>
      </c>
      <c r="C1280" s="55">
        <v>72.98</v>
      </c>
      <c r="D1280" s="52">
        <f t="shared" si="22"/>
        <v>2</v>
      </c>
    </row>
    <row r="1281" spans="1:4" x14ac:dyDescent="0.3">
      <c r="A1281" s="54">
        <v>45344</v>
      </c>
      <c r="B1281" s="52">
        <v>20</v>
      </c>
      <c r="C1281" s="55">
        <v>72.22</v>
      </c>
      <c r="D1281" s="52">
        <f t="shared" si="22"/>
        <v>2</v>
      </c>
    </row>
    <row r="1282" spans="1:4" x14ac:dyDescent="0.3">
      <c r="A1282" s="54">
        <v>45344</v>
      </c>
      <c r="B1282" s="52">
        <v>21</v>
      </c>
      <c r="C1282" s="55">
        <v>45.49</v>
      </c>
      <c r="D1282" s="52">
        <f t="shared" si="22"/>
        <v>2</v>
      </c>
    </row>
    <row r="1283" spans="1:4" x14ac:dyDescent="0.3">
      <c r="A1283" s="54">
        <v>45344</v>
      </c>
      <c r="B1283" s="52">
        <v>22</v>
      </c>
      <c r="C1283" s="55">
        <v>22.7</v>
      </c>
      <c r="D1283" s="52">
        <f t="shared" si="22"/>
        <v>2</v>
      </c>
    </row>
    <row r="1284" spans="1:4" x14ac:dyDescent="0.3">
      <c r="A1284" s="54">
        <v>45344</v>
      </c>
      <c r="B1284" s="52">
        <v>23</v>
      </c>
      <c r="C1284" s="55">
        <v>10.45</v>
      </c>
      <c r="D1284" s="52">
        <f t="shared" si="22"/>
        <v>2</v>
      </c>
    </row>
    <row r="1285" spans="1:4" x14ac:dyDescent="0.3">
      <c r="A1285" s="54">
        <v>45344</v>
      </c>
      <c r="B1285" s="52">
        <v>24</v>
      </c>
      <c r="C1285" s="55">
        <v>5.61</v>
      </c>
      <c r="D1285" s="52">
        <f t="shared" si="22"/>
        <v>2</v>
      </c>
    </row>
    <row r="1286" spans="1:4" x14ac:dyDescent="0.3">
      <c r="A1286" s="54">
        <v>45345</v>
      </c>
      <c r="B1286" s="52">
        <v>1</v>
      </c>
      <c r="C1286" s="55">
        <v>11.42</v>
      </c>
      <c r="D1286" s="52">
        <f t="shared" si="22"/>
        <v>2</v>
      </c>
    </row>
    <row r="1287" spans="1:4" x14ac:dyDescent="0.3">
      <c r="A1287" s="54">
        <v>45345</v>
      </c>
      <c r="B1287" s="52">
        <v>2</v>
      </c>
      <c r="C1287" s="55">
        <v>20.04</v>
      </c>
      <c r="D1287" s="52">
        <f t="shared" si="22"/>
        <v>2</v>
      </c>
    </row>
    <row r="1288" spans="1:4" x14ac:dyDescent="0.3">
      <c r="A1288" s="54">
        <v>45345</v>
      </c>
      <c r="B1288" s="52">
        <v>3</v>
      </c>
      <c r="C1288" s="55">
        <v>13.04</v>
      </c>
      <c r="D1288" s="52">
        <f t="shared" si="22"/>
        <v>2</v>
      </c>
    </row>
    <row r="1289" spans="1:4" x14ac:dyDescent="0.3">
      <c r="A1289" s="54">
        <v>45345</v>
      </c>
      <c r="B1289" s="52">
        <v>4</v>
      </c>
      <c r="C1289" s="55">
        <v>10.34</v>
      </c>
      <c r="D1289" s="52">
        <f t="shared" si="22"/>
        <v>2</v>
      </c>
    </row>
    <row r="1290" spans="1:4" x14ac:dyDescent="0.3">
      <c r="A1290" s="54">
        <v>45345</v>
      </c>
      <c r="B1290" s="52">
        <v>5</v>
      </c>
      <c r="C1290" s="55">
        <v>17.05</v>
      </c>
      <c r="D1290" s="52">
        <f t="shared" si="22"/>
        <v>2</v>
      </c>
    </row>
    <row r="1291" spans="1:4" x14ac:dyDescent="0.3">
      <c r="A1291" s="54">
        <v>45345</v>
      </c>
      <c r="B1291" s="52">
        <v>6</v>
      </c>
      <c r="C1291" s="55">
        <v>53.78</v>
      </c>
      <c r="D1291" s="52">
        <f t="shared" si="22"/>
        <v>2</v>
      </c>
    </row>
    <row r="1292" spans="1:4" x14ac:dyDescent="0.3">
      <c r="A1292" s="54">
        <v>45345</v>
      </c>
      <c r="B1292" s="52">
        <v>7</v>
      </c>
      <c r="C1292" s="55">
        <v>70.89</v>
      </c>
      <c r="D1292" s="52">
        <f t="shared" si="22"/>
        <v>2</v>
      </c>
    </row>
    <row r="1293" spans="1:4" x14ac:dyDescent="0.3">
      <c r="A1293" s="54">
        <v>45345</v>
      </c>
      <c r="B1293" s="52">
        <v>8</v>
      </c>
      <c r="C1293" s="55">
        <v>79.98</v>
      </c>
      <c r="D1293" s="52">
        <f t="shared" si="22"/>
        <v>2</v>
      </c>
    </row>
    <row r="1294" spans="1:4" x14ac:dyDescent="0.3">
      <c r="A1294" s="54">
        <v>45345</v>
      </c>
      <c r="B1294" s="52">
        <v>9</v>
      </c>
      <c r="C1294" s="55">
        <v>77.69</v>
      </c>
      <c r="D1294" s="52">
        <f t="shared" si="22"/>
        <v>2</v>
      </c>
    </row>
    <row r="1295" spans="1:4" x14ac:dyDescent="0.3">
      <c r="A1295" s="54">
        <v>45345</v>
      </c>
      <c r="B1295" s="52">
        <v>10</v>
      </c>
      <c r="C1295" s="55">
        <v>73.400000000000006</v>
      </c>
      <c r="D1295" s="52">
        <f t="shared" ref="D1295:D1358" si="23">MONTH(A1295)</f>
        <v>2</v>
      </c>
    </row>
    <row r="1296" spans="1:4" x14ac:dyDescent="0.3">
      <c r="A1296" s="54">
        <v>45345</v>
      </c>
      <c r="B1296" s="52">
        <v>11</v>
      </c>
      <c r="C1296" s="55">
        <v>63.24</v>
      </c>
      <c r="D1296" s="52">
        <f t="shared" si="23"/>
        <v>2</v>
      </c>
    </row>
    <row r="1297" spans="1:4" x14ac:dyDescent="0.3">
      <c r="A1297" s="54">
        <v>45345</v>
      </c>
      <c r="B1297" s="52">
        <v>12</v>
      </c>
      <c r="C1297" s="55">
        <v>60.64</v>
      </c>
      <c r="D1297" s="52">
        <f t="shared" si="23"/>
        <v>2</v>
      </c>
    </row>
    <row r="1298" spans="1:4" x14ac:dyDescent="0.3">
      <c r="A1298" s="54">
        <v>45345</v>
      </c>
      <c r="B1298" s="52">
        <v>13</v>
      </c>
      <c r="C1298" s="55">
        <v>59.66</v>
      </c>
      <c r="D1298" s="52">
        <f t="shared" si="23"/>
        <v>2</v>
      </c>
    </row>
    <row r="1299" spans="1:4" x14ac:dyDescent="0.3">
      <c r="A1299" s="54">
        <v>45345</v>
      </c>
      <c r="B1299" s="52">
        <v>14</v>
      </c>
      <c r="C1299" s="55">
        <v>58.88</v>
      </c>
      <c r="D1299" s="52">
        <f t="shared" si="23"/>
        <v>2</v>
      </c>
    </row>
    <row r="1300" spans="1:4" x14ac:dyDescent="0.3">
      <c r="A1300" s="54">
        <v>45345</v>
      </c>
      <c r="B1300" s="52">
        <v>15</v>
      </c>
      <c r="C1300" s="55">
        <v>67.28</v>
      </c>
      <c r="D1300" s="52">
        <f t="shared" si="23"/>
        <v>2</v>
      </c>
    </row>
    <row r="1301" spans="1:4" x14ac:dyDescent="0.3">
      <c r="A1301" s="54">
        <v>45345</v>
      </c>
      <c r="B1301" s="52">
        <v>16</v>
      </c>
      <c r="C1301" s="55">
        <v>70.739999999999995</v>
      </c>
      <c r="D1301" s="52">
        <f t="shared" si="23"/>
        <v>2</v>
      </c>
    </row>
    <row r="1302" spans="1:4" x14ac:dyDescent="0.3">
      <c r="A1302" s="54">
        <v>45345</v>
      </c>
      <c r="B1302" s="52">
        <v>17</v>
      </c>
      <c r="C1302" s="55">
        <v>75.7</v>
      </c>
      <c r="D1302" s="52">
        <f t="shared" si="23"/>
        <v>2</v>
      </c>
    </row>
    <row r="1303" spans="1:4" x14ac:dyDescent="0.3">
      <c r="A1303" s="54">
        <v>45345</v>
      </c>
      <c r="B1303" s="52">
        <v>18</v>
      </c>
      <c r="C1303" s="55">
        <v>80.69</v>
      </c>
      <c r="D1303" s="52">
        <f t="shared" si="23"/>
        <v>2</v>
      </c>
    </row>
    <row r="1304" spans="1:4" x14ac:dyDescent="0.3">
      <c r="A1304" s="54">
        <v>45345</v>
      </c>
      <c r="B1304" s="52">
        <v>19</v>
      </c>
      <c r="C1304" s="55">
        <v>86.44</v>
      </c>
      <c r="D1304" s="52">
        <f t="shared" si="23"/>
        <v>2</v>
      </c>
    </row>
    <row r="1305" spans="1:4" x14ac:dyDescent="0.3">
      <c r="A1305" s="54">
        <v>45345</v>
      </c>
      <c r="B1305" s="52">
        <v>20</v>
      </c>
      <c r="C1305" s="55">
        <v>84.01</v>
      </c>
      <c r="D1305" s="52">
        <f t="shared" si="23"/>
        <v>2</v>
      </c>
    </row>
    <row r="1306" spans="1:4" x14ac:dyDescent="0.3">
      <c r="A1306" s="54">
        <v>45345</v>
      </c>
      <c r="B1306" s="52">
        <v>21</v>
      </c>
      <c r="C1306" s="55">
        <v>72.97</v>
      </c>
      <c r="D1306" s="52">
        <f t="shared" si="23"/>
        <v>2</v>
      </c>
    </row>
    <row r="1307" spans="1:4" x14ac:dyDescent="0.3">
      <c r="A1307" s="54">
        <v>45345</v>
      </c>
      <c r="B1307" s="52">
        <v>22</v>
      </c>
      <c r="C1307" s="55">
        <v>69.260000000000005</v>
      </c>
      <c r="D1307" s="52">
        <f t="shared" si="23"/>
        <v>2</v>
      </c>
    </row>
    <row r="1308" spans="1:4" x14ac:dyDescent="0.3">
      <c r="A1308" s="54">
        <v>45345</v>
      </c>
      <c r="B1308" s="52">
        <v>23</v>
      </c>
      <c r="C1308" s="55">
        <v>67.98</v>
      </c>
      <c r="D1308" s="52">
        <f t="shared" si="23"/>
        <v>2</v>
      </c>
    </row>
    <row r="1309" spans="1:4" x14ac:dyDescent="0.3">
      <c r="A1309" s="54">
        <v>45345</v>
      </c>
      <c r="B1309" s="52">
        <v>24</v>
      </c>
      <c r="C1309" s="55">
        <v>65.099999999999994</v>
      </c>
      <c r="D1309" s="52">
        <f t="shared" si="23"/>
        <v>2</v>
      </c>
    </row>
    <row r="1310" spans="1:4" x14ac:dyDescent="0.3">
      <c r="A1310" s="54">
        <v>45346</v>
      </c>
      <c r="B1310" s="52">
        <v>1</v>
      </c>
      <c r="C1310" s="55">
        <v>66.47</v>
      </c>
      <c r="D1310" s="52">
        <f t="shared" si="23"/>
        <v>2</v>
      </c>
    </row>
    <row r="1311" spans="1:4" x14ac:dyDescent="0.3">
      <c r="A1311" s="54">
        <v>45346</v>
      </c>
      <c r="B1311" s="52">
        <v>2</v>
      </c>
      <c r="C1311" s="55">
        <v>63.9</v>
      </c>
      <c r="D1311" s="52">
        <f t="shared" si="23"/>
        <v>2</v>
      </c>
    </row>
    <row r="1312" spans="1:4" x14ac:dyDescent="0.3">
      <c r="A1312" s="54">
        <v>45346</v>
      </c>
      <c r="B1312" s="52">
        <v>3</v>
      </c>
      <c r="C1312" s="55">
        <v>59.5</v>
      </c>
      <c r="D1312" s="52">
        <f t="shared" si="23"/>
        <v>2</v>
      </c>
    </row>
    <row r="1313" spans="1:4" x14ac:dyDescent="0.3">
      <c r="A1313" s="54">
        <v>45346</v>
      </c>
      <c r="B1313" s="52">
        <v>4</v>
      </c>
      <c r="C1313" s="55">
        <v>55.2</v>
      </c>
      <c r="D1313" s="52">
        <f t="shared" si="23"/>
        <v>2</v>
      </c>
    </row>
    <row r="1314" spans="1:4" x14ac:dyDescent="0.3">
      <c r="A1314" s="54">
        <v>45346</v>
      </c>
      <c r="B1314" s="52">
        <v>5</v>
      </c>
      <c r="C1314" s="55">
        <v>55.39</v>
      </c>
      <c r="D1314" s="52">
        <f t="shared" si="23"/>
        <v>2</v>
      </c>
    </row>
    <row r="1315" spans="1:4" x14ac:dyDescent="0.3">
      <c r="A1315" s="54">
        <v>45346</v>
      </c>
      <c r="B1315" s="52">
        <v>6</v>
      </c>
      <c r="C1315" s="55">
        <v>57.1</v>
      </c>
      <c r="D1315" s="52">
        <f t="shared" si="23"/>
        <v>2</v>
      </c>
    </row>
    <row r="1316" spans="1:4" x14ac:dyDescent="0.3">
      <c r="A1316" s="54">
        <v>45346</v>
      </c>
      <c r="B1316" s="52">
        <v>7</v>
      </c>
      <c r="C1316" s="55">
        <v>61.67</v>
      </c>
      <c r="D1316" s="52">
        <f t="shared" si="23"/>
        <v>2</v>
      </c>
    </row>
    <row r="1317" spans="1:4" x14ac:dyDescent="0.3">
      <c r="A1317" s="54">
        <v>45346</v>
      </c>
      <c r="B1317" s="52">
        <v>8</v>
      </c>
      <c r="C1317" s="55">
        <v>66.11</v>
      </c>
      <c r="D1317" s="52">
        <f t="shared" si="23"/>
        <v>2</v>
      </c>
    </row>
    <row r="1318" spans="1:4" x14ac:dyDescent="0.3">
      <c r="A1318" s="54">
        <v>45346</v>
      </c>
      <c r="B1318" s="52">
        <v>9</v>
      </c>
      <c r="C1318" s="55">
        <v>64.400000000000006</v>
      </c>
      <c r="D1318" s="52">
        <f t="shared" si="23"/>
        <v>2</v>
      </c>
    </row>
    <row r="1319" spans="1:4" x14ac:dyDescent="0.3">
      <c r="A1319" s="54">
        <v>45346</v>
      </c>
      <c r="B1319" s="52">
        <v>10</v>
      </c>
      <c r="C1319" s="55">
        <v>57.6</v>
      </c>
      <c r="D1319" s="52">
        <f t="shared" si="23"/>
        <v>2</v>
      </c>
    </row>
    <row r="1320" spans="1:4" x14ac:dyDescent="0.3">
      <c r="A1320" s="54">
        <v>45346</v>
      </c>
      <c r="B1320" s="52">
        <v>11</v>
      </c>
      <c r="C1320" s="55">
        <v>49.58</v>
      </c>
      <c r="D1320" s="52">
        <f t="shared" si="23"/>
        <v>2</v>
      </c>
    </row>
    <row r="1321" spans="1:4" x14ac:dyDescent="0.3">
      <c r="A1321" s="54">
        <v>45346</v>
      </c>
      <c r="B1321" s="52">
        <v>12</v>
      </c>
      <c r="C1321" s="55">
        <v>46.76</v>
      </c>
      <c r="D1321" s="52">
        <f t="shared" si="23"/>
        <v>2</v>
      </c>
    </row>
    <row r="1322" spans="1:4" x14ac:dyDescent="0.3">
      <c r="A1322" s="54">
        <v>45346</v>
      </c>
      <c r="B1322" s="52">
        <v>13</v>
      </c>
      <c r="C1322" s="55">
        <v>40.47</v>
      </c>
      <c r="D1322" s="52">
        <f t="shared" si="23"/>
        <v>2</v>
      </c>
    </row>
    <row r="1323" spans="1:4" x14ac:dyDescent="0.3">
      <c r="A1323" s="54">
        <v>45346</v>
      </c>
      <c r="B1323" s="52">
        <v>14</v>
      </c>
      <c r="C1323" s="55">
        <v>32.22</v>
      </c>
      <c r="D1323" s="52">
        <f t="shared" si="23"/>
        <v>2</v>
      </c>
    </row>
    <row r="1324" spans="1:4" x14ac:dyDescent="0.3">
      <c r="A1324" s="54">
        <v>45346</v>
      </c>
      <c r="B1324" s="52">
        <v>15</v>
      </c>
      <c r="C1324" s="55">
        <v>37.6</v>
      </c>
      <c r="D1324" s="52">
        <f t="shared" si="23"/>
        <v>2</v>
      </c>
    </row>
    <row r="1325" spans="1:4" x14ac:dyDescent="0.3">
      <c r="A1325" s="54">
        <v>45346</v>
      </c>
      <c r="B1325" s="52">
        <v>16</v>
      </c>
      <c r="C1325" s="55">
        <v>45</v>
      </c>
      <c r="D1325" s="52">
        <f t="shared" si="23"/>
        <v>2</v>
      </c>
    </row>
    <row r="1326" spans="1:4" x14ac:dyDescent="0.3">
      <c r="A1326" s="54">
        <v>45346</v>
      </c>
      <c r="B1326" s="52">
        <v>17</v>
      </c>
      <c r="C1326" s="55">
        <v>55.63</v>
      </c>
      <c r="D1326" s="52">
        <f t="shared" si="23"/>
        <v>2</v>
      </c>
    </row>
    <row r="1327" spans="1:4" x14ac:dyDescent="0.3">
      <c r="A1327" s="54">
        <v>45346</v>
      </c>
      <c r="B1327" s="52">
        <v>18</v>
      </c>
      <c r="C1327" s="55">
        <v>70.92</v>
      </c>
      <c r="D1327" s="52">
        <f t="shared" si="23"/>
        <v>2</v>
      </c>
    </row>
    <row r="1328" spans="1:4" x14ac:dyDescent="0.3">
      <c r="A1328" s="54">
        <v>45346</v>
      </c>
      <c r="B1328" s="52">
        <v>19</v>
      </c>
      <c r="C1328" s="55">
        <v>78.87</v>
      </c>
      <c r="D1328" s="52">
        <f t="shared" si="23"/>
        <v>2</v>
      </c>
    </row>
    <row r="1329" spans="1:4" x14ac:dyDescent="0.3">
      <c r="A1329" s="54">
        <v>45346</v>
      </c>
      <c r="B1329" s="52">
        <v>20</v>
      </c>
      <c r="C1329" s="55">
        <v>74.13</v>
      </c>
      <c r="D1329" s="52">
        <f t="shared" si="23"/>
        <v>2</v>
      </c>
    </row>
    <row r="1330" spans="1:4" x14ac:dyDescent="0.3">
      <c r="A1330" s="54">
        <v>45346</v>
      </c>
      <c r="B1330" s="52">
        <v>21</v>
      </c>
      <c r="C1330" s="55">
        <v>65.17</v>
      </c>
      <c r="D1330" s="52">
        <f t="shared" si="23"/>
        <v>2</v>
      </c>
    </row>
    <row r="1331" spans="1:4" x14ac:dyDescent="0.3">
      <c r="A1331" s="54">
        <v>45346</v>
      </c>
      <c r="B1331" s="52">
        <v>22</v>
      </c>
      <c r="C1331" s="55">
        <v>59.94</v>
      </c>
      <c r="D1331" s="52">
        <f t="shared" si="23"/>
        <v>2</v>
      </c>
    </row>
    <row r="1332" spans="1:4" x14ac:dyDescent="0.3">
      <c r="A1332" s="54">
        <v>45346</v>
      </c>
      <c r="B1332" s="52">
        <v>23</v>
      </c>
      <c r="C1332" s="55">
        <v>56.63</v>
      </c>
      <c r="D1332" s="52">
        <f t="shared" si="23"/>
        <v>2</v>
      </c>
    </row>
    <row r="1333" spans="1:4" x14ac:dyDescent="0.3">
      <c r="A1333" s="54">
        <v>45346</v>
      </c>
      <c r="B1333" s="52">
        <v>24</v>
      </c>
      <c r="C1333" s="55">
        <v>52.78</v>
      </c>
      <c r="D1333" s="52">
        <f t="shared" si="23"/>
        <v>2</v>
      </c>
    </row>
    <row r="1334" spans="1:4" x14ac:dyDescent="0.3">
      <c r="A1334" s="54">
        <v>45347</v>
      </c>
      <c r="B1334" s="52">
        <v>1</v>
      </c>
      <c r="C1334" s="55">
        <v>56.57</v>
      </c>
      <c r="D1334" s="52">
        <f t="shared" si="23"/>
        <v>2</v>
      </c>
    </row>
    <row r="1335" spans="1:4" x14ac:dyDescent="0.3">
      <c r="A1335" s="54">
        <v>45347</v>
      </c>
      <c r="B1335" s="52">
        <v>2</v>
      </c>
      <c r="C1335" s="55">
        <v>55.44</v>
      </c>
      <c r="D1335" s="52">
        <f t="shared" si="23"/>
        <v>2</v>
      </c>
    </row>
    <row r="1336" spans="1:4" x14ac:dyDescent="0.3">
      <c r="A1336" s="54">
        <v>45347</v>
      </c>
      <c r="B1336" s="52">
        <v>3</v>
      </c>
      <c r="C1336" s="55">
        <v>55.39</v>
      </c>
      <c r="D1336" s="52">
        <f t="shared" si="23"/>
        <v>2</v>
      </c>
    </row>
    <row r="1337" spans="1:4" x14ac:dyDescent="0.3">
      <c r="A1337" s="54">
        <v>45347</v>
      </c>
      <c r="B1337" s="52">
        <v>4</v>
      </c>
      <c r="C1337" s="55">
        <v>54.89</v>
      </c>
      <c r="D1337" s="52">
        <f t="shared" si="23"/>
        <v>2</v>
      </c>
    </row>
    <row r="1338" spans="1:4" x14ac:dyDescent="0.3">
      <c r="A1338" s="54">
        <v>45347</v>
      </c>
      <c r="B1338" s="52">
        <v>5</v>
      </c>
      <c r="C1338" s="55">
        <v>55.19</v>
      </c>
      <c r="D1338" s="52">
        <f t="shared" si="23"/>
        <v>2</v>
      </c>
    </row>
    <row r="1339" spans="1:4" x14ac:dyDescent="0.3">
      <c r="A1339" s="54">
        <v>45347</v>
      </c>
      <c r="B1339" s="52">
        <v>6</v>
      </c>
      <c r="C1339" s="55">
        <v>55.07</v>
      </c>
      <c r="D1339" s="52">
        <f t="shared" si="23"/>
        <v>2</v>
      </c>
    </row>
    <row r="1340" spans="1:4" x14ac:dyDescent="0.3">
      <c r="A1340" s="54">
        <v>45347</v>
      </c>
      <c r="B1340" s="52">
        <v>7</v>
      </c>
      <c r="C1340" s="55">
        <v>56.77</v>
      </c>
      <c r="D1340" s="52">
        <f t="shared" si="23"/>
        <v>2</v>
      </c>
    </row>
    <row r="1341" spans="1:4" x14ac:dyDescent="0.3">
      <c r="A1341" s="54">
        <v>45347</v>
      </c>
      <c r="B1341" s="52">
        <v>8</v>
      </c>
      <c r="C1341" s="55">
        <v>59.92</v>
      </c>
      <c r="D1341" s="52">
        <f t="shared" si="23"/>
        <v>2</v>
      </c>
    </row>
    <row r="1342" spans="1:4" x14ac:dyDescent="0.3">
      <c r="A1342" s="54">
        <v>45347</v>
      </c>
      <c r="B1342" s="52">
        <v>9</v>
      </c>
      <c r="C1342" s="55">
        <v>62.06</v>
      </c>
      <c r="D1342" s="52">
        <f t="shared" si="23"/>
        <v>2</v>
      </c>
    </row>
    <row r="1343" spans="1:4" x14ac:dyDescent="0.3">
      <c r="A1343" s="54">
        <v>45347</v>
      </c>
      <c r="B1343" s="52">
        <v>10</v>
      </c>
      <c r="C1343" s="55">
        <v>62.17</v>
      </c>
      <c r="D1343" s="52">
        <f t="shared" si="23"/>
        <v>2</v>
      </c>
    </row>
    <row r="1344" spans="1:4" x14ac:dyDescent="0.3">
      <c r="A1344" s="54">
        <v>45347</v>
      </c>
      <c r="B1344" s="52">
        <v>11</v>
      </c>
      <c r="C1344" s="55">
        <v>56.25</v>
      </c>
      <c r="D1344" s="52">
        <f t="shared" si="23"/>
        <v>2</v>
      </c>
    </row>
    <row r="1345" spans="1:4" x14ac:dyDescent="0.3">
      <c r="A1345" s="54">
        <v>45347</v>
      </c>
      <c r="B1345" s="52">
        <v>12</v>
      </c>
      <c r="C1345" s="55">
        <v>54.09</v>
      </c>
      <c r="D1345" s="52">
        <f t="shared" si="23"/>
        <v>2</v>
      </c>
    </row>
    <row r="1346" spans="1:4" x14ac:dyDescent="0.3">
      <c r="A1346" s="54">
        <v>45347</v>
      </c>
      <c r="B1346" s="52">
        <v>13</v>
      </c>
      <c r="C1346" s="55">
        <v>50</v>
      </c>
      <c r="D1346" s="52">
        <f t="shared" si="23"/>
        <v>2</v>
      </c>
    </row>
    <row r="1347" spans="1:4" x14ac:dyDescent="0.3">
      <c r="A1347" s="54">
        <v>45347</v>
      </c>
      <c r="B1347" s="52">
        <v>14</v>
      </c>
      <c r="C1347" s="55">
        <v>46.03</v>
      </c>
      <c r="D1347" s="52">
        <f t="shared" si="23"/>
        <v>2</v>
      </c>
    </row>
    <row r="1348" spans="1:4" x14ac:dyDescent="0.3">
      <c r="A1348" s="54">
        <v>45347</v>
      </c>
      <c r="B1348" s="52">
        <v>15</v>
      </c>
      <c r="C1348" s="55">
        <v>49.84</v>
      </c>
      <c r="D1348" s="52">
        <f t="shared" si="23"/>
        <v>2</v>
      </c>
    </row>
    <row r="1349" spans="1:4" x14ac:dyDescent="0.3">
      <c r="A1349" s="54">
        <v>45347</v>
      </c>
      <c r="B1349" s="52">
        <v>16</v>
      </c>
      <c r="C1349" s="55">
        <v>55</v>
      </c>
      <c r="D1349" s="52">
        <f t="shared" si="23"/>
        <v>2</v>
      </c>
    </row>
    <row r="1350" spans="1:4" x14ac:dyDescent="0.3">
      <c r="A1350" s="54">
        <v>45347</v>
      </c>
      <c r="B1350" s="52">
        <v>17</v>
      </c>
      <c r="C1350" s="55">
        <v>67.099999999999994</v>
      </c>
      <c r="D1350" s="52">
        <f t="shared" si="23"/>
        <v>2</v>
      </c>
    </row>
    <row r="1351" spans="1:4" x14ac:dyDescent="0.3">
      <c r="A1351" s="54">
        <v>45347</v>
      </c>
      <c r="B1351" s="52">
        <v>18</v>
      </c>
      <c r="C1351" s="55">
        <v>79.87</v>
      </c>
      <c r="D1351" s="52">
        <f t="shared" si="23"/>
        <v>2</v>
      </c>
    </row>
    <row r="1352" spans="1:4" x14ac:dyDescent="0.3">
      <c r="A1352" s="54">
        <v>45347</v>
      </c>
      <c r="B1352" s="52">
        <v>19</v>
      </c>
      <c r="C1352" s="55">
        <v>91.42</v>
      </c>
      <c r="D1352" s="52">
        <f t="shared" si="23"/>
        <v>2</v>
      </c>
    </row>
    <row r="1353" spans="1:4" x14ac:dyDescent="0.3">
      <c r="A1353" s="54">
        <v>45347</v>
      </c>
      <c r="B1353" s="52">
        <v>20</v>
      </c>
      <c r="C1353" s="55">
        <v>78.94</v>
      </c>
      <c r="D1353" s="52">
        <f t="shared" si="23"/>
        <v>2</v>
      </c>
    </row>
    <row r="1354" spans="1:4" x14ac:dyDescent="0.3">
      <c r="A1354" s="54">
        <v>45347</v>
      </c>
      <c r="B1354" s="52">
        <v>21</v>
      </c>
      <c r="C1354" s="55">
        <v>69.959999999999994</v>
      </c>
      <c r="D1354" s="52">
        <f t="shared" si="23"/>
        <v>2</v>
      </c>
    </row>
    <row r="1355" spans="1:4" x14ac:dyDescent="0.3">
      <c r="A1355" s="54">
        <v>45347</v>
      </c>
      <c r="B1355" s="52">
        <v>22</v>
      </c>
      <c r="C1355" s="55">
        <v>65.81</v>
      </c>
      <c r="D1355" s="52">
        <f t="shared" si="23"/>
        <v>2</v>
      </c>
    </row>
    <row r="1356" spans="1:4" x14ac:dyDescent="0.3">
      <c r="A1356" s="54">
        <v>45347</v>
      </c>
      <c r="B1356" s="52">
        <v>23</v>
      </c>
      <c r="C1356" s="55">
        <v>65.23</v>
      </c>
      <c r="D1356" s="52">
        <f t="shared" si="23"/>
        <v>2</v>
      </c>
    </row>
    <row r="1357" spans="1:4" x14ac:dyDescent="0.3">
      <c r="A1357" s="54">
        <v>45347</v>
      </c>
      <c r="B1357" s="52">
        <v>24</v>
      </c>
      <c r="C1357" s="55">
        <v>58.38</v>
      </c>
      <c r="D1357" s="52">
        <f t="shared" si="23"/>
        <v>2</v>
      </c>
    </row>
    <row r="1358" spans="1:4" x14ac:dyDescent="0.3">
      <c r="A1358" s="54">
        <v>45348</v>
      </c>
      <c r="B1358" s="52">
        <v>1</v>
      </c>
      <c r="C1358" s="55">
        <v>57.83</v>
      </c>
      <c r="D1358" s="52">
        <f t="shared" si="23"/>
        <v>2</v>
      </c>
    </row>
    <row r="1359" spans="1:4" x14ac:dyDescent="0.3">
      <c r="A1359" s="54">
        <v>45348</v>
      </c>
      <c r="B1359" s="52">
        <v>2</v>
      </c>
      <c r="C1359" s="55">
        <v>56.82</v>
      </c>
      <c r="D1359" s="52">
        <f t="shared" ref="D1359:D1422" si="24">MONTH(A1359)</f>
        <v>2</v>
      </c>
    </row>
    <row r="1360" spans="1:4" x14ac:dyDescent="0.3">
      <c r="A1360" s="54">
        <v>45348</v>
      </c>
      <c r="B1360" s="52">
        <v>3</v>
      </c>
      <c r="C1360" s="55">
        <v>53.69</v>
      </c>
      <c r="D1360" s="52">
        <f t="shared" si="24"/>
        <v>2</v>
      </c>
    </row>
    <row r="1361" spans="1:4" x14ac:dyDescent="0.3">
      <c r="A1361" s="54">
        <v>45348</v>
      </c>
      <c r="B1361" s="52">
        <v>4</v>
      </c>
      <c r="C1361" s="55">
        <v>51.8</v>
      </c>
      <c r="D1361" s="52">
        <f t="shared" si="24"/>
        <v>2</v>
      </c>
    </row>
    <row r="1362" spans="1:4" x14ac:dyDescent="0.3">
      <c r="A1362" s="54">
        <v>45348</v>
      </c>
      <c r="B1362" s="52">
        <v>5</v>
      </c>
      <c r="C1362" s="55">
        <v>53.23</v>
      </c>
      <c r="D1362" s="52">
        <f t="shared" si="24"/>
        <v>2</v>
      </c>
    </row>
    <row r="1363" spans="1:4" x14ac:dyDescent="0.3">
      <c r="A1363" s="54">
        <v>45348</v>
      </c>
      <c r="B1363" s="52">
        <v>6</v>
      </c>
      <c r="C1363" s="55">
        <v>57.92</v>
      </c>
      <c r="D1363" s="52">
        <f t="shared" si="24"/>
        <v>2</v>
      </c>
    </row>
    <row r="1364" spans="1:4" x14ac:dyDescent="0.3">
      <c r="A1364" s="54">
        <v>45348</v>
      </c>
      <c r="B1364" s="52">
        <v>7</v>
      </c>
      <c r="C1364" s="55">
        <v>69.45</v>
      </c>
      <c r="D1364" s="52">
        <f t="shared" si="24"/>
        <v>2</v>
      </c>
    </row>
    <row r="1365" spans="1:4" x14ac:dyDescent="0.3">
      <c r="A1365" s="54">
        <v>45348</v>
      </c>
      <c r="B1365" s="52">
        <v>8</v>
      </c>
      <c r="C1365" s="55">
        <v>79.38</v>
      </c>
      <c r="D1365" s="52">
        <f t="shared" si="24"/>
        <v>2</v>
      </c>
    </row>
    <row r="1366" spans="1:4" x14ac:dyDescent="0.3">
      <c r="A1366" s="54">
        <v>45348</v>
      </c>
      <c r="B1366" s="52">
        <v>9</v>
      </c>
      <c r="C1366" s="55">
        <v>81.599999999999994</v>
      </c>
      <c r="D1366" s="52">
        <f t="shared" si="24"/>
        <v>2</v>
      </c>
    </row>
    <row r="1367" spans="1:4" x14ac:dyDescent="0.3">
      <c r="A1367" s="54">
        <v>45348</v>
      </c>
      <c r="B1367" s="52">
        <v>10</v>
      </c>
      <c r="C1367" s="55">
        <v>73.83</v>
      </c>
      <c r="D1367" s="52">
        <f t="shared" si="24"/>
        <v>2</v>
      </c>
    </row>
    <row r="1368" spans="1:4" x14ac:dyDescent="0.3">
      <c r="A1368" s="54">
        <v>45348</v>
      </c>
      <c r="B1368" s="52">
        <v>11</v>
      </c>
      <c r="C1368" s="55">
        <v>66.650000000000006</v>
      </c>
      <c r="D1368" s="52">
        <f t="shared" si="24"/>
        <v>2</v>
      </c>
    </row>
    <row r="1369" spans="1:4" x14ac:dyDescent="0.3">
      <c r="A1369" s="54">
        <v>45348</v>
      </c>
      <c r="B1369" s="52">
        <v>12</v>
      </c>
      <c r="C1369" s="55">
        <v>65.03</v>
      </c>
      <c r="D1369" s="52">
        <f t="shared" si="24"/>
        <v>2</v>
      </c>
    </row>
    <row r="1370" spans="1:4" x14ac:dyDescent="0.3">
      <c r="A1370" s="54">
        <v>45348</v>
      </c>
      <c r="B1370" s="52">
        <v>13</v>
      </c>
      <c r="C1370" s="55">
        <v>58.42</v>
      </c>
      <c r="D1370" s="52">
        <f t="shared" si="24"/>
        <v>2</v>
      </c>
    </row>
    <row r="1371" spans="1:4" x14ac:dyDescent="0.3">
      <c r="A1371" s="54">
        <v>45348</v>
      </c>
      <c r="B1371" s="52">
        <v>14</v>
      </c>
      <c r="C1371" s="55">
        <v>58.19</v>
      </c>
      <c r="D1371" s="52">
        <f t="shared" si="24"/>
        <v>2</v>
      </c>
    </row>
    <row r="1372" spans="1:4" x14ac:dyDescent="0.3">
      <c r="A1372" s="54">
        <v>45348</v>
      </c>
      <c r="B1372" s="52">
        <v>15</v>
      </c>
      <c r="C1372" s="55">
        <v>61.29</v>
      </c>
      <c r="D1372" s="52">
        <f t="shared" si="24"/>
        <v>2</v>
      </c>
    </row>
    <row r="1373" spans="1:4" x14ac:dyDescent="0.3">
      <c r="A1373" s="54">
        <v>45348</v>
      </c>
      <c r="B1373" s="52">
        <v>16</v>
      </c>
      <c r="C1373" s="55">
        <v>64.95</v>
      </c>
      <c r="D1373" s="52">
        <f t="shared" si="24"/>
        <v>2</v>
      </c>
    </row>
    <row r="1374" spans="1:4" x14ac:dyDescent="0.3">
      <c r="A1374" s="54">
        <v>45348</v>
      </c>
      <c r="B1374" s="52">
        <v>17</v>
      </c>
      <c r="C1374" s="55">
        <v>69.94</v>
      </c>
      <c r="D1374" s="52">
        <f t="shared" si="24"/>
        <v>2</v>
      </c>
    </row>
    <row r="1375" spans="1:4" x14ac:dyDescent="0.3">
      <c r="A1375" s="54">
        <v>45348</v>
      </c>
      <c r="B1375" s="52">
        <v>18</v>
      </c>
      <c r="C1375" s="55">
        <v>77.39</v>
      </c>
      <c r="D1375" s="52">
        <f t="shared" si="24"/>
        <v>2</v>
      </c>
    </row>
    <row r="1376" spans="1:4" x14ac:dyDescent="0.3">
      <c r="A1376" s="54">
        <v>45348</v>
      </c>
      <c r="B1376" s="52">
        <v>19</v>
      </c>
      <c r="C1376" s="55">
        <v>87.76</v>
      </c>
      <c r="D1376" s="52">
        <f t="shared" si="24"/>
        <v>2</v>
      </c>
    </row>
    <row r="1377" spans="1:4" x14ac:dyDescent="0.3">
      <c r="A1377" s="54">
        <v>45348</v>
      </c>
      <c r="B1377" s="52">
        <v>20</v>
      </c>
      <c r="C1377" s="55">
        <v>88.25</v>
      </c>
      <c r="D1377" s="52">
        <f t="shared" si="24"/>
        <v>2</v>
      </c>
    </row>
    <row r="1378" spans="1:4" x14ac:dyDescent="0.3">
      <c r="A1378" s="54">
        <v>45348</v>
      </c>
      <c r="B1378" s="52">
        <v>21</v>
      </c>
      <c r="C1378" s="55">
        <v>84.12</v>
      </c>
      <c r="D1378" s="52">
        <f t="shared" si="24"/>
        <v>2</v>
      </c>
    </row>
    <row r="1379" spans="1:4" x14ac:dyDescent="0.3">
      <c r="A1379" s="54">
        <v>45348</v>
      </c>
      <c r="B1379" s="52">
        <v>22</v>
      </c>
      <c r="C1379" s="55">
        <v>71.67</v>
      </c>
      <c r="D1379" s="52">
        <f t="shared" si="24"/>
        <v>2</v>
      </c>
    </row>
    <row r="1380" spans="1:4" x14ac:dyDescent="0.3">
      <c r="A1380" s="54">
        <v>45348</v>
      </c>
      <c r="B1380" s="52">
        <v>23</v>
      </c>
      <c r="C1380" s="55">
        <v>65.209999999999994</v>
      </c>
      <c r="D1380" s="52">
        <f t="shared" si="24"/>
        <v>2</v>
      </c>
    </row>
    <row r="1381" spans="1:4" x14ac:dyDescent="0.3">
      <c r="A1381" s="54">
        <v>45348</v>
      </c>
      <c r="B1381" s="52">
        <v>24</v>
      </c>
      <c r="C1381" s="55">
        <v>60.76</v>
      </c>
      <c r="D1381" s="52">
        <f t="shared" si="24"/>
        <v>2</v>
      </c>
    </row>
    <row r="1382" spans="1:4" x14ac:dyDescent="0.3">
      <c r="A1382" s="54">
        <v>45349</v>
      </c>
      <c r="B1382" s="52">
        <v>1</v>
      </c>
      <c r="C1382" s="55">
        <v>57.62</v>
      </c>
      <c r="D1382" s="52">
        <f t="shared" si="24"/>
        <v>2</v>
      </c>
    </row>
    <row r="1383" spans="1:4" x14ac:dyDescent="0.3">
      <c r="A1383" s="54">
        <v>45349</v>
      </c>
      <c r="B1383" s="52">
        <v>2</v>
      </c>
      <c r="C1383" s="55">
        <v>57.55</v>
      </c>
      <c r="D1383" s="52">
        <f t="shared" si="24"/>
        <v>2</v>
      </c>
    </row>
    <row r="1384" spans="1:4" x14ac:dyDescent="0.3">
      <c r="A1384" s="54">
        <v>45349</v>
      </c>
      <c r="B1384" s="52">
        <v>3</v>
      </c>
      <c r="C1384" s="55">
        <v>57.35</v>
      </c>
      <c r="D1384" s="52">
        <f t="shared" si="24"/>
        <v>2</v>
      </c>
    </row>
    <row r="1385" spans="1:4" x14ac:dyDescent="0.3">
      <c r="A1385" s="54">
        <v>45349</v>
      </c>
      <c r="B1385" s="52">
        <v>4</v>
      </c>
      <c r="C1385" s="55">
        <v>56.87</v>
      </c>
      <c r="D1385" s="52">
        <f t="shared" si="24"/>
        <v>2</v>
      </c>
    </row>
    <row r="1386" spans="1:4" x14ac:dyDescent="0.3">
      <c r="A1386" s="54">
        <v>45349</v>
      </c>
      <c r="B1386" s="52">
        <v>5</v>
      </c>
      <c r="C1386" s="55">
        <v>57.35</v>
      </c>
      <c r="D1386" s="52">
        <f t="shared" si="24"/>
        <v>2</v>
      </c>
    </row>
    <row r="1387" spans="1:4" x14ac:dyDescent="0.3">
      <c r="A1387" s="54">
        <v>45349</v>
      </c>
      <c r="B1387" s="52">
        <v>6</v>
      </c>
      <c r="C1387" s="55">
        <v>65.19</v>
      </c>
      <c r="D1387" s="52">
        <f t="shared" si="24"/>
        <v>2</v>
      </c>
    </row>
    <row r="1388" spans="1:4" x14ac:dyDescent="0.3">
      <c r="A1388" s="54">
        <v>45349</v>
      </c>
      <c r="B1388" s="52">
        <v>7</v>
      </c>
      <c r="C1388" s="55">
        <v>82.06</v>
      </c>
      <c r="D1388" s="52">
        <f t="shared" si="24"/>
        <v>2</v>
      </c>
    </row>
    <row r="1389" spans="1:4" x14ac:dyDescent="0.3">
      <c r="A1389" s="54">
        <v>45349</v>
      </c>
      <c r="B1389" s="52">
        <v>8</v>
      </c>
      <c r="C1389" s="55">
        <v>94.09</v>
      </c>
      <c r="D1389" s="52">
        <f t="shared" si="24"/>
        <v>2</v>
      </c>
    </row>
    <row r="1390" spans="1:4" x14ac:dyDescent="0.3">
      <c r="A1390" s="54">
        <v>45349</v>
      </c>
      <c r="B1390" s="52">
        <v>9</v>
      </c>
      <c r="C1390" s="55">
        <v>95.46</v>
      </c>
      <c r="D1390" s="52">
        <f t="shared" si="24"/>
        <v>2</v>
      </c>
    </row>
    <row r="1391" spans="1:4" x14ac:dyDescent="0.3">
      <c r="A1391" s="54">
        <v>45349</v>
      </c>
      <c r="B1391" s="52">
        <v>10</v>
      </c>
      <c r="C1391" s="55">
        <v>80.81</v>
      </c>
      <c r="D1391" s="52">
        <f t="shared" si="24"/>
        <v>2</v>
      </c>
    </row>
    <row r="1392" spans="1:4" x14ac:dyDescent="0.3">
      <c r="A1392" s="54">
        <v>45349</v>
      </c>
      <c r="B1392" s="52">
        <v>11</v>
      </c>
      <c r="C1392" s="55">
        <v>68.709999999999994</v>
      </c>
      <c r="D1392" s="52">
        <f t="shared" si="24"/>
        <v>2</v>
      </c>
    </row>
    <row r="1393" spans="1:4" x14ac:dyDescent="0.3">
      <c r="A1393" s="54">
        <v>45349</v>
      </c>
      <c r="B1393" s="52">
        <v>12</v>
      </c>
      <c r="C1393" s="55">
        <v>64.72</v>
      </c>
      <c r="D1393" s="52">
        <f t="shared" si="24"/>
        <v>2</v>
      </c>
    </row>
    <row r="1394" spans="1:4" x14ac:dyDescent="0.3">
      <c r="A1394" s="54">
        <v>45349</v>
      </c>
      <c r="B1394" s="52">
        <v>13</v>
      </c>
      <c r="C1394" s="55">
        <v>59.05</v>
      </c>
      <c r="D1394" s="52">
        <f t="shared" si="24"/>
        <v>2</v>
      </c>
    </row>
    <row r="1395" spans="1:4" x14ac:dyDescent="0.3">
      <c r="A1395" s="54">
        <v>45349</v>
      </c>
      <c r="B1395" s="52">
        <v>14</v>
      </c>
      <c r="C1395" s="55">
        <v>59.05</v>
      </c>
      <c r="D1395" s="52">
        <f t="shared" si="24"/>
        <v>2</v>
      </c>
    </row>
    <row r="1396" spans="1:4" x14ac:dyDescent="0.3">
      <c r="A1396" s="54">
        <v>45349</v>
      </c>
      <c r="B1396" s="52">
        <v>15</v>
      </c>
      <c r="C1396" s="55">
        <v>64.239999999999995</v>
      </c>
      <c r="D1396" s="52">
        <f t="shared" si="24"/>
        <v>2</v>
      </c>
    </row>
    <row r="1397" spans="1:4" x14ac:dyDescent="0.3">
      <c r="A1397" s="54">
        <v>45349</v>
      </c>
      <c r="B1397" s="52">
        <v>16</v>
      </c>
      <c r="C1397" s="55">
        <v>70.89</v>
      </c>
      <c r="D1397" s="52">
        <f t="shared" si="24"/>
        <v>2</v>
      </c>
    </row>
    <row r="1398" spans="1:4" x14ac:dyDescent="0.3">
      <c r="A1398" s="54">
        <v>45349</v>
      </c>
      <c r="B1398" s="52">
        <v>17</v>
      </c>
      <c r="C1398" s="55">
        <v>77.94</v>
      </c>
      <c r="D1398" s="52">
        <f t="shared" si="24"/>
        <v>2</v>
      </c>
    </row>
    <row r="1399" spans="1:4" x14ac:dyDescent="0.3">
      <c r="A1399" s="54">
        <v>45349</v>
      </c>
      <c r="B1399" s="52">
        <v>18</v>
      </c>
      <c r="C1399" s="55">
        <v>101.49</v>
      </c>
      <c r="D1399" s="52">
        <f t="shared" si="24"/>
        <v>2</v>
      </c>
    </row>
    <row r="1400" spans="1:4" x14ac:dyDescent="0.3">
      <c r="A1400" s="54">
        <v>45349</v>
      </c>
      <c r="B1400" s="52">
        <v>19</v>
      </c>
      <c r="C1400" s="55">
        <v>111.39</v>
      </c>
      <c r="D1400" s="52">
        <f t="shared" si="24"/>
        <v>2</v>
      </c>
    </row>
    <row r="1401" spans="1:4" x14ac:dyDescent="0.3">
      <c r="A1401" s="54">
        <v>45349</v>
      </c>
      <c r="B1401" s="52">
        <v>20</v>
      </c>
      <c r="C1401" s="55">
        <v>105.17</v>
      </c>
      <c r="D1401" s="52">
        <f t="shared" si="24"/>
        <v>2</v>
      </c>
    </row>
    <row r="1402" spans="1:4" x14ac:dyDescent="0.3">
      <c r="A1402" s="54">
        <v>45349</v>
      </c>
      <c r="B1402" s="52">
        <v>21</v>
      </c>
      <c r="C1402" s="55">
        <v>90.52</v>
      </c>
      <c r="D1402" s="52">
        <f t="shared" si="24"/>
        <v>2</v>
      </c>
    </row>
    <row r="1403" spans="1:4" x14ac:dyDescent="0.3">
      <c r="A1403" s="54">
        <v>45349</v>
      </c>
      <c r="B1403" s="52">
        <v>22</v>
      </c>
      <c r="C1403" s="55">
        <v>85.01</v>
      </c>
      <c r="D1403" s="52">
        <f t="shared" si="24"/>
        <v>2</v>
      </c>
    </row>
    <row r="1404" spans="1:4" x14ac:dyDescent="0.3">
      <c r="A1404" s="54">
        <v>45349</v>
      </c>
      <c r="B1404" s="52">
        <v>23</v>
      </c>
      <c r="C1404" s="55">
        <v>72.72</v>
      </c>
      <c r="D1404" s="52">
        <f t="shared" si="24"/>
        <v>2</v>
      </c>
    </row>
    <row r="1405" spans="1:4" x14ac:dyDescent="0.3">
      <c r="A1405" s="54">
        <v>45349</v>
      </c>
      <c r="B1405" s="52">
        <v>24</v>
      </c>
      <c r="C1405" s="55">
        <v>64.97</v>
      </c>
      <c r="D1405" s="52">
        <f t="shared" si="24"/>
        <v>2</v>
      </c>
    </row>
    <row r="1406" spans="1:4" x14ac:dyDescent="0.3">
      <c r="A1406" s="54">
        <v>45350</v>
      </c>
      <c r="B1406" s="52">
        <v>1</v>
      </c>
      <c r="C1406" s="55">
        <v>60.36</v>
      </c>
      <c r="D1406" s="52">
        <f t="shared" si="24"/>
        <v>2</v>
      </c>
    </row>
    <row r="1407" spans="1:4" x14ac:dyDescent="0.3">
      <c r="A1407" s="54">
        <v>45350</v>
      </c>
      <c r="B1407" s="52">
        <v>2</v>
      </c>
      <c r="C1407" s="55">
        <v>59.4</v>
      </c>
      <c r="D1407" s="52">
        <f t="shared" si="24"/>
        <v>2</v>
      </c>
    </row>
    <row r="1408" spans="1:4" x14ac:dyDescent="0.3">
      <c r="A1408" s="54">
        <v>45350</v>
      </c>
      <c r="B1408" s="52">
        <v>3</v>
      </c>
      <c r="C1408" s="55">
        <v>61.34</v>
      </c>
      <c r="D1408" s="52">
        <f t="shared" si="24"/>
        <v>2</v>
      </c>
    </row>
    <row r="1409" spans="1:4" x14ac:dyDescent="0.3">
      <c r="A1409" s="54">
        <v>45350</v>
      </c>
      <c r="B1409" s="52">
        <v>4</v>
      </c>
      <c r="C1409" s="55">
        <v>63.46</v>
      </c>
      <c r="D1409" s="52">
        <f t="shared" si="24"/>
        <v>2</v>
      </c>
    </row>
    <row r="1410" spans="1:4" x14ac:dyDescent="0.3">
      <c r="A1410" s="54">
        <v>45350</v>
      </c>
      <c r="B1410" s="52">
        <v>5</v>
      </c>
      <c r="C1410" s="55">
        <v>66.680000000000007</v>
      </c>
      <c r="D1410" s="52">
        <f t="shared" si="24"/>
        <v>2</v>
      </c>
    </row>
    <row r="1411" spans="1:4" x14ac:dyDescent="0.3">
      <c r="A1411" s="54">
        <v>45350</v>
      </c>
      <c r="B1411" s="52">
        <v>6</v>
      </c>
      <c r="C1411" s="55">
        <v>70.95</v>
      </c>
      <c r="D1411" s="52">
        <f t="shared" si="24"/>
        <v>2</v>
      </c>
    </row>
    <row r="1412" spans="1:4" x14ac:dyDescent="0.3">
      <c r="A1412" s="54">
        <v>45350</v>
      </c>
      <c r="B1412" s="52">
        <v>7</v>
      </c>
      <c r="C1412" s="55">
        <v>86.42</v>
      </c>
      <c r="D1412" s="52">
        <f t="shared" si="24"/>
        <v>2</v>
      </c>
    </row>
    <row r="1413" spans="1:4" x14ac:dyDescent="0.3">
      <c r="A1413" s="54">
        <v>45350</v>
      </c>
      <c r="B1413" s="52">
        <v>8</v>
      </c>
      <c r="C1413" s="55">
        <v>97.21</v>
      </c>
      <c r="D1413" s="52">
        <f t="shared" si="24"/>
        <v>2</v>
      </c>
    </row>
    <row r="1414" spans="1:4" x14ac:dyDescent="0.3">
      <c r="A1414" s="54">
        <v>45350</v>
      </c>
      <c r="B1414" s="52">
        <v>9</v>
      </c>
      <c r="C1414" s="55">
        <v>104.49</v>
      </c>
      <c r="D1414" s="52">
        <f t="shared" si="24"/>
        <v>2</v>
      </c>
    </row>
    <row r="1415" spans="1:4" x14ac:dyDescent="0.3">
      <c r="A1415" s="54">
        <v>45350</v>
      </c>
      <c r="B1415" s="52">
        <v>10</v>
      </c>
      <c r="C1415" s="55">
        <v>85.46</v>
      </c>
      <c r="D1415" s="52">
        <f t="shared" si="24"/>
        <v>2</v>
      </c>
    </row>
    <row r="1416" spans="1:4" x14ac:dyDescent="0.3">
      <c r="A1416" s="54">
        <v>45350</v>
      </c>
      <c r="B1416" s="52">
        <v>11</v>
      </c>
      <c r="C1416" s="55">
        <v>73.989999999999995</v>
      </c>
      <c r="D1416" s="52">
        <f t="shared" si="24"/>
        <v>2</v>
      </c>
    </row>
    <row r="1417" spans="1:4" x14ac:dyDescent="0.3">
      <c r="A1417" s="54">
        <v>45350</v>
      </c>
      <c r="B1417" s="52">
        <v>12</v>
      </c>
      <c r="C1417" s="55">
        <v>67.55</v>
      </c>
      <c r="D1417" s="52">
        <f t="shared" si="24"/>
        <v>2</v>
      </c>
    </row>
    <row r="1418" spans="1:4" x14ac:dyDescent="0.3">
      <c r="A1418" s="54">
        <v>45350</v>
      </c>
      <c r="B1418" s="52">
        <v>13</v>
      </c>
      <c r="C1418" s="55">
        <v>63.93</v>
      </c>
      <c r="D1418" s="52">
        <f t="shared" si="24"/>
        <v>2</v>
      </c>
    </row>
    <row r="1419" spans="1:4" x14ac:dyDescent="0.3">
      <c r="A1419" s="54">
        <v>45350</v>
      </c>
      <c r="B1419" s="52">
        <v>14</v>
      </c>
      <c r="C1419" s="55">
        <v>66.53</v>
      </c>
      <c r="D1419" s="52">
        <f t="shared" si="24"/>
        <v>2</v>
      </c>
    </row>
    <row r="1420" spans="1:4" x14ac:dyDescent="0.3">
      <c r="A1420" s="54">
        <v>45350</v>
      </c>
      <c r="B1420" s="52">
        <v>15</v>
      </c>
      <c r="C1420" s="55">
        <v>67.510000000000005</v>
      </c>
      <c r="D1420" s="52">
        <f t="shared" si="24"/>
        <v>2</v>
      </c>
    </row>
    <row r="1421" spans="1:4" x14ac:dyDescent="0.3">
      <c r="A1421" s="54">
        <v>45350</v>
      </c>
      <c r="B1421" s="52">
        <v>16</v>
      </c>
      <c r="C1421" s="55">
        <v>78.010000000000005</v>
      </c>
      <c r="D1421" s="52">
        <f t="shared" si="24"/>
        <v>2</v>
      </c>
    </row>
    <row r="1422" spans="1:4" x14ac:dyDescent="0.3">
      <c r="A1422" s="54">
        <v>45350</v>
      </c>
      <c r="B1422" s="52">
        <v>17</v>
      </c>
      <c r="C1422" s="55">
        <v>85.86</v>
      </c>
      <c r="D1422" s="52">
        <f t="shared" si="24"/>
        <v>2</v>
      </c>
    </row>
    <row r="1423" spans="1:4" x14ac:dyDescent="0.3">
      <c r="A1423" s="54">
        <v>45350</v>
      </c>
      <c r="B1423" s="52">
        <v>18</v>
      </c>
      <c r="C1423" s="55">
        <v>94.47</v>
      </c>
      <c r="D1423" s="52">
        <f t="shared" ref="D1423:D1486" si="25">MONTH(A1423)</f>
        <v>2</v>
      </c>
    </row>
    <row r="1424" spans="1:4" x14ac:dyDescent="0.3">
      <c r="A1424" s="54">
        <v>45350</v>
      </c>
      <c r="B1424" s="52">
        <v>19</v>
      </c>
      <c r="C1424" s="55">
        <v>99.67</v>
      </c>
      <c r="D1424" s="52">
        <f t="shared" si="25"/>
        <v>2</v>
      </c>
    </row>
    <row r="1425" spans="1:4" x14ac:dyDescent="0.3">
      <c r="A1425" s="54">
        <v>45350</v>
      </c>
      <c r="B1425" s="52">
        <v>20</v>
      </c>
      <c r="C1425" s="55">
        <v>92.91</v>
      </c>
      <c r="D1425" s="52">
        <f t="shared" si="25"/>
        <v>2</v>
      </c>
    </row>
    <row r="1426" spans="1:4" x14ac:dyDescent="0.3">
      <c r="A1426" s="54">
        <v>45350</v>
      </c>
      <c r="B1426" s="52">
        <v>21</v>
      </c>
      <c r="C1426" s="55">
        <v>87.33</v>
      </c>
      <c r="D1426" s="52">
        <f t="shared" si="25"/>
        <v>2</v>
      </c>
    </row>
    <row r="1427" spans="1:4" x14ac:dyDescent="0.3">
      <c r="A1427" s="54">
        <v>45350</v>
      </c>
      <c r="B1427" s="52">
        <v>22</v>
      </c>
      <c r="C1427" s="55">
        <v>84.2</v>
      </c>
      <c r="D1427" s="52">
        <f t="shared" si="25"/>
        <v>2</v>
      </c>
    </row>
    <row r="1428" spans="1:4" x14ac:dyDescent="0.3">
      <c r="A1428" s="54">
        <v>45350</v>
      </c>
      <c r="B1428" s="52">
        <v>23</v>
      </c>
      <c r="C1428" s="55">
        <v>75.010000000000005</v>
      </c>
      <c r="D1428" s="52">
        <f t="shared" si="25"/>
        <v>2</v>
      </c>
    </row>
    <row r="1429" spans="1:4" x14ac:dyDescent="0.3">
      <c r="A1429" s="54">
        <v>45350</v>
      </c>
      <c r="B1429" s="52">
        <v>24</v>
      </c>
      <c r="C1429" s="55">
        <v>63.19</v>
      </c>
      <c r="D1429" s="52">
        <f t="shared" si="25"/>
        <v>2</v>
      </c>
    </row>
    <row r="1430" spans="1:4" x14ac:dyDescent="0.3">
      <c r="A1430" s="54">
        <v>45351</v>
      </c>
      <c r="B1430" s="52">
        <v>1</v>
      </c>
      <c r="C1430" s="55">
        <v>64.38</v>
      </c>
      <c r="D1430" s="52">
        <f t="shared" si="25"/>
        <v>2</v>
      </c>
    </row>
    <row r="1431" spans="1:4" x14ac:dyDescent="0.3">
      <c r="A1431" s="54">
        <v>45351</v>
      </c>
      <c r="B1431" s="52">
        <v>2</v>
      </c>
      <c r="C1431" s="55">
        <v>63.1</v>
      </c>
      <c r="D1431" s="52">
        <f t="shared" si="25"/>
        <v>2</v>
      </c>
    </row>
    <row r="1432" spans="1:4" x14ac:dyDescent="0.3">
      <c r="A1432" s="54">
        <v>45351</v>
      </c>
      <c r="B1432" s="52">
        <v>3</v>
      </c>
      <c r="C1432" s="55">
        <v>61.19</v>
      </c>
      <c r="D1432" s="52">
        <f t="shared" si="25"/>
        <v>2</v>
      </c>
    </row>
    <row r="1433" spans="1:4" x14ac:dyDescent="0.3">
      <c r="A1433" s="54">
        <v>45351</v>
      </c>
      <c r="B1433" s="52">
        <v>4</v>
      </c>
      <c r="C1433" s="55">
        <v>59.97</v>
      </c>
      <c r="D1433" s="52">
        <f t="shared" si="25"/>
        <v>2</v>
      </c>
    </row>
    <row r="1434" spans="1:4" x14ac:dyDescent="0.3">
      <c r="A1434" s="54">
        <v>45351</v>
      </c>
      <c r="B1434" s="52">
        <v>5</v>
      </c>
      <c r="C1434" s="55">
        <v>60.64</v>
      </c>
      <c r="D1434" s="52">
        <f t="shared" si="25"/>
        <v>2</v>
      </c>
    </row>
    <row r="1435" spans="1:4" x14ac:dyDescent="0.3">
      <c r="A1435" s="54">
        <v>45351</v>
      </c>
      <c r="B1435" s="52">
        <v>6</v>
      </c>
      <c r="C1435" s="55">
        <v>65.97</v>
      </c>
      <c r="D1435" s="52">
        <f t="shared" si="25"/>
        <v>2</v>
      </c>
    </row>
    <row r="1436" spans="1:4" x14ac:dyDescent="0.3">
      <c r="A1436" s="54">
        <v>45351</v>
      </c>
      <c r="B1436" s="52">
        <v>7</v>
      </c>
      <c r="C1436" s="55">
        <v>82.27</v>
      </c>
      <c r="D1436" s="52">
        <f t="shared" si="25"/>
        <v>2</v>
      </c>
    </row>
    <row r="1437" spans="1:4" x14ac:dyDescent="0.3">
      <c r="A1437" s="54">
        <v>45351</v>
      </c>
      <c r="B1437" s="52">
        <v>8</v>
      </c>
      <c r="C1437" s="55">
        <v>88.52</v>
      </c>
      <c r="D1437" s="52">
        <f t="shared" si="25"/>
        <v>2</v>
      </c>
    </row>
    <row r="1438" spans="1:4" x14ac:dyDescent="0.3">
      <c r="A1438" s="54">
        <v>45351</v>
      </c>
      <c r="B1438" s="52">
        <v>9</v>
      </c>
      <c r="C1438" s="55">
        <v>85.02</v>
      </c>
      <c r="D1438" s="52">
        <f t="shared" si="25"/>
        <v>2</v>
      </c>
    </row>
    <row r="1439" spans="1:4" x14ac:dyDescent="0.3">
      <c r="A1439" s="54">
        <v>45351</v>
      </c>
      <c r="B1439" s="52">
        <v>10</v>
      </c>
      <c r="C1439" s="55">
        <v>73.7</v>
      </c>
      <c r="D1439" s="52">
        <f t="shared" si="25"/>
        <v>2</v>
      </c>
    </row>
    <row r="1440" spans="1:4" x14ac:dyDescent="0.3">
      <c r="A1440" s="54">
        <v>45351</v>
      </c>
      <c r="B1440" s="52">
        <v>11</v>
      </c>
      <c r="C1440" s="55">
        <v>61.71</v>
      </c>
      <c r="D1440" s="52">
        <f t="shared" si="25"/>
        <v>2</v>
      </c>
    </row>
    <row r="1441" spans="1:4" x14ac:dyDescent="0.3">
      <c r="A1441" s="54">
        <v>45351</v>
      </c>
      <c r="B1441" s="52">
        <v>12</v>
      </c>
      <c r="C1441" s="55">
        <v>56.38</v>
      </c>
      <c r="D1441" s="52">
        <f t="shared" si="25"/>
        <v>2</v>
      </c>
    </row>
    <row r="1442" spans="1:4" x14ac:dyDescent="0.3">
      <c r="A1442" s="54">
        <v>45351</v>
      </c>
      <c r="B1442" s="52">
        <v>13</v>
      </c>
      <c r="C1442" s="55">
        <v>54.42</v>
      </c>
      <c r="D1442" s="52">
        <f t="shared" si="25"/>
        <v>2</v>
      </c>
    </row>
    <row r="1443" spans="1:4" x14ac:dyDescent="0.3">
      <c r="A1443" s="54">
        <v>45351</v>
      </c>
      <c r="B1443" s="52">
        <v>14</v>
      </c>
      <c r="C1443" s="55">
        <v>56.19</v>
      </c>
      <c r="D1443" s="52">
        <f t="shared" si="25"/>
        <v>2</v>
      </c>
    </row>
    <row r="1444" spans="1:4" x14ac:dyDescent="0.3">
      <c r="A1444" s="54">
        <v>45351</v>
      </c>
      <c r="B1444" s="52">
        <v>15</v>
      </c>
      <c r="C1444" s="55">
        <v>62.82</v>
      </c>
      <c r="D1444" s="52">
        <f t="shared" si="25"/>
        <v>2</v>
      </c>
    </row>
    <row r="1445" spans="1:4" x14ac:dyDescent="0.3">
      <c r="A1445" s="54">
        <v>45351</v>
      </c>
      <c r="B1445" s="52">
        <v>16</v>
      </c>
      <c r="C1445" s="55">
        <v>68.87</v>
      </c>
      <c r="D1445" s="52">
        <f t="shared" si="25"/>
        <v>2</v>
      </c>
    </row>
    <row r="1446" spans="1:4" x14ac:dyDescent="0.3">
      <c r="A1446" s="54">
        <v>45351</v>
      </c>
      <c r="B1446" s="52">
        <v>17</v>
      </c>
      <c r="C1446" s="55">
        <v>80.11</v>
      </c>
      <c r="D1446" s="52">
        <f t="shared" si="25"/>
        <v>2</v>
      </c>
    </row>
    <row r="1447" spans="1:4" x14ac:dyDescent="0.3">
      <c r="A1447" s="54">
        <v>45351</v>
      </c>
      <c r="B1447" s="52">
        <v>18</v>
      </c>
      <c r="C1447" s="55">
        <v>85.28</v>
      </c>
      <c r="D1447" s="52">
        <f t="shared" si="25"/>
        <v>2</v>
      </c>
    </row>
    <row r="1448" spans="1:4" x14ac:dyDescent="0.3">
      <c r="A1448" s="54">
        <v>45351</v>
      </c>
      <c r="B1448" s="52">
        <v>19</v>
      </c>
      <c r="C1448" s="55">
        <v>86.26</v>
      </c>
      <c r="D1448" s="52">
        <f t="shared" si="25"/>
        <v>2</v>
      </c>
    </row>
    <row r="1449" spans="1:4" x14ac:dyDescent="0.3">
      <c r="A1449" s="54">
        <v>45351</v>
      </c>
      <c r="B1449" s="52">
        <v>20</v>
      </c>
      <c r="C1449" s="55">
        <v>80.989999999999995</v>
      </c>
      <c r="D1449" s="52">
        <f t="shared" si="25"/>
        <v>2</v>
      </c>
    </row>
    <row r="1450" spans="1:4" x14ac:dyDescent="0.3">
      <c r="A1450" s="54">
        <v>45351</v>
      </c>
      <c r="B1450" s="52">
        <v>21</v>
      </c>
      <c r="C1450" s="55">
        <v>72.77</v>
      </c>
      <c r="D1450" s="52">
        <f t="shared" si="25"/>
        <v>2</v>
      </c>
    </row>
    <row r="1451" spans="1:4" x14ac:dyDescent="0.3">
      <c r="A1451" s="54">
        <v>45351</v>
      </c>
      <c r="B1451" s="52">
        <v>22</v>
      </c>
      <c r="C1451" s="55">
        <v>67.25</v>
      </c>
      <c r="D1451" s="52">
        <f t="shared" si="25"/>
        <v>2</v>
      </c>
    </row>
    <row r="1452" spans="1:4" x14ac:dyDescent="0.3">
      <c r="A1452" s="54">
        <v>45351</v>
      </c>
      <c r="B1452" s="52">
        <v>23</v>
      </c>
      <c r="C1452" s="55">
        <v>64.900000000000006</v>
      </c>
      <c r="D1452" s="52">
        <f t="shared" si="25"/>
        <v>2</v>
      </c>
    </row>
    <row r="1453" spans="1:4" x14ac:dyDescent="0.3">
      <c r="A1453" s="54">
        <v>45351</v>
      </c>
      <c r="B1453" s="52">
        <v>24</v>
      </c>
      <c r="C1453" s="55">
        <v>60.9</v>
      </c>
      <c r="D1453" s="52">
        <f t="shared" si="25"/>
        <v>2</v>
      </c>
    </row>
    <row r="1454" spans="1:4" x14ac:dyDescent="0.3">
      <c r="A1454" s="54">
        <v>45352</v>
      </c>
      <c r="B1454" s="52">
        <v>1</v>
      </c>
      <c r="C1454" s="55">
        <v>62.04</v>
      </c>
      <c r="D1454" s="52">
        <f t="shared" si="25"/>
        <v>3</v>
      </c>
    </row>
    <row r="1455" spans="1:4" x14ac:dyDescent="0.3">
      <c r="A1455" s="54">
        <v>45352</v>
      </c>
      <c r="B1455" s="52">
        <v>2</v>
      </c>
      <c r="C1455" s="55">
        <v>61.42</v>
      </c>
      <c r="D1455" s="52">
        <f t="shared" si="25"/>
        <v>3</v>
      </c>
    </row>
    <row r="1456" spans="1:4" x14ac:dyDescent="0.3">
      <c r="A1456" s="54">
        <v>45352</v>
      </c>
      <c r="B1456" s="52">
        <v>3</v>
      </c>
      <c r="C1456" s="55">
        <v>58.14</v>
      </c>
      <c r="D1456" s="52">
        <f t="shared" si="25"/>
        <v>3</v>
      </c>
    </row>
    <row r="1457" spans="1:4" x14ac:dyDescent="0.3">
      <c r="A1457" s="54">
        <v>45352</v>
      </c>
      <c r="B1457" s="52">
        <v>4</v>
      </c>
      <c r="C1457" s="55">
        <v>57.83</v>
      </c>
      <c r="D1457" s="52">
        <f t="shared" si="25"/>
        <v>3</v>
      </c>
    </row>
    <row r="1458" spans="1:4" x14ac:dyDescent="0.3">
      <c r="A1458" s="54">
        <v>45352</v>
      </c>
      <c r="B1458" s="52">
        <v>5</v>
      </c>
      <c r="C1458" s="55">
        <v>58.3</v>
      </c>
      <c r="D1458" s="52">
        <f t="shared" si="25"/>
        <v>3</v>
      </c>
    </row>
    <row r="1459" spans="1:4" x14ac:dyDescent="0.3">
      <c r="A1459" s="54">
        <v>45352</v>
      </c>
      <c r="B1459" s="52">
        <v>6</v>
      </c>
      <c r="C1459" s="55">
        <v>62.49</v>
      </c>
      <c r="D1459" s="52">
        <f t="shared" si="25"/>
        <v>3</v>
      </c>
    </row>
    <row r="1460" spans="1:4" x14ac:dyDescent="0.3">
      <c r="A1460" s="54">
        <v>45352</v>
      </c>
      <c r="B1460" s="52">
        <v>7</v>
      </c>
      <c r="C1460" s="55">
        <v>71.58</v>
      </c>
      <c r="D1460" s="52">
        <f t="shared" si="25"/>
        <v>3</v>
      </c>
    </row>
    <row r="1461" spans="1:4" x14ac:dyDescent="0.3">
      <c r="A1461" s="54">
        <v>45352</v>
      </c>
      <c r="B1461" s="52">
        <v>8</v>
      </c>
      <c r="C1461" s="55">
        <v>79.36</v>
      </c>
      <c r="D1461" s="52">
        <f t="shared" si="25"/>
        <v>3</v>
      </c>
    </row>
    <row r="1462" spans="1:4" x14ac:dyDescent="0.3">
      <c r="A1462" s="54">
        <v>45352</v>
      </c>
      <c r="B1462" s="52">
        <v>9</v>
      </c>
      <c r="C1462" s="55">
        <v>85.21</v>
      </c>
      <c r="D1462" s="52">
        <f t="shared" si="25"/>
        <v>3</v>
      </c>
    </row>
    <row r="1463" spans="1:4" x14ac:dyDescent="0.3">
      <c r="A1463" s="54">
        <v>45352</v>
      </c>
      <c r="B1463" s="52">
        <v>10</v>
      </c>
      <c r="C1463" s="55">
        <v>76.75</v>
      </c>
      <c r="D1463" s="52">
        <f t="shared" si="25"/>
        <v>3</v>
      </c>
    </row>
    <row r="1464" spans="1:4" x14ac:dyDescent="0.3">
      <c r="A1464" s="54">
        <v>45352</v>
      </c>
      <c r="B1464" s="52">
        <v>11</v>
      </c>
      <c r="C1464" s="55">
        <v>66.819999999999993</v>
      </c>
      <c r="D1464" s="52">
        <f t="shared" si="25"/>
        <v>3</v>
      </c>
    </row>
    <row r="1465" spans="1:4" x14ac:dyDescent="0.3">
      <c r="A1465" s="54">
        <v>45352</v>
      </c>
      <c r="B1465" s="52">
        <v>12</v>
      </c>
      <c r="C1465" s="55">
        <v>66.31</v>
      </c>
      <c r="D1465" s="52">
        <f t="shared" si="25"/>
        <v>3</v>
      </c>
    </row>
    <row r="1466" spans="1:4" x14ac:dyDescent="0.3">
      <c r="A1466" s="54">
        <v>45352</v>
      </c>
      <c r="B1466" s="52">
        <v>13</v>
      </c>
      <c r="C1466" s="55">
        <v>64.22</v>
      </c>
      <c r="D1466" s="52">
        <f t="shared" si="25"/>
        <v>3</v>
      </c>
    </row>
    <row r="1467" spans="1:4" x14ac:dyDescent="0.3">
      <c r="A1467" s="54">
        <v>45352</v>
      </c>
      <c r="B1467" s="52">
        <v>14</v>
      </c>
      <c r="C1467" s="55">
        <v>63.76</v>
      </c>
      <c r="D1467" s="52">
        <f t="shared" si="25"/>
        <v>3</v>
      </c>
    </row>
    <row r="1468" spans="1:4" x14ac:dyDescent="0.3">
      <c r="A1468" s="54">
        <v>45352</v>
      </c>
      <c r="B1468" s="52">
        <v>15</v>
      </c>
      <c r="C1468" s="55">
        <v>67.05</v>
      </c>
      <c r="D1468" s="52">
        <f t="shared" si="25"/>
        <v>3</v>
      </c>
    </row>
    <row r="1469" spans="1:4" x14ac:dyDescent="0.3">
      <c r="A1469" s="54">
        <v>45352</v>
      </c>
      <c r="B1469" s="52">
        <v>16</v>
      </c>
      <c r="C1469" s="55">
        <v>71.13</v>
      </c>
      <c r="D1469" s="52">
        <f t="shared" si="25"/>
        <v>3</v>
      </c>
    </row>
    <row r="1470" spans="1:4" x14ac:dyDescent="0.3">
      <c r="A1470" s="54">
        <v>45352</v>
      </c>
      <c r="B1470" s="52">
        <v>17</v>
      </c>
      <c r="C1470" s="55">
        <v>76.290000000000006</v>
      </c>
      <c r="D1470" s="52">
        <f t="shared" si="25"/>
        <v>3</v>
      </c>
    </row>
    <row r="1471" spans="1:4" x14ac:dyDescent="0.3">
      <c r="A1471" s="54">
        <v>45352</v>
      </c>
      <c r="B1471" s="52">
        <v>18</v>
      </c>
      <c r="C1471" s="55">
        <v>88.67</v>
      </c>
      <c r="D1471" s="52">
        <f t="shared" si="25"/>
        <v>3</v>
      </c>
    </row>
    <row r="1472" spans="1:4" x14ac:dyDescent="0.3">
      <c r="A1472" s="54">
        <v>45352</v>
      </c>
      <c r="B1472" s="52">
        <v>19</v>
      </c>
      <c r="C1472" s="55">
        <v>92.49</v>
      </c>
      <c r="D1472" s="52">
        <f t="shared" si="25"/>
        <v>3</v>
      </c>
    </row>
    <row r="1473" spans="1:4" x14ac:dyDescent="0.3">
      <c r="A1473" s="54">
        <v>45352</v>
      </c>
      <c r="B1473" s="52">
        <v>20</v>
      </c>
      <c r="C1473" s="55">
        <v>87.19</v>
      </c>
      <c r="D1473" s="52">
        <f t="shared" si="25"/>
        <v>3</v>
      </c>
    </row>
    <row r="1474" spans="1:4" x14ac:dyDescent="0.3">
      <c r="A1474" s="54">
        <v>45352</v>
      </c>
      <c r="B1474" s="52">
        <v>21</v>
      </c>
      <c r="C1474" s="55">
        <v>77.489999999999995</v>
      </c>
      <c r="D1474" s="52">
        <f t="shared" si="25"/>
        <v>3</v>
      </c>
    </row>
    <row r="1475" spans="1:4" x14ac:dyDescent="0.3">
      <c r="A1475" s="54">
        <v>45352</v>
      </c>
      <c r="B1475" s="52">
        <v>22</v>
      </c>
      <c r="C1475" s="55">
        <v>71.62</v>
      </c>
      <c r="D1475" s="52">
        <f t="shared" si="25"/>
        <v>3</v>
      </c>
    </row>
    <row r="1476" spans="1:4" x14ac:dyDescent="0.3">
      <c r="A1476" s="54">
        <v>45352</v>
      </c>
      <c r="B1476" s="52">
        <v>23</v>
      </c>
      <c r="C1476" s="55">
        <v>70.06</v>
      </c>
      <c r="D1476" s="52">
        <f t="shared" si="25"/>
        <v>3</v>
      </c>
    </row>
    <row r="1477" spans="1:4" x14ac:dyDescent="0.3">
      <c r="A1477" s="54">
        <v>45352</v>
      </c>
      <c r="B1477" s="52">
        <v>24</v>
      </c>
      <c r="C1477" s="55">
        <v>66.39</v>
      </c>
      <c r="D1477" s="52">
        <f t="shared" si="25"/>
        <v>3</v>
      </c>
    </row>
    <row r="1478" spans="1:4" x14ac:dyDescent="0.3">
      <c r="A1478" s="54">
        <v>45353</v>
      </c>
      <c r="B1478" s="52">
        <v>1</v>
      </c>
      <c r="C1478" s="55">
        <v>59.95</v>
      </c>
      <c r="D1478" s="52">
        <f t="shared" si="25"/>
        <v>3</v>
      </c>
    </row>
    <row r="1479" spans="1:4" x14ac:dyDescent="0.3">
      <c r="A1479" s="54">
        <v>45353</v>
      </c>
      <c r="B1479" s="52">
        <v>2</v>
      </c>
      <c r="C1479" s="55">
        <v>56.03</v>
      </c>
      <c r="D1479" s="52">
        <f t="shared" si="25"/>
        <v>3</v>
      </c>
    </row>
    <row r="1480" spans="1:4" x14ac:dyDescent="0.3">
      <c r="A1480" s="54">
        <v>45353</v>
      </c>
      <c r="B1480" s="52">
        <v>3</v>
      </c>
      <c r="C1480" s="55">
        <v>56.02</v>
      </c>
      <c r="D1480" s="52">
        <f t="shared" si="25"/>
        <v>3</v>
      </c>
    </row>
    <row r="1481" spans="1:4" x14ac:dyDescent="0.3">
      <c r="A1481" s="54">
        <v>45353</v>
      </c>
      <c r="B1481" s="52">
        <v>4</v>
      </c>
      <c r="C1481" s="55">
        <v>55.48</v>
      </c>
      <c r="D1481" s="52">
        <f t="shared" si="25"/>
        <v>3</v>
      </c>
    </row>
    <row r="1482" spans="1:4" x14ac:dyDescent="0.3">
      <c r="A1482" s="54">
        <v>45353</v>
      </c>
      <c r="B1482" s="52">
        <v>5</v>
      </c>
      <c r="C1482" s="55">
        <v>54.88</v>
      </c>
      <c r="D1482" s="52">
        <f t="shared" si="25"/>
        <v>3</v>
      </c>
    </row>
    <row r="1483" spans="1:4" x14ac:dyDescent="0.3">
      <c r="A1483" s="54">
        <v>45353</v>
      </c>
      <c r="B1483" s="52">
        <v>6</v>
      </c>
      <c r="C1483" s="55">
        <v>55.99</v>
      </c>
      <c r="D1483" s="52">
        <f t="shared" si="25"/>
        <v>3</v>
      </c>
    </row>
    <row r="1484" spans="1:4" x14ac:dyDescent="0.3">
      <c r="A1484" s="54">
        <v>45353</v>
      </c>
      <c r="B1484" s="52">
        <v>7</v>
      </c>
      <c r="C1484" s="55">
        <v>56.58</v>
      </c>
      <c r="D1484" s="52">
        <f t="shared" si="25"/>
        <v>3</v>
      </c>
    </row>
    <row r="1485" spans="1:4" x14ac:dyDescent="0.3">
      <c r="A1485" s="54">
        <v>45353</v>
      </c>
      <c r="B1485" s="52">
        <v>8</v>
      </c>
      <c r="C1485" s="55">
        <v>60.67</v>
      </c>
      <c r="D1485" s="52">
        <f t="shared" si="25"/>
        <v>3</v>
      </c>
    </row>
    <row r="1486" spans="1:4" x14ac:dyDescent="0.3">
      <c r="A1486" s="54">
        <v>45353</v>
      </c>
      <c r="B1486" s="52">
        <v>9</v>
      </c>
      <c r="C1486" s="55">
        <v>63.76</v>
      </c>
      <c r="D1486" s="52">
        <f t="shared" si="25"/>
        <v>3</v>
      </c>
    </row>
    <row r="1487" spans="1:4" x14ac:dyDescent="0.3">
      <c r="A1487" s="54">
        <v>45353</v>
      </c>
      <c r="B1487" s="52">
        <v>10</v>
      </c>
      <c r="C1487" s="55">
        <v>65.75</v>
      </c>
      <c r="D1487" s="52">
        <f t="shared" ref="D1487:D1550" si="26">MONTH(A1487)</f>
        <v>3</v>
      </c>
    </row>
    <row r="1488" spans="1:4" x14ac:dyDescent="0.3">
      <c r="A1488" s="54">
        <v>45353</v>
      </c>
      <c r="B1488" s="52">
        <v>11</v>
      </c>
      <c r="C1488" s="55">
        <v>60.44</v>
      </c>
      <c r="D1488" s="52">
        <f t="shared" si="26"/>
        <v>3</v>
      </c>
    </row>
    <row r="1489" spans="1:4" x14ac:dyDescent="0.3">
      <c r="A1489" s="54">
        <v>45353</v>
      </c>
      <c r="B1489" s="52">
        <v>12</v>
      </c>
      <c r="C1489" s="55">
        <v>59.63</v>
      </c>
      <c r="D1489" s="52">
        <f t="shared" si="26"/>
        <v>3</v>
      </c>
    </row>
    <row r="1490" spans="1:4" x14ac:dyDescent="0.3">
      <c r="A1490" s="54">
        <v>45353</v>
      </c>
      <c r="B1490" s="52">
        <v>13</v>
      </c>
      <c r="C1490" s="55">
        <v>56.11</v>
      </c>
      <c r="D1490" s="52">
        <f t="shared" si="26"/>
        <v>3</v>
      </c>
    </row>
    <row r="1491" spans="1:4" x14ac:dyDescent="0.3">
      <c r="A1491" s="54">
        <v>45353</v>
      </c>
      <c r="B1491" s="52">
        <v>14</v>
      </c>
      <c r="C1491" s="55">
        <v>54.9</v>
      </c>
      <c r="D1491" s="52">
        <f t="shared" si="26"/>
        <v>3</v>
      </c>
    </row>
    <row r="1492" spans="1:4" x14ac:dyDescent="0.3">
      <c r="A1492" s="54">
        <v>45353</v>
      </c>
      <c r="B1492" s="52">
        <v>15</v>
      </c>
      <c r="C1492" s="55">
        <v>59.86</v>
      </c>
      <c r="D1492" s="52">
        <f t="shared" si="26"/>
        <v>3</v>
      </c>
    </row>
    <row r="1493" spans="1:4" x14ac:dyDescent="0.3">
      <c r="A1493" s="54">
        <v>45353</v>
      </c>
      <c r="B1493" s="52">
        <v>16</v>
      </c>
      <c r="C1493" s="55">
        <v>66.08</v>
      </c>
      <c r="D1493" s="52">
        <f t="shared" si="26"/>
        <v>3</v>
      </c>
    </row>
    <row r="1494" spans="1:4" x14ac:dyDescent="0.3">
      <c r="A1494" s="54">
        <v>45353</v>
      </c>
      <c r="B1494" s="52">
        <v>17</v>
      </c>
      <c r="C1494" s="55">
        <v>73</v>
      </c>
      <c r="D1494" s="52">
        <f t="shared" si="26"/>
        <v>3</v>
      </c>
    </row>
    <row r="1495" spans="1:4" x14ac:dyDescent="0.3">
      <c r="A1495" s="54">
        <v>45353</v>
      </c>
      <c r="B1495" s="52">
        <v>18</v>
      </c>
      <c r="C1495" s="55">
        <v>80.66</v>
      </c>
      <c r="D1495" s="52">
        <f t="shared" si="26"/>
        <v>3</v>
      </c>
    </row>
    <row r="1496" spans="1:4" x14ac:dyDescent="0.3">
      <c r="A1496" s="54">
        <v>45353</v>
      </c>
      <c r="B1496" s="52">
        <v>19</v>
      </c>
      <c r="C1496" s="55">
        <v>93.6</v>
      </c>
      <c r="D1496" s="52">
        <f t="shared" si="26"/>
        <v>3</v>
      </c>
    </row>
    <row r="1497" spans="1:4" x14ac:dyDescent="0.3">
      <c r="A1497" s="54">
        <v>45353</v>
      </c>
      <c r="B1497" s="52">
        <v>20</v>
      </c>
      <c r="C1497" s="55">
        <v>89.9</v>
      </c>
      <c r="D1497" s="52">
        <f t="shared" si="26"/>
        <v>3</v>
      </c>
    </row>
    <row r="1498" spans="1:4" x14ac:dyDescent="0.3">
      <c r="A1498" s="54">
        <v>45353</v>
      </c>
      <c r="B1498" s="52">
        <v>21</v>
      </c>
      <c r="C1498" s="55">
        <v>76.98</v>
      </c>
      <c r="D1498" s="52">
        <f t="shared" si="26"/>
        <v>3</v>
      </c>
    </row>
    <row r="1499" spans="1:4" x14ac:dyDescent="0.3">
      <c r="A1499" s="54">
        <v>45353</v>
      </c>
      <c r="B1499" s="52">
        <v>22</v>
      </c>
      <c r="C1499" s="55">
        <v>70.2</v>
      </c>
      <c r="D1499" s="52">
        <f t="shared" si="26"/>
        <v>3</v>
      </c>
    </row>
    <row r="1500" spans="1:4" x14ac:dyDescent="0.3">
      <c r="A1500" s="54">
        <v>45353</v>
      </c>
      <c r="B1500" s="52">
        <v>23</v>
      </c>
      <c r="C1500" s="55">
        <v>63.82</v>
      </c>
      <c r="D1500" s="52">
        <f t="shared" si="26"/>
        <v>3</v>
      </c>
    </row>
    <row r="1501" spans="1:4" x14ac:dyDescent="0.3">
      <c r="A1501" s="54">
        <v>45353</v>
      </c>
      <c r="B1501" s="52">
        <v>24</v>
      </c>
      <c r="C1501" s="55">
        <v>58.08</v>
      </c>
      <c r="D1501" s="52">
        <f t="shared" si="26"/>
        <v>3</v>
      </c>
    </row>
    <row r="1502" spans="1:4" x14ac:dyDescent="0.3">
      <c r="A1502" s="54">
        <v>45354</v>
      </c>
      <c r="B1502" s="52">
        <v>1</v>
      </c>
      <c r="C1502" s="55">
        <v>55.44</v>
      </c>
      <c r="D1502" s="52">
        <f t="shared" si="26"/>
        <v>3</v>
      </c>
    </row>
    <row r="1503" spans="1:4" x14ac:dyDescent="0.3">
      <c r="A1503" s="54">
        <v>45354</v>
      </c>
      <c r="B1503" s="52">
        <v>2</v>
      </c>
      <c r="C1503" s="55">
        <v>55.17</v>
      </c>
      <c r="D1503" s="52">
        <f t="shared" si="26"/>
        <v>3</v>
      </c>
    </row>
    <row r="1504" spans="1:4" x14ac:dyDescent="0.3">
      <c r="A1504" s="54">
        <v>45354</v>
      </c>
      <c r="B1504" s="52">
        <v>3</v>
      </c>
      <c r="C1504" s="55">
        <v>55.12</v>
      </c>
      <c r="D1504" s="52">
        <f t="shared" si="26"/>
        <v>3</v>
      </c>
    </row>
    <row r="1505" spans="1:4" x14ac:dyDescent="0.3">
      <c r="A1505" s="54">
        <v>45354</v>
      </c>
      <c r="B1505" s="52">
        <v>4</v>
      </c>
      <c r="C1505" s="55">
        <v>55.83</v>
      </c>
      <c r="D1505" s="52">
        <f t="shared" si="26"/>
        <v>3</v>
      </c>
    </row>
    <row r="1506" spans="1:4" x14ac:dyDescent="0.3">
      <c r="A1506" s="54">
        <v>45354</v>
      </c>
      <c r="B1506" s="52">
        <v>5</v>
      </c>
      <c r="C1506" s="55">
        <v>55.33</v>
      </c>
      <c r="D1506" s="52">
        <f t="shared" si="26"/>
        <v>3</v>
      </c>
    </row>
    <row r="1507" spans="1:4" x14ac:dyDescent="0.3">
      <c r="A1507" s="54">
        <v>45354</v>
      </c>
      <c r="B1507" s="52">
        <v>6</v>
      </c>
      <c r="C1507" s="55">
        <v>56.09</v>
      </c>
      <c r="D1507" s="52">
        <f t="shared" si="26"/>
        <v>3</v>
      </c>
    </row>
    <row r="1508" spans="1:4" x14ac:dyDescent="0.3">
      <c r="A1508" s="54">
        <v>45354</v>
      </c>
      <c r="B1508" s="52">
        <v>7</v>
      </c>
      <c r="C1508" s="55">
        <v>56.94</v>
      </c>
      <c r="D1508" s="52">
        <f t="shared" si="26"/>
        <v>3</v>
      </c>
    </row>
    <row r="1509" spans="1:4" x14ac:dyDescent="0.3">
      <c r="A1509" s="54">
        <v>45354</v>
      </c>
      <c r="B1509" s="52">
        <v>8</v>
      </c>
      <c r="C1509" s="55">
        <v>58.15</v>
      </c>
      <c r="D1509" s="52">
        <f t="shared" si="26"/>
        <v>3</v>
      </c>
    </row>
    <row r="1510" spans="1:4" x14ac:dyDescent="0.3">
      <c r="A1510" s="54">
        <v>45354</v>
      </c>
      <c r="B1510" s="52">
        <v>9</v>
      </c>
      <c r="C1510" s="55">
        <v>56.45</v>
      </c>
      <c r="D1510" s="52">
        <f t="shared" si="26"/>
        <v>3</v>
      </c>
    </row>
    <row r="1511" spans="1:4" x14ac:dyDescent="0.3">
      <c r="A1511" s="54">
        <v>45354</v>
      </c>
      <c r="B1511" s="52">
        <v>10</v>
      </c>
      <c r="C1511" s="55">
        <v>55.74</v>
      </c>
      <c r="D1511" s="52">
        <f t="shared" si="26"/>
        <v>3</v>
      </c>
    </row>
    <row r="1512" spans="1:4" x14ac:dyDescent="0.3">
      <c r="A1512" s="54">
        <v>45354</v>
      </c>
      <c r="B1512" s="52">
        <v>11</v>
      </c>
      <c r="C1512" s="55">
        <v>53.92</v>
      </c>
      <c r="D1512" s="52">
        <f t="shared" si="26"/>
        <v>3</v>
      </c>
    </row>
    <row r="1513" spans="1:4" x14ac:dyDescent="0.3">
      <c r="A1513" s="54">
        <v>45354</v>
      </c>
      <c r="B1513" s="52">
        <v>12</v>
      </c>
      <c r="C1513" s="55">
        <v>51.45</v>
      </c>
      <c r="D1513" s="52">
        <f t="shared" si="26"/>
        <v>3</v>
      </c>
    </row>
    <row r="1514" spans="1:4" x14ac:dyDescent="0.3">
      <c r="A1514" s="54">
        <v>45354</v>
      </c>
      <c r="B1514" s="52">
        <v>13</v>
      </c>
      <c r="C1514" s="55">
        <v>48.13</v>
      </c>
      <c r="D1514" s="52">
        <f t="shared" si="26"/>
        <v>3</v>
      </c>
    </row>
    <row r="1515" spans="1:4" x14ac:dyDescent="0.3">
      <c r="A1515" s="54">
        <v>45354</v>
      </c>
      <c r="B1515" s="52">
        <v>14</v>
      </c>
      <c r="C1515" s="55">
        <v>42.51</v>
      </c>
      <c r="D1515" s="52">
        <f t="shared" si="26"/>
        <v>3</v>
      </c>
    </row>
    <row r="1516" spans="1:4" x14ac:dyDescent="0.3">
      <c r="A1516" s="54">
        <v>45354</v>
      </c>
      <c r="B1516" s="52">
        <v>15</v>
      </c>
      <c r="C1516" s="55">
        <v>46.84</v>
      </c>
      <c r="D1516" s="52">
        <f t="shared" si="26"/>
        <v>3</v>
      </c>
    </row>
    <row r="1517" spans="1:4" x14ac:dyDescent="0.3">
      <c r="A1517" s="54">
        <v>45354</v>
      </c>
      <c r="B1517" s="52">
        <v>16</v>
      </c>
      <c r="C1517" s="55">
        <v>54.22</v>
      </c>
      <c r="D1517" s="52">
        <f t="shared" si="26"/>
        <v>3</v>
      </c>
    </row>
    <row r="1518" spans="1:4" x14ac:dyDescent="0.3">
      <c r="A1518" s="54">
        <v>45354</v>
      </c>
      <c r="B1518" s="52">
        <v>17</v>
      </c>
      <c r="C1518" s="55">
        <v>60.28</v>
      </c>
      <c r="D1518" s="52">
        <f t="shared" si="26"/>
        <v>3</v>
      </c>
    </row>
    <row r="1519" spans="1:4" x14ac:dyDescent="0.3">
      <c r="A1519" s="54">
        <v>45354</v>
      </c>
      <c r="B1519" s="52">
        <v>18</v>
      </c>
      <c r="C1519" s="55">
        <v>74.459999999999994</v>
      </c>
      <c r="D1519" s="52">
        <f t="shared" si="26"/>
        <v>3</v>
      </c>
    </row>
    <row r="1520" spans="1:4" x14ac:dyDescent="0.3">
      <c r="A1520" s="54">
        <v>45354</v>
      </c>
      <c r="B1520" s="52">
        <v>19</v>
      </c>
      <c r="C1520" s="55">
        <v>82.45</v>
      </c>
      <c r="D1520" s="52">
        <f t="shared" si="26"/>
        <v>3</v>
      </c>
    </row>
    <row r="1521" spans="1:4" x14ac:dyDescent="0.3">
      <c r="A1521" s="54">
        <v>45354</v>
      </c>
      <c r="B1521" s="52">
        <v>20</v>
      </c>
      <c r="C1521" s="55">
        <v>86.96</v>
      </c>
      <c r="D1521" s="52">
        <f t="shared" si="26"/>
        <v>3</v>
      </c>
    </row>
    <row r="1522" spans="1:4" x14ac:dyDescent="0.3">
      <c r="A1522" s="54">
        <v>45354</v>
      </c>
      <c r="B1522" s="52">
        <v>21</v>
      </c>
      <c r="C1522" s="55">
        <v>81.8</v>
      </c>
      <c r="D1522" s="52">
        <f t="shared" si="26"/>
        <v>3</v>
      </c>
    </row>
    <row r="1523" spans="1:4" x14ac:dyDescent="0.3">
      <c r="A1523" s="54">
        <v>45354</v>
      </c>
      <c r="B1523" s="52">
        <v>22</v>
      </c>
      <c r="C1523" s="55">
        <v>75</v>
      </c>
      <c r="D1523" s="52">
        <f t="shared" si="26"/>
        <v>3</v>
      </c>
    </row>
    <row r="1524" spans="1:4" x14ac:dyDescent="0.3">
      <c r="A1524" s="54">
        <v>45354</v>
      </c>
      <c r="B1524" s="52">
        <v>23</v>
      </c>
      <c r="C1524" s="55">
        <v>72.180000000000007</v>
      </c>
      <c r="D1524" s="52">
        <f t="shared" si="26"/>
        <v>3</v>
      </c>
    </row>
    <row r="1525" spans="1:4" x14ac:dyDescent="0.3">
      <c r="A1525" s="54">
        <v>45354</v>
      </c>
      <c r="B1525" s="52">
        <v>24</v>
      </c>
      <c r="C1525" s="55">
        <v>72.42</v>
      </c>
      <c r="D1525" s="52">
        <f t="shared" si="26"/>
        <v>3</v>
      </c>
    </row>
    <row r="1526" spans="1:4" x14ac:dyDescent="0.3">
      <c r="A1526" s="54">
        <v>45355</v>
      </c>
      <c r="B1526" s="52">
        <v>1</v>
      </c>
      <c r="C1526" s="55">
        <v>69.13</v>
      </c>
      <c r="D1526" s="52">
        <f t="shared" si="26"/>
        <v>3</v>
      </c>
    </row>
    <row r="1527" spans="1:4" x14ac:dyDescent="0.3">
      <c r="A1527" s="54">
        <v>45355</v>
      </c>
      <c r="B1527" s="52">
        <v>2</v>
      </c>
      <c r="C1527" s="55">
        <v>67.900000000000006</v>
      </c>
      <c r="D1527" s="52">
        <f t="shared" si="26"/>
        <v>3</v>
      </c>
    </row>
    <row r="1528" spans="1:4" x14ac:dyDescent="0.3">
      <c r="A1528" s="54">
        <v>45355</v>
      </c>
      <c r="B1528" s="52">
        <v>3</v>
      </c>
      <c r="C1528" s="55">
        <v>67.41</v>
      </c>
      <c r="D1528" s="52">
        <f t="shared" si="26"/>
        <v>3</v>
      </c>
    </row>
    <row r="1529" spans="1:4" x14ac:dyDescent="0.3">
      <c r="A1529" s="54">
        <v>45355</v>
      </c>
      <c r="B1529" s="52">
        <v>4</v>
      </c>
      <c r="C1529" s="55">
        <v>66.22</v>
      </c>
      <c r="D1529" s="52">
        <f t="shared" si="26"/>
        <v>3</v>
      </c>
    </row>
    <row r="1530" spans="1:4" x14ac:dyDescent="0.3">
      <c r="A1530" s="54">
        <v>45355</v>
      </c>
      <c r="B1530" s="52">
        <v>5</v>
      </c>
      <c r="C1530" s="55">
        <v>65.59</v>
      </c>
      <c r="D1530" s="52">
        <f t="shared" si="26"/>
        <v>3</v>
      </c>
    </row>
    <row r="1531" spans="1:4" x14ac:dyDescent="0.3">
      <c r="A1531" s="54">
        <v>45355</v>
      </c>
      <c r="B1531" s="52">
        <v>6</v>
      </c>
      <c r="C1531" s="55">
        <v>70.83</v>
      </c>
      <c r="D1531" s="52">
        <f t="shared" si="26"/>
        <v>3</v>
      </c>
    </row>
    <row r="1532" spans="1:4" x14ac:dyDescent="0.3">
      <c r="A1532" s="54">
        <v>45355</v>
      </c>
      <c r="B1532" s="52">
        <v>7</v>
      </c>
      <c r="C1532" s="55">
        <v>81.180000000000007</v>
      </c>
      <c r="D1532" s="52">
        <f t="shared" si="26"/>
        <v>3</v>
      </c>
    </row>
    <row r="1533" spans="1:4" x14ac:dyDescent="0.3">
      <c r="A1533" s="54">
        <v>45355</v>
      </c>
      <c r="B1533" s="52">
        <v>8</v>
      </c>
      <c r="C1533" s="55">
        <v>96.67</v>
      </c>
      <c r="D1533" s="52">
        <f t="shared" si="26"/>
        <v>3</v>
      </c>
    </row>
    <row r="1534" spans="1:4" x14ac:dyDescent="0.3">
      <c r="A1534" s="54">
        <v>45355</v>
      </c>
      <c r="B1534" s="52">
        <v>9</v>
      </c>
      <c r="C1534" s="55">
        <v>102.97</v>
      </c>
      <c r="D1534" s="52">
        <f t="shared" si="26"/>
        <v>3</v>
      </c>
    </row>
    <row r="1535" spans="1:4" x14ac:dyDescent="0.3">
      <c r="A1535" s="54">
        <v>45355</v>
      </c>
      <c r="B1535" s="52">
        <v>10</v>
      </c>
      <c r="C1535" s="55">
        <v>85.02</v>
      </c>
      <c r="D1535" s="52">
        <f t="shared" si="26"/>
        <v>3</v>
      </c>
    </row>
    <row r="1536" spans="1:4" x14ac:dyDescent="0.3">
      <c r="A1536" s="54">
        <v>45355</v>
      </c>
      <c r="B1536" s="52">
        <v>11</v>
      </c>
      <c r="C1536" s="55">
        <v>57.88</v>
      </c>
      <c r="D1536" s="52">
        <f t="shared" si="26"/>
        <v>3</v>
      </c>
    </row>
    <row r="1537" spans="1:4" x14ac:dyDescent="0.3">
      <c r="A1537" s="54">
        <v>45355</v>
      </c>
      <c r="B1537" s="52">
        <v>12</v>
      </c>
      <c r="C1537" s="55">
        <v>55.66</v>
      </c>
      <c r="D1537" s="52">
        <f t="shared" si="26"/>
        <v>3</v>
      </c>
    </row>
    <row r="1538" spans="1:4" x14ac:dyDescent="0.3">
      <c r="A1538" s="54">
        <v>45355</v>
      </c>
      <c r="B1538" s="52">
        <v>13</v>
      </c>
      <c r="C1538" s="55">
        <v>57.1</v>
      </c>
      <c r="D1538" s="52">
        <f t="shared" si="26"/>
        <v>3</v>
      </c>
    </row>
    <row r="1539" spans="1:4" x14ac:dyDescent="0.3">
      <c r="A1539" s="54">
        <v>45355</v>
      </c>
      <c r="B1539" s="52">
        <v>14</v>
      </c>
      <c r="C1539" s="55">
        <v>59.7</v>
      </c>
      <c r="D1539" s="52">
        <f t="shared" si="26"/>
        <v>3</v>
      </c>
    </row>
    <row r="1540" spans="1:4" x14ac:dyDescent="0.3">
      <c r="A1540" s="54">
        <v>45355</v>
      </c>
      <c r="B1540" s="52">
        <v>15</v>
      </c>
      <c r="C1540" s="55">
        <v>62.5</v>
      </c>
      <c r="D1540" s="52">
        <f t="shared" si="26"/>
        <v>3</v>
      </c>
    </row>
    <row r="1541" spans="1:4" x14ac:dyDescent="0.3">
      <c r="A1541" s="54">
        <v>45355</v>
      </c>
      <c r="B1541" s="52">
        <v>16</v>
      </c>
      <c r="C1541" s="55">
        <v>69.86</v>
      </c>
      <c r="D1541" s="52">
        <f t="shared" si="26"/>
        <v>3</v>
      </c>
    </row>
    <row r="1542" spans="1:4" x14ac:dyDescent="0.3">
      <c r="A1542" s="54">
        <v>45355</v>
      </c>
      <c r="B1542" s="52">
        <v>17</v>
      </c>
      <c r="C1542" s="55">
        <v>78.930000000000007</v>
      </c>
      <c r="D1542" s="52">
        <f t="shared" si="26"/>
        <v>3</v>
      </c>
    </row>
    <row r="1543" spans="1:4" x14ac:dyDescent="0.3">
      <c r="A1543" s="54">
        <v>45355</v>
      </c>
      <c r="B1543" s="52">
        <v>18</v>
      </c>
      <c r="C1543" s="55">
        <v>91.69</v>
      </c>
      <c r="D1543" s="52">
        <f t="shared" si="26"/>
        <v>3</v>
      </c>
    </row>
    <row r="1544" spans="1:4" x14ac:dyDescent="0.3">
      <c r="A1544" s="54">
        <v>45355</v>
      </c>
      <c r="B1544" s="52">
        <v>19</v>
      </c>
      <c r="C1544" s="55">
        <v>105.18</v>
      </c>
      <c r="D1544" s="52">
        <f t="shared" si="26"/>
        <v>3</v>
      </c>
    </row>
    <row r="1545" spans="1:4" x14ac:dyDescent="0.3">
      <c r="A1545" s="54">
        <v>45355</v>
      </c>
      <c r="B1545" s="52">
        <v>20</v>
      </c>
      <c r="C1545" s="55">
        <v>99.13</v>
      </c>
      <c r="D1545" s="52">
        <f t="shared" si="26"/>
        <v>3</v>
      </c>
    </row>
    <row r="1546" spans="1:4" x14ac:dyDescent="0.3">
      <c r="A1546" s="54">
        <v>45355</v>
      </c>
      <c r="B1546" s="52">
        <v>21</v>
      </c>
      <c r="C1546" s="55">
        <v>80.52</v>
      </c>
      <c r="D1546" s="52">
        <f t="shared" si="26"/>
        <v>3</v>
      </c>
    </row>
    <row r="1547" spans="1:4" x14ac:dyDescent="0.3">
      <c r="A1547" s="54">
        <v>45355</v>
      </c>
      <c r="B1547" s="52">
        <v>22</v>
      </c>
      <c r="C1547" s="55">
        <v>71.39</v>
      </c>
      <c r="D1547" s="52">
        <f t="shared" si="26"/>
        <v>3</v>
      </c>
    </row>
    <row r="1548" spans="1:4" x14ac:dyDescent="0.3">
      <c r="A1548" s="54">
        <v>45355</v>
      </c>
      <c r="B1548" s="52">
        <v>23</v>
      </c>
      <c r="C1548" s="55">
        <v>67.58</v>
      </c>
      <c r="D1548" s="52">
        <f t="shared" si="26"/>
        <v>3</v>
      </c>
    </row>
    <row r="1549" spans="1:4" x14ac:dyDescent="0.3">
      <c r="A1549" s="54">
        <v>45355</v>
      </c>
      <c r="B1549" s="52">
        <v>24</v>
      </c>
      <c r="C1549" s="55">
        <v>63.93</v>
      </c>
      <c r="D1549" s="52">
        <f t="shared" si="26"/>
        <v>3</v>
      </c>
    </row>
    <row r="1550" spans="1:4" x14ac:dyDescent="0.3">
      <c r="A1550" s="54">
        <v>45356</v>
      </c>
      <c r="B1550" s="52">
        <v>1</v>
      </c>
      <c r="C1550" s="55">
        <v>61.96</v>
      </c>
      <c r="D1550" s="52">
        <f t="shared" si="26"/>
        <v>3</v>
      </c>
    </row>
    <row r="1551" spans="1:4" x14ac:dyDescent="0.3">
      <c r="A1551" s="54">
        <v>45356</v>
      </c>
      <c r="B1551" s="52">
        <v>2</v>
      </c>
      <c r="C1551" s="55">
        <v>61.67</v>
      </c>
      <c r="D1551" s="52">
        <f t="shared" ref="D1551:D1614" si="27">MONTH(A1551)</f>
        <v>3</v>
      </c>
    </row>
    <row r="1552" spans="1:4" x14ac:dyDescent="0.3">
      <c r="A1552" s="54">
        <v>45356</v>
      </c>
      <c r="B1552" s="52">
        <v>3</v>
      </c>
      <c r="C1552" s="55">
        <v>61.33</v>
      </c>
      <c r="D1552" s="52">
        <f t="shared" si="27"/>
        <v>3</v>
      </c>
    </row>
    <row r="1553" spans="1:4" x14ac:dyDescent="0.3">
      <c r="A1553" s="54">
        <v>45356</v>
      </c>
      <c r="B1553" s="52">
        <v>4</v>
      </c>
      <c r="C1553" s="55">
        <v>59.86</v>
      </c>
      <c r="D1553" s="52">
        <f t="shared" si="27"/>
        <v>3</v>
      </c>
    </row>
    <row r="1554" spans="1:4" x14ac:dyDescent="0.3">
      <c r="A1554" s="54">
        <v>45356</v>
      </c>
      <c r="B1554" s="52">
        <v>5</v>
      </c>
      <c r="C1554" s="55">
        <v>60.56</v>
      </c>
      <c r="D1554" s="52">
        <f t="shared" si="27"/>
        <v>3</v>
      </c>
    </row>
    <row r="1555" spans="1:4" x14ac:dyDescent="0.3">
      <c r="A1555" s="54">
        <v>45356</v>
      </c>
      <c r="B1555" s="52">
        <v>6</v>
      </c>
      <c r="C1555" s="55">
        <v>61.67</v>
      </c>
      <c r="D1555" s="52">
        <f t="shared" si="27"/>
        <v>3</v>
      </c>
    </row>
    <row r="1556" spans="1:4" x14ac:dyDescent="0.3">
      <c r="A1556" s="54">
        <v>45356</v>
      </c>
      <c r="B1556" s="52">
        <v>7</v>
      </c>
      <c r="C1556" s="55">
        <v>71.53</v>
      </c>
      <c r="D1556" s="52">
        <f t="shared" si="27"/>
        <v>3</v>
      </c>
    </row>
    <row r="1557" spans="1:4" x14ac:dyDescent="0.3">
      <c r="A1557" s="54">
        <v>45356</v>
      </c>
      <c r="B1557" s="52">
        <v>8</v>
      </c>
      <c r="C1557" s="55">
        <v>79.28</v>
      </c>
      <c r="D1557" s="52">
        <f t="shared" si="27"/>
        <v>3</v>
      </c>
    </row>
    <row r="1558" spans="1:4" x14ac:dyDescent="0.3">
      <c r="A1558" s="54">
        <v>45356</v>
      </c>
      <c r="B1558" s="52">
        <v>9</v>
      </c>
      <c r="C1558" s="55">
        <v>83.02</v>
      </c>
      <c r="D1558" s="52">
        <f t="shared" si="27"/>
        <v>3</v>
      </c>
    </row>
    <row r="1559" spans="1:4" x14ac:dyDescent="0.3">
      <c r="A1559" s="54">
        <v>45356</v>
      </c>
      <c r="B1559" s="52">
        <v>10</v>
      </c>
      <c r="C1559" s="55">
        <v>77</v>
      </c>
      <c r="D1559" s="52">
        <f t="shared" si="27"/>
        <v>3</v>
      </c>
    </row>
    <row r="1560" spans="1:4" x14ac:dyDescent="0.3">
      <c r="A1560" s="54">
        <v>45356</v>
      </c>
      <c r="B1560" s="52">
        <v>11</v>
      </c>
      <c r="C1560" s="55">
        <v>71.150000000000006</v>
      </c>
      <c r="D1560" s="52">
        <f t="shared" si="27"/>
        <v>3</v>
      </c>
    </row>
    <row r="1561" spans="1:4" x14ac:dyDescent="0.3">
      <c r="A1561" s="54">
        <v>45356</v>
      </c>
      <c r="B1561" s="52">
        <v>12</v>
      </c>
      <c r="C1561" s="55">
        <v>69.72</v>
      </c>
      <c r="D1561" s="52">
        <f t="shared" si="27"/>
        <v>3</v>
      </c>
    </row>
    <row r="1562" spans="1:4" x14ac:dyDescent="0.3">
      <c r="A1562" s="54">
        <v>45356</v>
      </c>
      <c r="B1562" s="52">
        <v>13</v>
      </c>
      <c r="C1562" s="55">
        <v>68.25</v>
      </c>
      <c r="D1562" s="52">
        <f t="shared" si="27"/>
        <v>3</v>
      </c>
    </row>
    <row r="1563" spans="1:4" x14ac:dyDescent="0.3">
      <c r="A1563" s="54">
        <v>45356</v>
      </c>
      <c r="B1563" s="52">
        <v>14</v>
      </c>
      <c r="C1563" s="55">
        <v>68.97</v>
      </c>
      <c r="D1563" s="52">
        <f t="shared" si="27"/>
        <v>3</v>
      </c>
    </row>
    <row r="1564" spans="1:4" x14ac:dyDescent="0.3">
      <c r="A1564" s="54">
        <v>45356</v>
      </c>
      <c r="B1564" s="52">
        <v>15</v>
      </c>
      <c r="C1564" s="55">
        <v>72.31</v>
      </c>
      <c r="D1564" s="52">
        <f t="shared" si="27"/>
        <v>3</v>
      </c>
    </row>
    <row r="1565" spans="1:4" x14ac:dyDescent="0.3">
      <c r="A1565" s="54">
        <v>45356</v>
      </c>
      <c r="B1565" s="52">
        <v>16</v>
      </c>
      <c r="C1565" s="55">
        <v>76.16</v>
      </c>
      <c r="D1565" s="52">
        <f t="shared" si="27"/>
        <v>3</v>
      </c>
    </row>
    <row r="1566" spans="1:4" x14ac:dyDescent="0.3">
      <c r="A1566" s="54">
        <v>45356</v>
      </c>
      <c r="B1566" s="52">
        <v>17</v>
      </c>
      <c r="C1566" s="55">
        <v>77.709999999999994</v>
      </c>
      <c r="D1566" s="52">
        <f t="shared" si="27"/>
        <v>3</v>
      </c>
    </row>
    <row r="1567" spans="1:4" x14ac:dyDescent="0.3">
      <c r="A1567" s="54">
        <v>45356</v>
      </c>
      <c r="B1567" s="52">
        <v>18</v>
      </c>
      <c r="C1567" s="55">
        <v>94.42</v>
      </c>
      <c r="D1567" s="52">
        <f t="shared" si="27"/>
        <v>3</v>
      </c>
    </row>
    <row r="1568" spans="1:4" x14ac:dyDescent="0.3">
      <c r="A1568" s="54">
        <v>45356</v>
      </c>
      <c r="B1568" s="52">
        <v>19</v>
      </c>
      <c r="C1568" s="55">
        <v>107.73</v>
      </c>
      <c r="D1568" s="52">
        <f t="shared" si="27"/>
        <v>3</v>
      </c>
    </row>
    <row r="1569" spans="1:4" x14ac:dyDescent="0.3">
      <c r="A1569" s="54">
        <v>45356</v>
      </c>
      <c r="B1569" s="52">
        <v>20</v>
      </c>
      <c r="C1569" s="55">
        <v>114.95</v>
      </c>
      <c r="D1569" s="52">
        <f t="shared" si="27"/>
        <v>3</v>
      </c>
    </row>
    <row r="1570" spans="1:4" x14ac:dyDescent="0.3">
      <c r="A1570" s="54">
        <v>45356</v>
      </c>
      <c r="B1570" s="52">
        <v>21</v>
      </c>
      <c r="C1570" s="55">
        <v>94.9</v>
      </c>
      <c r="D1570" s="52">
        <f t="shared" si="27"/>
        <v>3</v>
      </c>
    </row>
    <row r="1571" spans="1:4" x14ac:dyDescent="0.3">
      <c r="A1571" s="54">
        <v>45356</v>
      </c>
      <c r="B1571" s="52">
        <v>22</v>
      </c>
      <c r="C1571" s="55">
        <v>83.97</v>
      </c>
      <c r="D1571" s="52">
        <f t="shared" si="27"/>
        <v>3</v>
      </c>
    </row>
    <row r="1572" spans="1:4" x14ac:dyDescent="0.3">
      <c r="A1572" s="54">
        <v>45356</v>
      </c>
      <c r="B1572" s="52">
        <v>23</v>
      </c>
      <c r="C1572" s="55">
        <v>77.540000000000006</v>
      </c>
      <c r="D1572" s="52">
        <f t="shared" si="27"/>
        <v>3</v>
      </c>
    </row>
    <row r="1573" spans="1:4" x14ac:dyDescent="0.3">
      <c r="A1573" s="54">
        <v>45356</v>
      </c>
      <c r="B1573" s="52">
        <v>24</v>
      </c>
      <c r="C1573" s="55">
        <v>71.989999999999995</v>
      </c>
      <c r="D1573" s="52">
        <f t="shared" si="27"/>
        <v>3</v>
      </c>
    </row>
    <row r="1574" spans="1:4" x14ac:dyDescent="0.3">
      <c r="A1574" s="54">
        <v>45357</v>
      </c>
      <c r="B1574" s="52">
        <v>1</v>
      </c>
      <c r="C1574" s="55">
        <v>71</v>
      </c>
      <c r="D1574" s="52">
        <f t="shared" si="27"/>
        <v>3</v>
      </c>
    </row>
    <row r="1575" spans="1:4" x14ac:dyDescent="0.3">
      <c r="A1575" s="54">
        <v>45357</v>
      </c>
      <c r="B1575" s="52">
        <v>2</v>
      </c>
      <c r="C1575" s="55">
        <v>70.7</v>
      </c>
      <c r="D1575" s="52">
        <f t="shared" si="27"/>
        <v>3</v>
      </c>
    </row>
    <row r="1576" spans="1:4" x14ac:dyDescent="0.3">
      <c r="A1576" s="54">
        <v>45357</v>
      </c>
      <c r="B1576" s="52">
        <v>3</v>
      </c>
      <c r="C1576" s="55">
        <v>70.459999999999994</v>
      </c>
      <c r="D1576" s="52">
        <f t="shared" si="27"/>
        <v>3</v>
      </c>
    </row>
    <row r="1577" spans="1:4" x14ac:dyDescent="0.3">
      <c r="A1577" s="54">
        <v>45357</v>
      </c>
      <c r="B1577" s="52">
        <v>4</v>
      </c>
      <c r="C1577" s="55">
        <v>69.739999999999995</v>
      </c>
      <c r="D1577" s="52">
        <f t="shared" si="27"/>
        <v>3</v>
      </c>
    </row>
    <row r="1578" spans="1:4" x14ac:dyDescent="0.3">
      <c r="A1578" s="54">
        <v>45357</v>
      </c>
      <c r="B1578" s="52">
        <v>5</v>
      </c>
      <c r="C1578" s="55">
        <v>70.459999999999994</v>
      </c>
      <c r="D1578" s="52">
        <f t="shared" si="27"/>
        <v>3</v>
      </c>
    </row>
    <row r="1579" spans="1:4" x14ac:dyDescent="0.3">
      <c r="A1579" s="54">
        <v>45357</v>
      </c>
      <c r="B1579" s="52">
        <v>6</v>
      </c>
      <c r="C1579" s="55">
        <v>73.91</v>
      </c>
      <c r="D1579" s="52">
        <f t="shared" si="27"/>
        <v>3</v>
      </c>
    </row>
    <row r="1580" spans="1:4" x14ac:dyDescent="0.3">
      <c r="A1580" s="54">
        <v>45357</v>
      </c>
      <c r="B1580" s="52">
        <v>7</v>
      </c>
      <c r="C1580" s="55">
        <v>83.98</v>
      </c>
      <c r="D1580" s="52">
        <f t="shared" si="27"/>
        <v>3</v>
      </c>
    </row>
    <row r="1581" spans="1:4" x14ac:dyDescent="0.3">
      <c r="A1581" s="54">
        <v>45357</v>
      </c>
      <c r="B1581" s="52">
        <v>8</v>
      </c>
      <c r="C1581" s="55">
        <v>106.64</v>
      </c>
      <c r="D1581" s="52">
        <f t="shared" si="27"/>
        <v>3</v>
      </c>
    </row>
    <row r="1582" spans="1:4" x14ac:dyDescent="0.3">
      <c r="A1582" s="54">
        <v>45357</v>
      </c>
      <c r="B1582" s="52">
        <v>9</v>
      </c>
      <c r="C1582" s="55">
        <v>108.7</v>
      </c>
      <c r="D1582" s="52">
        <f t="shared" si="27"/>
        <v>3</v>
      </c>
    </row>
    <row r="1583" spans="1:4" x14ac:dyDescent="0.3">
      <c r="A1583" s="54">
        <v>45357</v>
      </c>
      <c r="B1583" s="52">
        <v>10</v>
      </c>
      <c r="C1583" s="55">
        <v>87.21</v>
      </c>
      <c r="D1583" s="52">
        <f t="shared" si="27"/>
        <v>3</v>
      </c>
    </row>
    <row r="1584" spans="1:4" x14ac:dyDescent="0.3">
      <c r="A1584" s="54">
        <v>45357</v>
      </c>
      <c r="B1584" s="52">
        <v>11</v>
      </c>
      <c r="C1584" s="55">
        <v>69.41</v>
      </c>
      <c r="D1584" s="52">
        <f t="shared" si="27"/>
        <v>3</v>
      </c>
    </row>
    <row r="1585" spans="1:4" x14ac:dyDescent="0.3">
      <c r="A1585" s="54">
        <v>45357</v>
      </c>
      <c r="B1585" s="52">
        <v>12</v>
      </c>
      <c r="C1585" s="55">
        <v>66.489999999999995</v>
      </c>
      <c r="D1585" s="52">
        <f t="shared" si="27"/>
        <v>3</v>
      </c>
    </row>
    <row r="1586" spans="1:4" x14ac:dyDescent="0.3">
      <c r="A1586" s="54">
        <v>45357</v>
      </c>
      <c r="B1586" s="52">
        <v>13</v>
      </c>
      <c r="C1586" s="55">
        <v>69.22</v>
      </c>
      <c r="D1586" s="52">
        <f t="shared" si="27"/>
        <v>3</v>
      </c>
    </row>
    <row r="1587" spans="1:4" x14ac:dyDescent="0.3">
      <c r="A1587" s="54">
        <v>45357</v>
      </c>
      <c r="B1587" s="52">
        <v>14</v>
      </c>
      <c r="C1587" s="55">
        <v>69.290000000000006</v>
      </c>
      <c r="D1587" s="52">
        <f t="shared" si="27"/>
        <v>3</v>
      </c>
    </row>
    <row r="1588" spans="1:4" x14ac:dyDescent="0.3">
      <c r="A1588" s="54">
        <v>45357</v>
      </c>
      <c r="B1588" s="52">
        <v>15</v>
      </c>
      <c r="C1588" s="55">
        <v>70.64</v>
      </c>
      <c r="D1588" s="52">
        <f t="shared" si="27"/>
        <v>3</v>
      </c>
    </row>
    <row r="1589" spans="1:4" x14ac:dyDescent="0.3">
      <c r="A1589" s="54">
        <v>45357</v>
      </c>
      <c r="B1589" s="52">
        <v>16</v>
      </c>
      <c r="C1589" s="55">
        <v>73.959999999999994</v>
      </c>
      <c r="D1589" s="52">
        <f t="shared" si="27"/>
        <v>3</v>
      </c>
    </row>
    <row r="1590" spans="1:4" x14ac:dyDescent="0.3">
      <c r="A1590" s="54">
        <v>45357</v>
      </c>
      <c r="B1590" s="52">
        <v>17</v>
      </c>
      <c r="C1590" s="55">
        <v>82.41</v>
      </c>
      <c r="D1590" s="52">
        <f t="shared" si="27"/>
        <v>3</v>
      </c>
    </row>
    <row r="1591" spans="1:4" x14ac:dyDescent="0.3">
      <c r="A1591" s="54">
        <v>45357</v>
      </c>
      <c r="B1591" s="52">
        <v>18</v>
      </c>
      <c r="C1591" s="55">
        <v>102.04</v>
      </c>
      <c r="D1591" s="52">
        <f t="shared" si="27"/>
        <v>3</v>
      </c>
    </row>
    <row r="1592" spans="1:4" x14ac:dyDescent="0.3">
      <c r="A1592" s="54">
        <v>45357</v>
      </c>
      <c r="B1592" s="52">
        <v>19</v>
      </c>
      <c r="C1592" s="55">
        <v>119.11</v>
      </c>
      <c r="D1592" s="52">
        <f t="shared" si="27"/>
        <v>3</v>
      </c>
    </row>
    <row r="1593" spans="1:4" x14ac:dyDescent="0.3">
      <c r="A1593" s="54">
        <v>45357</v>
      </c>
      <c r="B1593" s="52">
        <v>20</v>
      </c>
      <c r="C1593" s="55">
        <v>118.96</v>
      </c>
      <c r="D1593" s="52">
        <f t="shared" si="27"/>
        <v>3</v>
      </c>
    </row>
    <row r="1594" spans="1:4" x14ac:dyDescent="0.3">
      <c r="A1594" s="54">
        <v>45357</v>
      </c>
      <c r="B1594" s="52">
        <v>21</v>
      </c>
      <c r="C1594" s="55">
        <v>92.82</v>
      </c>
      <c r="D1594" s="52">
        <f t="shared" si="27"/>
        <v>3</v>
      </c>
    </row>
    <row r="1595" spans="1:4" x14ac:dyDescent="0.3">
      <c r="A1595" s="54">
        <v>45357</v>
      </c>
      <c r="B1595" s="52">
        <v>22</v>
      </c>
      <c r="C1595" s="55">
        <v>80.12</v>
      </c>
      <c r="D1595" s="52">
        <f t="shared" si="27"/>
        <v>3</v>
      </c>
    </row>
    <row r="1596" spans="1:4" x14ac:dyDescent="0.3">
      <c r="A1596" s="54">
        <v>45357</v>
      </c>
      <c r="B1596" s="52">
        <v>23</v>
      </c>
      <c r="C1596" s="55">
        <v>77.98</v>
      </c>
      <c r="D1596" s="52">
        <f t="shared" si="27"/>
        <v>3</v>
      </c>
    </row>
    <row r="1597" spans="1:4" x14ac:dyDescent="0.3">
      <c r="A1597" s="54">
        <v>45357</v>
      </c>
      <c r="B1597" s="52">
        <v>24</v>
      </c>
      <c r="C1597" s="55">
        <v>74.34</v>
      </c>
      <c r="D1597" s="52">
        <f t="shared" si="27"/>
        <v>3</v>
      </c>
    </row>
    <row r="1598" spans="1:4" x14ac:dyDescent="0.3">
      <c r="A1598" s="54">
        <v>45358</v>
      </c>
      <c r="B1598" s="52">
        <v>1</v>
      </c>
      <c r="C1598" s="55">
        <v>73.33</v>
      </c>
      <c r="D1598" s="52">
        <f t="shared" si="27"/>
        <v>3</v>
      </c>
    </row>
    <row r="1599" spans="1:4" x14ac:dyDescent="0.3">
      <c r="A1599" s="54">
        <v>45358</v>
      </c>
      <c r="B1599" s="52">
        <v>2</v>
      </c>
      <c r="C1599" s="55">
        <v>72.319999999999993</v>
      </c>
      <c r="D1599" s="52">
        <f t="shared" si="27"/>
        <v>3</v>
      </c>
    </row>
    <row r="1600" spans="1:4" x14ac:dyDescent="0.3">
      <c r="A1600" s="54">
        <v>45358</v>
      </c>
      <c r="B1600" s="52">
        <v>3</v>
      </c>
      <c r="C1600" s="55">
        <v>70.34</v>
      </c>
      <c r="D1600" s="52">
        <f t="shared" si="27"/>
        <v>3</v>
      </c>
    </row>
    <row r="1601" spans="1:4" x14ac:dyDescent="0.3">
      <c r="A1601" s="54">
        <v>45358</v>
      </c>
      <c r="B1601" s="52">
        <v>4</v>
      </c>
      <c r="C1601" s="55">
        <v>68.709999999999994</v>
      </c>
      <c r="D1601" s="52">
        <f t="shared" si="27"/>
        <v>3</v>
      </c>
    </row>
    <row r="1602" spans="1:4" x14ac:dyDescent="0.3">
      <c r="A1602" s="54">
        <v>45358</v>
      </c>
      <c r="B1602" s="52">
        <v>5</v>
      </c>
      <c r="C1602" s="55">
        <v>69.89</v>
      </c>
      <c r="D1602" s="52">
        <f t="shared" si="27"/>
        <v>3</v>
      </c>
    </row>
    <row r="1603" spans="1:4" x14ac:dyDescent="0.3">
      <c r="A1603" s="54">
        <v>45358</v>
      </c>
      <c r="B1603" s="52">
        <v>6</v>
      </c>
      <c r="C1603" s="55">
        <v>73.13</v>
      </c>
      <c r="D1603" s="52">
        <f t="shared" si="27"/>
        <v>3</v>
      </c>
    </row>
    <row r="1604" spans="1:4" x14ac:dyDescent="0.3">
      <c r="A1604" s="54">
        <v>45358</v>
      </c>
      <c r="B1604" s="52">
        <v>7</v>
      </c>
      <c r="C1604" s="55">
        <v>84.27</v>
      </c>
      <c r="D1604" s="52">
        <f t="shared" si="27"/>
        <v>3</v>
      </c>
    </row>
    <row r="1605" spans="1:4" x14ac:dyDescent="0.3">
      <c r="A1605" s="54">
        <v>45358</v>
      </c>
      <c r="B1605" s="52">
        <v>8</v>
      </c>
      <c r="C1605" s="55">
        <v>103.2</v>
      </c>
      <c r="D1605" s="52">
        <f t="shared" si="27"/>
        <v>3</v>
      </c>
    </row>
    <row r="1606" spans="1:4" x14ac:dyDescent="0.3">
      <c r="A1606" s="54">
        <v>45358</v>
      </c>
      <c r="B1606" s="52">
        <v>9</v>
      </c>
      <c r="C1606" s="55">
        <v>96.7</v>
      </c>
      <c r="D1606" s="52">
        <f t="shared" si="27"/>
        <v>3</v>
      </c>
    </row>
    <row r="1607" spans="1:4" x14ac:dyDescent="0.3">
      <c r="A1607" s="54">
        <v>45358</v>
      </c>
      <c r="B1607" s="52">
        <v>10</v>
      </c>
      <c r="C1607" s="55">
        <v>79.09</v>
      </c>
      <c r="D1607" s="52">
        <f t="shared" si="27"/>
        <v>3</v>
      </c>
    </row>
    <row r="1608" spans="1:4" x14ac:dyDescent="0.3">
      <c r="A1608" s="54">
        <v>45358</v>
      </c>
      <c r="B1608" s="52">
        <v>11</v>
      </c>
      <c r="C1608" s="55">
        <v>71.31</v>
      </c>
      <c r="D1608" s="52">
        <f t="shared" si="27"/>
        <v>3</v>
      </c>
    </row>
    <row r="1609" spans="1:4" x14ac:dyDescent="0.3">
      <c r="A1609" s="54">
        <v>45358</v>
      </c>
      <c r="B1609" s="52">
        <v>12</v>
      </c>
      <c r="C1609" s="55">
        <v>66.16</v>
      </c>
      <c r="D1609" s="52">
        <f t="shared" si="27"/>
        <v>3</v>
      </c>
    </row>
    <row r="1610" spans="1:4" x14ac:dyDescent="0.3">
      <c r="A1610" s="54">
        <v>45358</v>
      </c>
      <c r="B1610" s="52">
        <v>13</v>
      </c>
      <c r="C1610" s="55">
        <v>62.25</v>
      </c>
      <c r="D1610" s="52">
        <f t="shared" si="27"/>
        <v>3</v>
      </c>
    </row>
    <row r="1611" spans="1:4" x14ac:dyDescent="0.3">
      <c r="A1611" s="54">
        <v>45358</v>
      </c>
      <c r="B1611" s="52">
        <v>14</v>
      </c>
      <c r="C1611" s="55">
        <v>60.55</v>
      </c>
      <c r="D1611" s="52">
        <f t="shared" si="27"/>
        <v>3</v>
      </c>
    </row>
    <row r="1612" spans="1:4" x14ac:dyDescent="0.3">
      <c r="A1612" s="54">
        <v>45358</v>
      </c>
      <c r="B1612" s="52">
        <v>15</v>
      </c>
      <c r="C1612" s="55">
        <v>63.9</v>
      </c>
      <c r="D1612" s="52">
        <f t="shared" si="27"/>
        <v>3</v>
      </c>
    </row>
    <row r="1613" spans="1:4" x14ac:dyDescent="0.3">
      <c r="A1613" s="54">
        <v>45358</v>
      </c>
      <c r="B1613" s="52">
        <v>16</v>
      </c>
      <c r="C1613" s="55">
        <v>73.12</v>
      </c>
      <c r="D1613" s="52">
        <f t="shared" si="27"/>
        <v>3</v>
      </c>
    </row>
    <row r="1614" spans="1:4" x14ac:dyDescent="0.3">
      <c r="A1614" s="54">
        <v>45358</v>
      </c>
      <c r="B1614" s="52">
        <v>17</v>
      </c>
      <c r="C1614" s="55">
        <v>83.4</v>
      </c>
      <c r="D1614" s="52">
        <f t="shared" si="27"/>
        <v>3</v>
      </c>
    </row>
    <row r="1615" spans="1:4" x14ac:dyDescent="0.3">
      <c r="A1615" s="54">
        <v>45358</v>
      </c>
      <c r="B1615" s="52">
        <v>18</v>
      </c>
      <c r="C1615" s="55">
        <v>96.82</v>
      </c>
      <c r="D1615" s="52">
        <f t="shared" ref="D1615:D1678" si="28">MONTH(A1615)</f>
        <v>3</v>
      </c>
    </row>
    <row r="1616" spans="1:4" x14ac:dyDescent="0.3">
      <c r="A1616" s="54">
        <v>45358</v>
      </c>
      <c r="B1616" s="52">
        <v>19</v>
      </c>
      <c r="C1616" s="55">
        <v>105.94</v>
      </c>
      <c r="D1616" s="52">
        <f t="shared" si="28"/>
        <v>3</v>
      </c>
    </row>
    <row r="1617" spans="1:4" x14ac:dyDescent="0.3">
      <c r="A1617" s="54">
        <v>45358</v>
      </c>
      <c r="B1617" s="52">
        <v>20</v>
      </c>
      <c r="C1617" s="55">
        <v>99.22</v>
      </c>
      <c r="D1617" s="52">
        <f t="shared" si="28"/>
        <v>3</v>
      </c>
    </row>
    <row r="1618" spans="1:4" x14ac:dyDescent="0.3">
      <c r="A1618" s="54">
        <v>45358</v>
      </c>
      <c r="B1618" s="52">
        <v>21</v>
      </c>
      <c r="C1618" s="55">
        <v>93.52</v>
      </c>
      <c r="D1618" s="52">
        <f t="shared" si="28"/>
        <v>3</v>
      </c>
    </row>
    <row r="1619" spans="1:4" x14ac:dyDescent="0.3">
      <c r="A1619" s="54">
        <v>45358</v>
      </c>
      <c r="B1619" s="52">
        <v>22</v>
      </c>
      <c r="C1619" s="55">
        <v>81.87</v>
      </c>
      <c r="D1619" s="52">
        <f t="shared" si="28"/>
        <v>3</v>
      </c>
    </row>
    <row r="1620" spans="1:4" x14ac:dyDescent="0.3">
      <c r="A1620" s="54">
        <v>45358</v>
      </c>
      <c r="B1620" s="52">
        <v>23</v>
      </c>
      <c r="C1620" s="55">
        <v>76.7</v>
      </c>
      <c r="D1620" s="52">
        <f t="shared" si="28"/>
        <v>3</v>
      </c>
    </row>
    <row r="1621" spans="1:4" x14ac:dyDescent="0.3">
      <c r="A1621" s="54">
        <v>45358</v>
      </c>
      <c r="B1621" s="52">
        <v>24</v>
      </c>
      <c r="C1621" s="55">
        <v>71.84</v>
      </c>
      <c r="D1621" s="52">
        <f t="shared" si="28"/>
        <v>3</v>
      </c>
    </row>
    <row r="1622" spans="1:4" x14ac:dyDescent="0.3">
      <c r="A1622" s="54">
        <v>45359</v>
      </c>
      <c r="B1622" s="52">
        <v>1</v>
      </c>
      <c r="C1622" s="55">
        <v>71.959999999999994</v>
      </c>
      <c r="D1622" s="52">
        <f t="shared" si="28"/>
        <v>3</v>
      </c>
    </row>
    <row r="1623" spans="1:4" x14ac:dyDescent="0.3">
      <c r="A1623" s="54">
        <v>45359</v>
      </c>
      <c r="B1623" s="52">
        <v>2</v>
      </c>
      <c r="C1623" s="55">
        <v>66.959999999999994</v>
      </c>
      <c r="D1623" s="52">
        <f t="shared" si="28"/>
        <v>3</v>
      </c>
    </row>
    <row r="1624" spans="1:4" x14ac:dyDescent="0.3">
      <c r="A1624" s="54">
        <v>45359</v>
      </c>
      <c r="B1624" s="52">
        <v>3</v>
      </c>
      <c r="C1624" s="55">
        <v>67.010000000000005</v>
      </c>
      <c r="D1624" s="52">
        <f t="shared" si="28"/>
        <v>3</v>
      </c>
    </row>
    <row r="1625" spans="1:4" x14ac:dyDescent="0.3">
      <c r="A1625" s="54">
        <v>45359</v>
      </c>
      <c r="B1625" s="52">
        <v>4</v>
      </c>
      <c r="C1625" s="55">
        <v>65.989999999999995</v>
      </c>
      <c r="D1625" s="52">
        <f t="shared" si="28"/>
        <v>3</v>
      </c>
    </row>
    <row r="1626" spans="1:4" x14ac:dyDescent="0.3">
      <c r="A1626" s="54">
        <v>45359</v>
      </c>
      <c r="B1626" s="52">
        <v>5</v>
      </c>
      <c r="C1626" s="55">
        <v>71.05</v>
      </c>
      <c r="D1626" s="52">
        <f t="shared" si="28"/>
        <v>3</v>
      </c>
    </row>
    <row r="1627" spans="1:4" x14ac:dyDescent="0.3">
      <c r="A1627" s="54">
        <v>45359</v>
      </c>
      <c r="B1627" s="52">
        <v>6</v>
      </c>
      <c r="C1627" s="55">
        <v>73.290000000000006</v>
      </c>
      <c r="D1627" s="52">
        <f t="shared" si="28"/>
        <v>3</v>
      </c>
    </row>
    <row r="1628" spans="1:4" x14ac:dyDescent="0.3">
      <c r="A1628" s="54">
        <v>45359</v>
      </c>
      <c r="B1628" s="52">
        <v>7</v>
      </c>
      <c r="C1628" s="55">
        <v>91.2</v>
      </c>
      <c r="D1628" s="52">
        <f t="shared" si="28"/>
        <v>3</v>
      </c>
    </row>
    <row r="1629" spans="1:4" x14ac:dyDescent="0.3">
      <c r="A1629" s="54">
        <v>45359</v>
      </c>
      <c r="B1629" s="52">
        <v>8</v>
      </c>
      <c r="C1629" s="55">
        <v>95.03</v>
      </c>
      <c r="D1629" s="52">
        <f t="shared" si="28"/>
        <v>3</v>
      </c>
    </row>
    <row r="1630" spans="1:4" x14ac:dyDescent="0.3">
      <c r="A1630" s="54">
        <v>45359</v>
      </c>
      <c r="B1630" s="52">
        <v>9</v>
      </c>
      <c r="C1630" s="55">
        <v>88.89</v>
      </c>
      <c r="D1630" s="52">
        <f t="shared" si="28"/>
        <v>3</v>
      </c>
    </row>
    <row r="1631" spans="1:4" x14ac:dyDescent="0.3">
      <c r="A1631" s="54">
        <v>45359</v>
      </c>
      <c r="B1631" s="52">
        <v>10</v>
      </c>
      <c r="C1631" s="55">
        <v>74.36</v>
      </c>
      <c r="D1631" s="52">
        <f t="shared" si="28"/>
        <v>3</v>
      </c>
    </row>
    <row r="1632" spans="1:4" x14ac:dyDescent="0.3">
      <c r="A1632" s="54">
        <v>45359</v>
      </c>
      <c r="B1632" s="52">
        <v>11</v>
      </c>
      <c r="C1632" s="55">
        <v>57.84</v>
      </c>
      <c r="D1632" s="52">
        <f t="shared" si="28"/>
        <v>3</v>
      </c>
    </row>
    <row r="1633" spans="1:4" x14ac:dyDescent="0.3">
      <c r="A1633" s="54">
        <v>45359</v>
      </c>
      <c r="B1633" s="52">
        <v>12</v>
      </c>
      <c r="C1633" s="55">
        <v>55.48</v>
      </c>
      <c r="D1633" s="52">
        <f t="shared" si="28"/>
        <v>3</v>
      </c>
    </row>
    <row r="1634" spans="1:4" x14ac:dyDescent="0.3">
      <c r="A1634" s="54">
        <v>45359</v>
      </c>
      <c r="B1634" s="52">
        <v>13</v>
      </c>
      <c r="C1634" s="55">
        <v>62.63</v>
      </c>
      <c r="D1634" s="52">
        <f t="shared" si="28"/>
        <v>3</v>
      </c>
    </row>
    <row r="1635" spans="1:4" x14ac:dyDescent="0.3">
      <c r="A1635" s="54">
        <v>45359</v>
      </c>
      <c r="B1635" s="52">
        <v>14</v>
      </c>
      <c r="C1635" s="55">
        <v>61.51</v>
      </c>
      <c r="D1635" s="52">
        <f t="shared" si="28"/>
        <v>3</v>
      </c>
    </row>
    <row r="1636" spans="1:4" x14ac:dyDescent="0.3">
      <c r="A1636" s="54">
        <v>45359</v>
      </c>
      <c r="B1636" s="52">
        <v>15</v>
      </c>
      <c r="C1636" s="55">
        <v>61.62</v>
      </c>
      <c r="D1636" s="52">
        <f t="shared" si="28"/>
        <v>3</v>
      </c>
    </row>
    <row r="1637" spans="1:4" x14ac:dyDescent="0.3">
      <c r="A1637" s="54">
        <v>45359</v>
      </c>
      <c r="B1637" s="52">
        <v>16</v>
      </c>
      <c r="C1637" s="55">
        <v>58.92</v>
      </c>
      <c r="D1637" s="52">
        <f t="shared" si="28"/>
        <v>3</v>
      </c>
    </row>
    <row r="1638" spans="1:4" x14ac:dyDescent="0.3">
      <c r="A1638" s="54">
        <v>45359</v>
      </c>
      <c r="B1638" s="52">
        <v>17</v>
      </c>
      <c r="C1638" s="55">
        <v>81.66</v>
      </c>
      <c r="D1638" s="52">
        <f t="shared" si="28"/>
        <v>3</v>
      </c>
    </row>
    <row r="1639" spans="1:4" x14ac:dyDescent="0.3">
      <c r="A1639" s="54">
        <v>45359</v>
      </c>
      <c r="B1639" s="52">
        <v>18</v>
      </c>
      <c r="C1639" s="55">
        <v>91.77</v>
      </c>
      <c r="D1639" s="52">
        <f t="shared" si="28"/>
        <v>3</v>
      </c>
    </row>
    <row r="1640" spans="1:4" x14ac:dyDescent="0.3">
      <c r="A1640" s="54">
        <v>45359</v>
      </c>
      <c r="B1640" s="52">
        <v>19</v>
      </c>
      <c r="C1640" s="55">
        <v>99.19</v>
      </c>
      <c r="D1640" s="52">
        <f t="shared" si="28"/>
        <v>3</v>
      </c>
    </row>
    <row r="1641" spans="1:4" x14ac:dyDescent="0.3">
      <c r="A1641" s="54">
        <v>45359</v>
      </c>
      <c r="B1641" s="52">
        <v>20</v>
      </c>
      <c r="C1641" s="55">
        <v>97.12</v>
      </c>
      <c r="D1641" s="52">
        <f t="shared" si="28"/>
        <v>3</v>
      </c>
    </row>
    <row r="1642" spans="1:4" x14ac:dyDescent="0.3">
      <c r="A1642" s="54">
        <v>45359</v>
      </c>
      <c r="B1642" s="52">
        <v>21</v>
      </c>
      <c r="C1642" s="55">
        <v>90.12</v>
      </c>
      <c r="D1642" s="52">
        <f t="shared" si="28"/>
        <v>3</v>
      </c>
    </row>
    <row r="1643" spans="1:4" x14ac:dyDescent="0.3">
      <c r="A1643" s="54">
        <v>45359</v>
      </c>
      <c r="B1643" s="52">
        <v>22</v>
      </c>
      <c r="C1643" s="55">
        <v>78.849999999999994</v>
      </c>
      <c r="D1643" s="52">
        <f t="shared" si="28"/>
        <v>3</v>
      </c>
    </row>
    <row r="1644" spans="1:4" x14ac:dyDescent="0.3">
      <c r="A1644" s="54">
        <v>45359</v>
      </c>
      <c r="B1644" s="52">
        <v>23</v>
      </c>
      <c r="C1644" s="55">
        <v>73.16</v>
      </c>
      <c r="D1644" s="52">
        <f t="shared" si="28"/>
        <v>3</v>
      </c>
    </row>
    <row r="1645" spans="1:4" x14ac:dyDescent="0.3">
      <c r="A1645" s="54">
        <v>45359</v>
      </c>
      <c r="B1645" s="52">
        <v>24</v>
      </c>
      <c r="C1645" s="55">
        <v>67.14</v>
      </c>
      <c r="D1645" s="52">
        <f t="shared" si="28"/>
        <v>3</v>
      </c>
    </row>
    <row r="1646" spans="1:4" x14ac:dyDescent="0.3">
      <c r="A1646" s="54">
        <v>45360</v>
      </c>
      <c r="B1646" s="52">
        <v>1</v>
      </c>
      <c r="C1646" s="55">
        <v>67.95</v>
      </c>
      <c r="D1646" s="52">
        <f t="shared" si="28"/>
        <v>3</v>
      </c>
    </row>
    <row r="1647" spans="1:4" x14ac:dyDescent="0.3">
      <c r="A1647" s="54">
        <v>45360</v>
      </c>
      <c r="B1647" s="52">
        <v>2</v>
      </c>
      <c r="C1647" s="55">
        <v>65.98</v>
      </c>
      <c r="D1647" s="52">
        <f t="shared" si="28"/>
        <v>3</v>
      </c>
    </row>
    <row r="1648" spans="1:4" x14ac:dyDescent="0.3">
      <c r="A1648" s="54">
        <v>45360</v>
      </c>
      <c r="B1648" s="52">
        <v>3</v>
      </c>
      <c r="C1648" s="55">
        <v>65.14</v>
      </c>
      <c r="D1648" s="52">
        <f t="shared" si="28"/>
        <v>3</v>
      </c>
    </row>
    <row r="1649" spans="1:4" x14ac:dyDescent="0.3">
      <c r="A1649" s="54">
        <v>45360</v>
      </c>
      <c r="B1649" s="52">
        <v>4</v>
      </c>
      <c r="C1649" s="55">
        <v>63.14</v>
      </c>
      <c r="D1649" s="52">
        <f t="shared" si="28"/>
        <v>3</v>
      </c>
    </row>
    <row r="1650" spans="1:4" x14ac:dyDescent="0.3">
      <c r="A1650" s="54">
        <v>45360</v>
      </c>
      <c r="B1650" s="52">
        <v>5</v>
      </c>
      <c r="C1650" s="55">
        <v>62.05</v>
      </c>
      <c r="D1650" s="52">
        <f t="shared" si="28"/>
        <v>3</v>
      </c>
    </row>
    <row r="1651" spans="1:4" x14ac:dyDescent="0.3">
      <c r="A1651" s="54">
        <v>45360</v>
      </c>
      <c r="B1651" s="52">
        <v>6</v>
      </c>
      <c r="C1651" s="55">
        <v>62.57</v>
      </c>
      <c r="D1651" s="52">
        <f t="shared" si="28"/>
        <v>3</v>
      </c>
    </row>
    <row r="1652" spans="1:4" x14ac:dyDescent="0.3">
      <c r="A1652" s="54">
        <v>45360</v>
      </c>
      <c r="B1652" s="52">
        <v>7</v>
      </c>
      <c r="C1652" s="55">
        <v>63.35</v>
      </c>
      <c r="D1652" s="52">
        <f t="shared" si="28"/>
        <v>3</v>
      </c>
    </row>
    <row r="1653" spans="1:4" x14ac:dyDescent="0.3">
      <c r="A1653" s="54">
        <v>45360</v>
      </c>
      <c r="B1653" s="52">
        <v>8</v>
      </c>
      <c r="C1653" s="55">
        <v>53.06</v>
      </c>
      <c r="D1653" s="52">
        <f t="shared" si="28"/>
        <v>3</v>
      </c>
    </row>
    <row r="1654" spans="1:4" x14ac:dyDescent="0.3">
      <c r="A1654" s="54">
        <v>45360</v>
      </c>
      <c r="B1654" s="52">
        <v>9</v>
      </c>
      <c r="C1654" s="55">
        <v>53.06</v>
      </c>
      <c r="D1654" s="52">
        <f t="shared" si="28"/>
        <v>3</v>
      </c>
    </row>
    <row r="1655" spans="1:4" x14ac:dyDescent="0.3">
      <c r="A1655" s="54">
        <v>45360</v>
      </c>
      <c r="B1655" s="52">
        <v>10</v>
      </c>
      <c r="C1655" s="55">
        <v>48.12</v>
      </c>
      <c r="D1655" s="52">
        <f t="shared" si="28"/>
        <v>3</v>
      </c>
    </row>
    <row r="1656" spans="1:4" x14ac:dyDescent="0.3">
      <c r="A1656" s="54">
        <v>45360</v>
      </c>
      <c r="B1656" s="52">
        <v>11</v>
      </c>
      <c r="C1656" s="55">
        <v>33.6</v>
      </c>
      <c r="D1656" s="52">
        <f t="shared" si="28"/>
        <v>3</v>
      </c>
    </row>
    <row r="1657" spans="1:4" x14ac:dyDescent="0.3">
      <c r="A1657" s="54">
        <v>45360</v>
      </c>
      <c r="B1657" s="52">
        <v>12</v>
      </c>
      <c r="C1657" s="55">
        <v>15.68</v>
      </c>
      <c r="D1657" s="52">
        <f t="shared" si="28"/>
        <v>3</v>
      </c>
    </row>
    <row r="1658" spans="1:4" x14ac:dyDescent="0.3">
      <c r="A1658" s="54">
        <v>45360</v>
      </c>
      <c r="B1658" s="52">
        <v>13</v>
      </c>
      <c r="C1658" s="55">
        <v>-0.16</v>
      </c>
      <c r="D1658" s="52">
        <f t="shared" si="28"/>
        <v>3</v>
      </c>
    </row>
    <row r="1659" spans="1:4" x14ac:dyDescent="0.3">
      <c r="A1659" s="54">
        <v>45360</v>
      </c>
      <c r="B1659" s="52">
        <v>14</v>
      </c>
      <c r="C1659" s="55">
        <v>2.21</v>
      </c>
      <c r="D1659" s="52">
        <f t="shared" si="28"/>
        <v>3</v>
      </c>
    </row>
    <row r="1660" spans="1:4" x14ac:dyDescent="0.3">
      <c r="A1660" s="54">
        <v>45360</v>
      </c>
      <c r="B1660" s="52">
        <v>15</v>
      </c>
      <c r="C1660" s="55">
        <v>18.96</v>
      </c>
      <c r="D1660" s="52">
        <f t="shared" si="28"/>
        <v>3</v>
      </c>
    </row>
    <row r="1661" spans="1:4" x14ac:dyDescent="0.3">
      <c r="A1661" s="54">
        <v>45360</v>
      </c>
      <c r="B1661" s="52">
        <v>16</v>
      </c>
      <c r="C1661" s="55">
        <v>36.79</v>
      </c>
      <c r="D1661" s="52">
        <f t="shared" si="28"/>
        <v>3</v>
      </c>
    </row>
    <row r="1662" spans="1:4" x14ac:dyDescent="0.3">
      <c r="A1662" s="54">
        <v>45360</v>
      </c>
      <c r="B1662" s="52">
        <v>17</v>
      </c>
      <c r="C1662" s="55">
        <v>52.23</v>
      </c>
      <c r="D1662" s="52">
        <f t="shared" si="28"/>
        <v>3</v>
      </c>
    </row>
    <row r="1663" spans="1:4" x14ac:dyDescent="0.3">
      <c r="A1663" s="54">
        <v>45360</v>
      </c>
      <c r="B1663" s="52">
        <v>18</v>
      </c>
      <c r="C1663" s="55">
        <v>72.099999999999994</v>
      </c>
      <c r="D1663" s="52">
        <f t="shared" si="28"/>
        <v>3</v>
      </c>
    </row>
    <row r="1664" spans="1:4" x14ac:dyDescent="0.3">
      <c r="A1664" s="54">
        <v>45360</v>
      </c>
      <c r="B1664" s="52">
        <v>19</v>
      </c>
      <c r="C1664" s="55">
        <v>74.48</v>
      </c>
      <c r="D1664" s="52">
        <f t="shared" si="28"/>
        <v>3</v>
      </c>
    </row>
    <row r="1665" spans="1:4" x14ac:dyDescent="0.3">
      <c r="A1665" s="54">
        <v>45360</v>
      </c>
      <c r="B1665" s="52">
        <v>20</v>
      </c>
      <c r="C1665" s="55">
        <v>75.22</v>
      </c>
      <c r="D1665" s="52">
        <f t="shared" si="28"/>
        <v>3</v>
      </c>
    </row>
    <row r="1666" spans="1:4" x14ac:dyDescent="0.3">
      <c r="A1666" s="54">
        <v>45360</v>
      </c>
      <c r="B1666" s="52">
        <v>21</v>
      </c>
      <c r="C1666" s="55">
        <v>67.930000000000007</v>
      </c>
      <c r="D1666" s="52">
        <f t="shared" si="28"/>
        <v>3</v>
      </c>
    </row>
    <row r="1667" spans="1:4" x14ac:dyDescent="0.3">
      <c r="A1667" s="54">
        <v>45360</v>
      </c>
      <c r="B1667" s="52">
        <v>22</v>
      </c>
      <c r="C1667" s="55">
        <v>60.47</v>
      </c>
      <c r="D1667" s="52">
        <f t="shared" si="28"/>
        <v>3</v>
      </c>
    </row>
    <row r="1668" spans="1:4" x14ac:dyDescent="0.3">
      <c r="A1668" s="54">
        <v>45360</v>
      </c>
      <c r="B1668" s="52">
        <v>23</v>
      </c>
      <c r="C1668" s="55">
        <v>61.23</v>
      </c>
      <c r="D1668" s="52">
        <f t="shared" si="28"/>
        <v>3</v>
      </c>
    </row>
    <row r="1669" spans="1:4" x14ac:dyDescent="0.3">
      <c r="A1669" s="54">
        <v>45360</v>
      </c>
      <c r="B1669" s="52">
        <v>24</v>
      </c>
      <c r="C1669" s="55">
        <v>58.31</v>
      </c>
      <c r="D1669" s="52">
        <f t="shared" si="28"/>
        <v>3</v>
      </c>
    </row>
    <row r="1670" spans="1:4" x14ac:dyDescent="0.3">
      <c r="A1670" s="54">
        <v>45361</v>
      </c>
      <c r="B1670" s="52">
        <v>1</v>
      </c>
      <c r="C1670" s="55">
        <v>48.65</v>
      </c>
      <c r="D1670" s="52">
        <f t="shared" si="28"/>
        <v>3</v>
      </c>
    </row>
    <row r="1671" spans="1:4" x14ac:dyDescent="0.3">
      <c r="A1671" s="54">
        <v>45361</v>
      </c>
      <c r="B1671" s="52">
        <v>2</v>
      </c>
      <c r="C1671" s="55">
        <v>46.06</v>
      </c>
      <c r="D1671" s="52">
        <f t="shared" si="28"/>
        <v>3</v>
      </c>
    </row>
    <row r="1672" spans="1:4" x14ac:dyDescent="0.3">
      <c r="A1672" s="54">
        <v>45361</v>
      </c>
      <c r="B1672" s="52">
        <v>3</v>
      </c>
      <c r="C1672" s="55">
        <v>40.98</v>
      </c>
      <c r="D1672" s="52">
        <f t="shared" si="28"/>
        <v>3</v>
      </c>
    </row>
    <row r="1673" spans="1:4" x14ac:dyDescent="0.3">
      <c r="A1673" s="54">
        <v>45361</v>
      </c>
      <c r="B1673" s="52">
        <v>4</v>
      </c>
      <c r="C1673" s="55">
        <v>35.549999999999997</v>
      </c>
      <c r="D1673" s="52">
        <f t="shared" si="28"/>
        <v>3</v>
      </c>
    </row>
    <row r="1674" spans="1:4" x14ac:dyDescent="0.3">
      <c r="A1674" s="54">
        <v>45361</v>
      </c>
      <c r="B1674" s="52">
        <v>5</v>
      </c>
      <c r="C1674" s="55">
        <v>32.39</v>
      </c>
      <c r="D1674" s="52">
        <f t="shared" si="28"/>
        <v>3</v>
      </c>
    </row>
    <row r="1675" spans="1:4" x14ac:dyDescent="0.3">
      <c r="A1675" s="54">
        <v>45361</v>
      </c>
      <c r="B1675" s="52">
        <v>6</v>
      </c>
      <c r="C1675" s="55">
        <v>32.28</v>
      </c>
      <c r="D1675" s="52">
        <f t="shared" si="28"/>
        <v>3</v>
      </c>
    </row>
    <row r="1676" spans="1:4" x14ac:dyDescent="0.3">
      <c r="A1676" s="54">
        <v>45361</v>
      </c>
      <c r="B1676" s="52">
        <v>7</v>
      </c>
      <c r="C1676" s="55">
        <v>33.909999999999997</v>
      </c>
      <c r="D1676" s="52">
        <f t="shared" si="28"/>
        <v>3</v>
      </c>
    </row>
    <row r="1677" spans="1:4" x14ac:dyDescent="0.3">
      <c r="A1677" s="54">
        <v>45361</v>
      </c>
      <c r="B1677" s="52">
        <v>8</v>
      </c>
      <c r="C1677" s="55">
        <v>39.49</v>
      </c>
      <c r="D1677" s="52">
        <f t="shared" si="28"/>
        <v>3</v>
      </c>
    </row>
    <row r="1678" spans="1:4" x14ac:dyDescent="0.3">
      <c r="A1678" s="54">
        <v>45361</v>
      </c>
      <c r="B1678" s="52">
        <v>9</v>
      </c>
      <c r="C1678" s="55">
        <v>37.14</v>
      </c>
      <c r="D1678" s="52">
        <f t="shared" si="28"/>
        <v>3</v>
      </c>
    </row>
    <row r="1679" spans="1:4" x14ac:dyDescent="0.3">
      <c r="A1679" s="54">
        <v>45361</v>
      </c>
      <c r="B1679" s="52">
        <v>10</v>
      </c>
      <c r="C1679" s="55">
        <v>30.23</v>
      </c>
      <c r="D1679" s="52">
        <f t="shared" ref="D1679:D1742" si="29">MONTH(A1679)</f>
        <v>3</v>
      </c>
    </row>
    <row r="1680" spans="1:4" x14ac:dyDescent="0.3">
      <c r="A1680" s="54">
        <v>45361</v>
      </c>
      <c r="B1680" s="52">
        <v>11</v>
      </c>
      <c r="C1680" s="55">
        <v>8.1199999999999992</v>
      </c>
      <c r="D1680" s="52">
        <f t="shared" si="29"/>
        <v>3</v>
      </c>
    </row>
    <row r="1681" spans="1:4" x14ac:dyDescent="0.3">
      <c r="A1681" s="54">
        <v>45361</v>
      </c>
      <c r="B1681" s="52">
        <v>12</v>
      </c>
      <c r="C1681" s="55">
        <v>9.0399999999999991</v>
      </c>
      <c r="D1681" s="52">
        <f t="shared" si="29"/>
        <v>3</v>
      </c>
    </row>
    <row r="1682" spans="1:4" x14ac:dyDescent="0.3">
      <c r="A1682" s="54">
        <v>45361</v>
      </c>
      <c r="B1682" s="52">
        <v>13</v>
      </c>
      <c r="C1682" s="55">
        <v>2.91</v>
      </c>
      <c r="D1682" s="52">
        <f t="shared" si="29"/>
        <v>3</v>
      </c>
    </row>
    <row r="1683" spans="1:4" x14ac:dyDescent="0.3">
      <c r="A1683" s="54">
        <v>45361</v>
      </c>
      <c r="B1683" s="52">
        <v>14</v>
      </c>
      <c r="C1683" s="55">
        <v>0.17</v>
      </c>
      <c r="D1683" s="52">
        <f t="shared" si="29"/>
        <v>3</v>
      </c>
    </row>
    <row r="1684" spans="1:4" x14ac:dyDescent="0.3">
      <c r="A1684" s="54">
        <v>45361</v>
      </c>
      <c r="B1684" s="52">
        <v>15</v>
      </c>
      <c r="C1684" s="55">
        <v>6.9</v>
      </c>
      <c r="D1684" s="52">
        <f t="shared" si="29"/>
        <v>3</v>
      </c>
    </row>
    <row r="1685" spans="1:4" x14ac:dyDescent="0.3">
      <c r="A1685" s="54">
        <v>45361</v>
      </c>
      <c r="B1685" s="52">
        <v>16</v>
      </c>
      <c r="C1685" s="55">
        <v>20.2</v>
      </c>
      <c r="D1685" s="52">
        <f t="shared" si="29"/>
        <v>3</v>
      </c>
    </row>
    <row r="1686" spans="1:4" x14ac:dyDescent="0.3">
      <c r="A1686" s="54">
        <v>45361</v>
      </c>
      <c r="B1686" s="52">
        <v>17</v>
      </c>
      <c r="C1686" s="55">
        <v>50.45</v>
      </c>
      <c r="D1686" s="52">
        <f t="shared" si="29"/>
        <v>3</v>
      </c>
    </row>
    <row r="1687" spans="1:4" x14ac:dyDescent="0.3">
      <c r="A1687" s="54">
        <v>45361</v>
      </c>
      <c r="B1687" s="52">
        <v>18</v>
      </c>
      <c r="C1687" s="55">
        <v>59.85</v>
      </c>
      <c r="D1687" s="52">
        <f t="shared" si="29"/>
        <v>3</v>
      </c>
    </row>
    <row r="1688" spans="1:4" x14ac:dyDescent="0.3">
      <c r="A1688" s="54">
        <v>45361</v>
      </c>
      <c r="B1688" s="52">
        <v>19</v>
      </c>
      <c r="C1688" s="55">
        <v>68.19</v>
      </c>
      <c r="D1688" s="52">
        <f t="shared" si="29"/>
        <v>3</v>
      </c>
    </row>
    <row r="1689" spans="1:4" x14ac:dyDescent="0.3">
      <c r="A1689" s="54">
        <v>45361</v>
      </c>
      <c r="B1689" s="52">
        <v>20</v>
      </c>
      <c r="C1689" s="55">
        <v>67.02</v>
      </c>
      <c r="D1689" s="52">
        <f t="shared" si="29"/>
        <v>3</v>
      </c>
    </row>
    <row r="1690" spans="1:4" x14ac:dyDescent="0.3">
      <c r="A1690" s="54">
        <v>45361</v>
      </c>
      <c r="B1690" s="52">
        <v>21</v>
      </c>
      <c r="C1690" s="55">
        <v>60.88</v>
      </c>
      <c r="D1690" s="52">
        <f t="shared" si="29"/>
        <v>3</v>
      </c>
    </row>
    <row r="1691" spans="1:4" x14ac:dyDescent="0.3">
      <c r="A1691" s="54">
        <v>45361</v>
      </c>
      <c r="B1691" s="52">
        <v>22</v>
      </c>
      <c r="C1691" s="55">
        <v>56.95</v>
      </c>
      <c r="D1691" s="52">
        <f t="shared" si="29"/>
        <v>3</v>
      </c>
    </row>
    <row r="1692" spans="1:4" x14ac:dyDescent="0.3">
      <c r="A1692" s="54">
        <v>45361</v>
      </c>
      <c r="B1692" s="52">
        <v>23</v>
      </c>
      <c r="C1692" s="55">
        <v>56.19</v>
      </c>
      <c r="D1692" s="52">
        <f t="shared" si="29"/>
        <v>3</v>
      </c>
    </row>
    <row r="1693" spans="1:4" x14ac:dyDescent="0.3">
      <c r="A1693" s="54">
        <v>45361</v>
      </c>
      <c r="B1693" s="52">
        <v>24</v>
      </c>
      <c r="C1693" s="55">
        <v>54.56</v>
      </c>
      <c r="D1693" s="52">
        <f t="shared" si="29"/>
        <v>3</v>
      </c>
    </row>
    <row r="1694" spans="1:4" x14ac:dyDescent="0.3">
      <c r="A1694" s="54">
        <v>45362</v>
      </c>
      <c r="B1694" s="52">
        <v>1</v>
      </c>
      <c r="C1694" s="55">
        <v>46.39</v>
      </c>
      <c r="D1694" s="52">
        <f t="shared" si="29"/>
        <v>3</v>
      </c>
    </row>
    <row r="1695" spans="1:4" x14ac:dyDescent="0.3">
      <c r="A1695" s="54">
        <v>45362</v>
      </c>
      <c r="B1695" s="52">
        <v>2</v>
      </c>
      <c r="C1695" s="55">
        <v>44.11</v>
      </c>
      <c r="D1695" s="52">
        <f t="shared" si="29"/>
        <v>3</v>
      </c>
    </row>
    <row r="1696" spans="1:4" x14ac:dyDescent="0.3">
      <c r="A1696" s="54">
        <v>45362</v>
      </c>
      <c r="B1696" s="52">
        <v>3</v>
      </c>
      <c r="C1696" s="55">
        <v>45.86</v>
      </c>
      <c r="D1696" s="52">
        <f t="shared" si="29"/>
        <v>3</v>
      </c>
    </row>
    <row r="1697" spans="1:4" x14ac:dyDescent="0.3">
      <c r="A1697" s="54">
        <v>45362</v>
      </c>
      <c r="B1697" s="52">
        <v>4</v>
      </c>
      <c r="C1697" s="55">
        <v>45.29</v>
      </c>
      <c r="D1697" s="52">
        <f t="shared" si="29"/>
        <v>3</v>
      </c>
    </row>
    <row r="1698" spans="1:4" x14ac:dyDescent="0.3">
      <c r="A1698" s="54">
        <v>45362</v>
      </c>
      <c r="B1698" s="52">
        <v>5</v>
      </c>
      <c r="C1698" s="55">
        <v>48.57</v>
      </c>
      <c r="D1698" s="52">
        <f t="shared" si="29"/>
        <v>3</v>
      </c>
    </row>
    <row r="1699" spans="1:4" x14ac:dyDescent="0.3">
      <c r="A1699" s="54">
        <v>45362</v>
      </c>
      <c r="B1699" s="52">
        <v>6</v>
      </c>
      <c r="C1699" s="55">
        <v>55.6</v>
      </c>
      <c r="D1699" s="52">
        <f t="shared" si="29"/>
        <v>3</v>
      </c>
    </row>
    <row r="1700" spans="1:4" x14ac:dyDescent="0.3">
      <c r="A1700" s="54">
        <v>45362</v>
      </c>
      <c r="B1700" s="52">
        <v>7</v>
      </c>
      <c r="C1700" s="55">
        <v>78.12</v>
      </c>
      <c r="D1700" s="52">
        <f t="shared" si="29"/>
        <v>3</v>
      </c>
    </row>
    <row r="1701" spans="1:4" x14ac:dyDescent="0.3">
      <c r="A1701" s="54">
        <v>45362</v>
      </c>
      <c r="B1701" s="52">
        <v>8</v>
      </c>
      <c r="C1701" s="55">
        <v>86.9</v>
      </c>
      <c r="D1701" s="52">
        <f t="shared" si="29"/>
        <v>3</v>
      </c>
    </row>
    <row r="1702" spans="1:4" x14ac:dyDescent="0.3">
      <c r="A1702" s="54">
        <v>45362</v>
      </c>
      <c r="B1702" s="52">
        <v>9</v>
      </c>
      <c r="C1702" s="55">
        <v>87.66</v>
      </c>
      <c r="D1702" s="52">
        <f t="shared" si="29"/>
        <v>3</v>
      </c>
    </row>
    <row r="1703" spans="1:4" x14ac:dyDescent="0.3">
      <c r="A1703" s="54">
        <v>45362</v>
      </c>
      <c r="B1703" s="52">
        <v>10</v>
      </c>
      <c r="C1703" s="55">
        <v>81.319999999999993</v>
      </c>
      <c r="D1703" s="52">
        <f t="shared" si="29"/>
        <v>3</v>
      </c>
    </row>
    <row r="1704" spans="1:4" x14ac:dyDescent="0.3">
      <c r="A1704" s="54">
        <v>45362</v>
      </c>
      <c r="B1704" s="52">
        <v>11</v>
      </c>
      <c r="C1704" s="55">
        <v>71.78</v>
      </c>
      <c r="D1704" s="52">
        <f t="shared" si="29"/>
        <v>3</v>
      </c>
    </row>
    <row r="1705" spans="1:4" x14ac:dyDescent="0.3">
      <c r="A1705" s="54">
        <v>45362</v>
      </c>
      <c r="B1705" s="52">
        <v>12</v>
      </c>
      <c r="C1705" s="55">
        <v>65.42</v>
      </c>
      <c r="D1705" s="52">
        <f t="shared" si="29"/>
        <v>3</v>
      </c>
    </row>
    <row r="1706" spans="1:4" x14ac:dyDescent="0.3">
      <c r="A1706" s="54">
        <v>45362</v>
      </c>
      <c r="B1706" s="52">
        <v>13</v>
      </c>
      <c r="C1706" s="55">
        <v>62.81</v>
      </c>
      <c r="D1706" s="52">
        <f t="shared" si="29"/>
        <v>3</v>
      </c>
    </row>
    <row r="1707" spans="1:4" x14ac:dyDescent="0.3">
      <c r="A1707" s="54">
        <v>45362</v>
      </c>
      <c r="B1707" s="52">
        <v>14</v>
      </c>
      <c r="C1707" s="55">
        <v>66.36</v>
      </c>
      <c r="D1707" s="52">
        <f t="shared" si="29"/>
        <v>3</v>
      </c>
    </row>
    <row r="1708" spans="1:4" x14ac:dyDescent="0.3">
      <c r="A1708" s="54">
        <v>45362</v>
      </c>
      <c r="B1708" s="52">
        <v>15</v>
      </c>
      <c r="C1708" s="55">
        <v>67</v>
      </c>
      <c r="D1708" s="52">
        <f t="shared" si="29"/>
        <v>3</v>
      </c>
    </row>
    <row r="1709" spans="1:4" x14ac:dyDescent="0.3">
      <c r="A1709" s="54">
        <v>45362</v>
      </c>
      <c r="B1709" s="52">
        <v>16</v>
      </c>
      <c r="C1709" s="55">
        <v>73.44</v>
      </c>
      <c r="D1709" s="52">
        <f t="shared" si="29"/>
        <v>3</v>
      </c>
    </row>
    <row r="1710" spans="1:4" x14ac:dyDescent="0.3">
      <c r="A1710" s="54">
        <v>45362</v>
      </c>
      <c r="B1710" s="52">
        <v>17</v>
      </c>
      <c r="C1710" s="55">
        <v>79.05</v>
      </c>
      <c r="D1710" s="52">
        <f t="shared" si="29"/>
        <v>3</v>
      </c>
    </row>
    <row r="1711" spans="1:4" x14ac:dyDescent="0.3">
      <c r="A1711" s="54">
        <v>45362</v>
      </c>
      <c r="B1711" s="52">
        <v>18</v>
      </c>
      <c r="C1711" s="55">
        <v>90.47</v>
      </c>
      <c r="D1711" s="52">
        <f t="shared" si="29"/>
        <v>3</v>
      </c>
    </row>
    <row r="1712" spans="1:4" x14ac:dyDescent="0.3">
      <c r="A1712" s="54">
        <v>45362</v>
      </c>
      <c r="B1712" s="52">
        <v>19</v>
      </c>
      <c r="C1712" s="55">
        <v>100.18</v>
      </c>
      <c r="D1712" s="52">
        <f t="shared" si="29"/>
        <v>3</v>
      </c>
    </row>
    <row r="1713" spans="1:4" x14ac:dyDescent="0.3">
      <c r="A1713" s="54">
        <v>45362</v>
      </c>
      <c r="B1713" s="52">
        <v>20</v>
      </c>
      <c r="C1713" s="55">
        <v>108.63</v>
      </c>
      <c r="D1713" s="52">
        <f t="shared" si="29"/>
        <v>3</v>
      </c>
    </row>
    <row r="1714" spans="1:4" x14ac:dyDescent="0.3">
      <c r="A1714" s="54">
        <v>45362</v>
      </c>
      <c r="B1714" s="52">
        <v>21</v>
      </c>
      <c r="C1714" s="55">
        <v>88.26</v>
      </c>
      <c r="D1714" s="52">
        <f t="shared" si="29"/>
        <v>3</v>
      </c>
    </row>
    <row r="1715" spans="1:4" x14ac:dyDescent="0.3">
      <c r="A1715" s="54">
        <v>45362</v>
      </c>
      <c r="B1715" s="52">
        <v>22</v>
      </c>
      <c r="C1715" s="55">
        <v>77.3</v>
      </c>
      <c r="D1715" s="52">
        <f t="shared" si="29"/>
        <v>3</v>
      </c>
    </row>
    <row r="1716" spans="1:4" x14ac:dyDescent="0.3">
      <c r="A1716" s="54">
        <v>45362</v>
      </c>
      <c r="B1716" s="52">
        <v>23</v>
      </c>
      <c r="C1716" s="55">
        <v>75.39</v>
      </c>
      <c r="D1716" s="52">
        <f t="shared" si="29"/>
        <v>3</v>
      </c>
    </row>
    <row r="1717" spans="1:4" x14ac:dyDescent="0.3">
      <c r="A1717" s="54">
        <v>45362</v>
      </c>
      <c r="B1717" s="52">
        <v>24</v>
      </c>
      <c r="C1717" s="55">
        <v>67.08</v>
      </c>
      <c r="D1717" s="52">
        <f t="shared" si="29"/>
        <v>3</v>
      </c>
    </row>
    <row r="1718" spans="1:4" x14ac:dyDescent="0.3">
      <c r="A1718" s="54">
        <v>45363</v>
      </c>
      <c r="B1718" s="52">
        <v>1</v>
      </c>
      <c r="C1718" s="55">
        <v>69.42</v>
      </c>
      <c r="D1718" s="52">
        <f t="shared" si="29"/>
        <v>3</v>
      </c>
    </row>
    <row r="1719" spans="1:4" x14ac:dyDescent="0.3">
      <c r="A1719" s="54">
        <v>45363</v>
      </c>
      <c r="B1719" s="52">
        <v>2</v>
      </c>
      <c r="C1719" s="55">
        <v>65.56</v>
      </c>
      <c r="D1719" s="52">
        <f t="shared" si="29"/>
        <v>3</v>
      </c>
    </row>
    <row r="1720" spans="1:4" x14ac:dyDescent="0.3">
      <c r="A1720" s="54">
        <v>45363</v>
      </c>
      <c r="B1720" s="52">
        <v>3</v>
      </c>
      <c r="C1720" s="55">
        <v>66.510000000000005</v>
      </c>
      <c r="D1720" s="52">
        <f t="shared" si="29"/>
        <v>3</v>
      </c>
    </row>
    <row r="1721" spans="1:4" x14ac:dyDescent="0.3">
      <c r="A1721" s="54">
        <v>45363</v>
      </c>
      <c r="B1721" s="52">
        <v>4</v>
      </c>
      <c r="C1721" s="55">
        <v>65.2</v>
      </c>
      <c r="D1721" s="52">
        <f t="shared" si="29"/>
        <v>3</v>
      </c>
    </row>
    <row r="1722" spans="1:4" x14ac:dyDescent="0.3">
      <c r="A1722" s="54">
        <v>45363</v>
      </c>
      <c r="B1722" s="52">
        <v>5</v>
      </c>
      <c r="C1722" s="55">
        <v>66.16</v>
      </c>
      <c r="D1722" s="52">
        <f t="shared" si="29"/>
        <v>3</v>
      </c>
    </row>
    <row r="1723" spans="1:4" x14ac:dyDescent="0.3">
      <c r="A1723" s="54">
        <v>45363</v>
      </c>
      <c r="B1723" s="52">
        <v>6</v>
      </c>
      <c r="C1723" s="55">
        <v>71.03</v>
      </c>
      <c r="D1723" s="52">
        <f t="shared" si="29"/>
        <v>3</v>
      </c>
    </row>
    <row r="1724" spans="1:4" x14ac:dyDescent="0.3">
      <c r="A1724" s="54">
        <v>45363</v>
      </c>
      <c r="B1724" s="52">
        <v>7</v>
      </c>
      <c r="C1724" s="55">
        <v>85.68</v>
      </c>
      <c r="D1724" s="52">
        <f t="shared" si="29"/>
        <v>3</v>
      </c>
    </row>
    <row r="1725" spans="1:4" x14ac:dyDescent="0.3">
      <c r="A1725" s="54">
        <v>45363</v>
      </c>
      <c r="B1725" s="52">
        <v>8</v>
      </c>
      <c r="C1725" s="55">
        <v>95.96</v>
      </c>
      <c r="D1725" s="52">
        <f t="shared" si="29"/>
        <v>3</v>
      </c>
    </row>
    <row r="1726" spans="1:4" x14ac:dyDescent="0.3">
      <c r="A1726" s="54">
        <v>45363</v>
      </c>
      <c r="B1726" s="52">
        <v>9</v>
      </c>
      <c r="C1726" s="55">
        <v>100.8</v>
      </c>
      <c r="D1726" s="52">
        <f t="shared" si="29"/>
        <v>3</v>
      </c>
    </row>
    <row r="1727" spans="1:4" x14ac:dyDescent="0.3">
      <c r="A1727" s="54">
        <v>45363</v>
      </c>
      <c r="B1727" s="52">
        <v>10</v>
      </c>
      <c r="C1727" s="55">
        <v>94.2</v>
      </c>
      <c r="D1727" s="52">
        <f t="shared" si="29"/>
        <v>3</v>
      </c>
    </row>
    <row r="1728" spans="1:4" x14ac:dyDescent="0.3">
      <c r="A1728" s="54">
        <v>45363</v>
      </c>
      <c r="B1728" s="52">
        <v>11</v>
      </c>
      <c r="C1728" s="55">
        <v>86.53</v>
      </c>
      <c r="D1728" s="52">
        <f t="shared" si="29"/>
        <v>3</v>
      </c>
    </row>
    <row r="1729" spans="1:4" x14ac:dyDescent="0.3">
      <c r="A1729" s="54">
        <v>45363</v>
      </c>
      <c r="B1729" s="52">
        <v>12</v>
      </c>
      <c r="C1729" s="55">
        <v>81.36</v>
      </c>
      <c r="D1729" s="52">
        <f t="shared" si="29"/>
        <v>3</v>
      </c>
    </row>
    <row r="1730" spans="1:4" x14ac:dyDescent="0.3">
      <c r="A1730" s="54">
        <v>45363</v>
      </c>
      <c r="B1730" s="52">
        <v>13</v>
      </c>
      <c r="C1730" s="55">
        <v>79.62</v>
      </c>
      <c r="D1730" s="52">
        <f t="shared" si="29"/>
        <v>3</v>
      </c>
    </row>
    <row r="1731" spans="1:4" x14ac:dyDescent="0.3">
      <c r="A1731" s="54">
        <v>45363</v>
      </c>
      <c r="B1731" s="52">
        <v>14</v>
      </c>
      <c r="C1731" s="55">
        <v>78.38</v>
      </c>
      <c r="D1731" s="52">
        <f t="shared" si="29"/>
        <v>3</v>
      </c>
    </row>
    <row r="1732" spans="1:4" x14ac:dyDescent="0.3">
      <c r="A1732" s="54">
        <v>45363</v>
      </c>
      <c r="B1732" s="52">
        <v>15</v>
      </c>
      <c r="C1732" s="55">
        <v>78.22</v>
      </c>
      <c r="D1732" s="52">
        <f t="shared" si="29"/>
        <v>3</v>
      </c>
    </row>
    <row r="1733" spans="1:4" x14ac:dyDescent="0.3">
      <c r="A1733" s="54">
        <v>45363</v>
      </c>
      <c r="B1733" s="52">
        <v>16</v>
      </c>
      <c r="C1733" s="55">
        <v>85.14</v>
      </c>
      <c r="D1733" s="52">
        <f t="shared" si="29"/>
        <v>3</v>
      </c>
    </row>
    <row r="1734" spans="1:4" x14ac:dyDescent="0.3">
      <c r="A1734" s="54">
        <v>45363</v>
      </c>
      <c r="B1734" s="52">
        <v>17</v>
      </c>
      <c r="C1734" s="55">
        <v>97.48</v>
      </c>
      <c r="D1734" s="52">
        <f t="shared" si="29"/>
        <v>3</v>
      </c>
    </row>
    <row r="1735" spans="1:4" x14ac:dyDescent="0.3">
      <c r="A1735" s="54">
        <v>45363</v>
      </c>
      <c r="B1735" s="52">
        <v>18</v>
      </c>
      <c r="C1735" s="55">
        <v>109.19</v>
      </c>
      <c r="D1735" s="52">
        <f t="shared" si="29"/>
        <v>3</v>
      </c>
    </row>
    <row r="1736" spans="1:4" x14ac:dyDescent="0.3">
      <c r="A1736" s="54">
        <v>45363</v>
      </c>
      <c r="B1736" s="52">
        <v>19</v>
      </c>
      <c r="C1736" s="55">
        <v>128.35</v>
      </c>
      <c r="D1736" s="52">
        <f t="shared" si="29"/>
        <v>3</v>
      </c>
    </row>
    <row r="1737" spans="1:4" x14ac:dyDescent="0.3">
      <c r="A1737" s="54">
        <v>45363</v>
      </c>
      <c r="B1737" s="52">
        <v>20</v>
      </c>
      <c r="C1737" s="55">
        <v>121.85</v>
      </c>
      <c r="D1737" s="52">
        <f t="shared" si="29"/>
        <v>3</v>
      </c>
    </row>
    <row r="1738" spans="1:4" x14ac:dyDescent="0.3">
      <c r="A1738" s="54">
        <v>45363</v>
      </c>
      <c r="B1738" s="52">
        <v>21</v>
      </c>
      <c r="C1738" s="55">
        <v>95.73</v>
      </c>
      <c r="D1738" s="52">
        <f t="shared" si="29"/>
        <v>3</v>
      </c>
    </row>
    <row r="1739" spans="1:4" x14ac:dyDescent="0.3">
      <c r="A1739" s="54">
        <v>45363</v>
      </c>
      <c r="B1739" s="52">
        <v>22</v>
      </c>
      <c r="C1739" s="55">
        <v>82.44</v>
      </c>
      <c r="D1739" s="52">
        <f t="shared" si="29"/>
        <v>3</v>
      </c>
    </row>
    <row r="1740" spans="1:4" x14ac:dyDescent="0.3">
      <c r="A1740" s="54">
        <v>45363</v>
      </c>
      <c r="B1740" s="52">
        <v>23</v>
      </c>
      <c r="C1740" s="55">
        <v>78.19</v>
      </c>
      <c r="D1740" s="52">
        <f t="shared" si="29"/>
        <v>3</v>
      </c>
    </row>
    <row r="1741" spans="1:4" x14ac:dyDescent="0.3">
      <c r="A1741" s="54">
        <v>45363</v>
      </c>
      <c r="B1741" s="52">
        <v>24</v>
      </c>
      <c r="C1741" s="55">
        <v>69.760000000000005</v>
      </c>
      <c r="D1741" s="52">
        <f t="shared" si="29"/>
        <v>3</v>
      </c>
    </row>
    <row r="1742" spans="1:4" x14ac:dyDescent="0.3">
      <c r="A1742" s="54">
        <v>45364</v>
      </c>
      <c r="B1742" s="52">
        <v>1</v>
      </c>
      <c r="C1742" s="55">
        <v>63.35</v>
      </c>
      <c r="D1742" s="52">
        <f t="shared" si="29"/>
        <v>3</v>
      </c>
    </row>
    <row r="1743" spans="1:4" x14ac:dyDescent="0.3">
      <c r="A1743" s="54">
        <v>45364</v>
      </c>
      <c r="B1743" s="52">
        <v>2</v>
      </c>
      <c r="C1743" s="55">
        <v>61.52</v>
      </c>
      <c r="D1743" s="52">
        <f t="shared" ref="D1743:D1806" si="30">MONTH(A1743)</f>
        <v>3</v>
      </c>
    </row>
    <row r="1744" spans="1:4" x14ac:dyDescent="0.3">
      <c r="A1744" s="54">
        <v>45364</v>
      </c>
      <c r="B1744" s="52">
        <v>3</v>
      </c>
      <c r="C1744" s="55">
        <v>60.88</v>
      </c>
      <c r="D1744" s="52">
        <f t="shared" si="30"/>
        <v>3</v>
      </c>
    </row>
    <row r="1745" spans="1:4" x14ac:dyDescent="0.3">
      <c r="A1745" s="54">
        <v>45364</v>
      </c>
      <c r="B1745" s="52">
        <v>4</v>
      </c>
      <c r="C1745" s="55">
        <v>60.35</v>
      </c>
      <c r="D1745" s="52">
        <f t="shared" si="30"/>
        <v>3</v>
      </c>
    </row>
    <row r="1746" spans="1:4" x14ac:dyDescent="0.3">
      <c r="A1746" s="54">
        <v>45364</v>
      </c>
      <c r="B1746" s="52">
        <v>5</v>
      </c>
      <c r="C1746" s="55">
        <v>62.71</v>
      </c>
      <c r="D1746" s="52">
        <f t="shared" si="30"/>
        <v>3</v>
      </c>
    </row>
    <row r="1747" spans="1:4" x14ac:dyDescent="0.3">
      <c r="A1747" s="54">
        <v>45364</v>
      </c>
      <c r="B1747" s="52">
        <v>6</v>
      </c>
      <c r="C1747" s="55">
        <v>69</v>
      </c>
      <c r="D1747" s="52">
        <f t="shared" si="30"/>
        <v>3</v>
      </c>
    </row>
    <row r="1748" spans="1:4" x14ac:dyDescent="0.3">
      <c r="A1748" s="54">
        <v>45364</v>
      </c>
      <c r="B1748" s="52">
        <v>7</v>
      </c>
      <c r="C1748" s="55">
        <v>84.66</v>
      </c>
      <c r="D1748" s="52">
        <f t="shared" si="30"/>
        <v>3</v>
      </c>
    </row>
    <row r="1749" spans="1:4" x14ac:dyDescent="0.3">
      <c r="A1749" s="54">
        <v>45364</v>
      </c>
      <c r="B1749" s="52">
        <v>8</v>
      </c>
      <c r="C1749" s="55">
        <v>92.57</v>
      </c>
      <c r="D1749" s="52">
        <f t="shared" si="30"/>
        <v>3</v>
      </c>
    </row>
    <row r="1750" spans="1:4" x14ac:dyDescent="0.3">
      <c r="A1750" s="54">
        <v>45364</v>
      </c>
      <c r="B1750" s="52">
        <v>9</v>
      </c>
      <c r="C1750" s="55">
        <v>94.9</v>
      </c>
      <c r="D1750" s="52">
        <f t="shared" si="30"/>
        <v>3</v>
      </c>
    </row>
    <row r="1751" spans="1:4" x14ac:dyDescent="0.3">
      <c r="A1751" s="54">
        <v>45364</v>
      </c>
      <c r="B1751" s="52">
        <v>10</v>
      </c>
      <c r="C1751" s="55">
        <v>81.17</v>
      </c>
      <c r="D1751" s="52">
        <f t="shared" si="30"/>
        <v>3</v>
      </c>
    </row>
    <row r="1752" spans="1:4" x14ac:dyDescent="0.3">
      <c r="A1752" s="54">
        <v>45364</v>
      </c>
      <c r="B1752" s="52">
        <v>11</v>
      </c>
      <c r="C1752" s="55">
        <v>71.06</v>
      </c>
      <c r="D1752" s="52">
        <f t="shared" si="30"/>
        <v>3</v>
      </c>
    </row>
    <row r="1753" spans="1:4" x14ac:dyDescent="0.3">
      <c r="A1753" s="54">
        <v>45364</v>
      </c>
      <c r="B1753" s="52">
        <v>12</v>
      </c>
      <c r="C1753" s="55">
        <v>68.180000000000007</v>
      </c>
      <c r="D1753" s="52">
        <f t="shared" si="30"/>
        <v>3</v>
      </c>
    </row>
    <row r="1754" spans="1:4" x14ac:dyDescent="0.3">
      <c r="A1754" s="54">
        <v>45364</v>
      </c>
      <c r="B1754" s="52">
        <v>13</v>
      </c>
      <c r="C1754" s="55">
        <v>68.55</v>
      </c>
      <c r="D1754" s="52">
        <f t="shared" si="30"/>
        <v>3</v>
      </c>
    </row>
    <row r="1755" spans="1:4" x14ac:dyDescent="0.3">
      <c r="A1755" s="54">
        <v>45364</v>
      </c>
      <c r="B1755" s="52">
        <v>14</v>
      </c>
      <c r="C1755" s="55">
        <v>71.319999999999993</v>
      </c>
      <c r="D1755" s="52">
        <f t="shared" si="30"/>
        <v>3</v>
      </c>
    </row>
    <row r="1756" spans="1:4" x14ac:dyDescent="0.3">
      <c r="A1756" s="54">
        <v>45364</v>
      </c>
      <c r="B1756" s="52">
        <v>15</v>
      </c>
      <c r="C1756" s="55">
        <v>76.66</v>
      </c>
      <c r="D1756" s="52">
        <f t="shared" si="30"/>
        <v>3</v>
      </c>
    </row>
    <row r="1757" spans="1:4" x14ac:dyDescent="0.3">
      <c r="A1757" s="54">
        <v>45364</v>
      </c>
      <c r="B1757" s="52">
        <v>16</v>
      </c>
      <c r="C1757" s="55">
        <v>80.98</v>
      </c>
      <c r="D1757" s="52">
        <f t="shared" si="30"/>
        <v>3</v>
      </c>
    </row>
    <row r="1758" spans="1:4" x14ac:dyDescent="0.3">
      <c r="A1758" s="54">
        <v>45364</v>
      </c>
      <c r="B1758" s="52">
        <v>17</v>
      </c>
      <c r="C1758" s="55">
        <v>88.14</v>
      </c>
      <c r="D1758" s="52">
        <f t="shared" si="30"/>
        <v>3</v>
      </c>
    </row>
    <row r="1759" spans="1:4" x14ac:dyDescent="0.3">
      <c r="A1759" s="54">
        <v>45364</v>
      </c>
      <c r="B1759" s="52">
        <v>18</v>
      </c>
      <c r="C1759" s="55">
        <v>100.28</v>
      </c>
      <c r="D1759" s="52">
        <f t="shared" si="30"/>
        <v>3</v>
      </c>
    </row>
    <row r="1760" spans="1:4" x14ac:dyDescent="0.3">
      <c r="A1760" s="54">
        <v>45364</v>
      </c>
      <c r="B1760" s="52">
        <v>19</v>
      </c>
      <c r="C1760" s="55">
        <v>105.94</v>
      </c>
      <c r="D1760" s="52">
        <f t="shared" si="30"/>
        <v>3</v>
      </c>
    </row>
    <row r="1761" spans="1:4" x14ac:dyDescent="0.3">
      <c r="A1761" s="54">
        <v>45364</v>
      </c>
      <c r="B1761" s="52">
        <v>20</v>
      </c>
      <c r="C1761" s="55">
        <v>104.54</v>
      </c>
      <c r="D1761" s="52">
        <f t="shared" si="30"/>
        <v>3</v>
      </c>
    </row>
    <row r="1762" spans="1:4" x14ac:dyDescent="0.3">
      <c r="A1762" s="54">
        <v>45364</v>
      </c>
      <c r="B1762" s="52">
        <v>21</v>
      </c>
      <c r="C1762" s="55">
        <v>90.91</v>
      </c>
      <c r="D1762" s="52">
        <f t="shared" si="30"/>
        <v>3</v>
      </c>
    </row>
    <row r="1763" spans="1:4" x14ac:dyDescent="0.3">
      <c r="A1763" s="54">
        <v>45364</v>
      </c>
      <c r="B1763" s="52">
        <v>22</v>
      </c>
      <c r="C1763" s="55">
        <v>78.7</v>
      </c>
      <c r="D1763" s="52">
        <f t="shared" si="30"/>
        <v>3</v>
      </c>
    </row>
    <row r="1764" spans="1:4" x14ac:dyDescent="0.3">
      <c r="A1764" s="54">
        <v>45364</v>
      </c>
      <c r="B1764" s="52">
        <v>23</v>
      </c>
      <c r="C1764" s="55">
        <v>70.16</v>
      </c>
      <c r="D1764" s="52">
        <f t="shared" si="30"/>
        <v>3</v>
      </c>
    </row>
    <row r="1765" spans="1:4" x14ac:dyDescent="0.3">
      <c r="A1765" s="54">
        <v>45364</v>
      </c>
      <c r="B1765" s="52">
        <v>24</v>
      </c>
      <c r="C1765" s="55">
        <v>63.88</v>
      </c>
      <c r="D1765" s="52">
        <f t="shared" si="30"/>
        <v>3</v>
      </c>
    </row>
    <row r="1766" spans="1:4" x14ac:dyDescent="0.3">
      <c r="A1766" s="54">
        <v>45365</v>
      </c>
      <c r="B1766" s="52">
        <v>1</v>
      </c>
      <c r="C1766" s="55">
        <v>63.29</v>
      </c>
      <c r="D1766" s="52">
        <f t="shared" si="30"/>
        <v>3</v>
      </c>
    </row>
    <row r="1767" spans="1:4" x14ac:dyDescent="0.3">
      <c r="A1767" s="54">
        <v>45365</v>
      </c>
      <c r="B1767" s="52">
        <v>2</v>
      </c>
      <c r="C1767" s="55">
        <v>56.9</v>
      </c>
      <c r="D1767" s="52">
        <f t="shared" si="30"/>
        <v>3</v>
      </c>
    </row>
    <row r="1768" spans="1:4" x14ac:dyDescent="0.3">
      <c r="A1768" s="54">
        <v>45365</v>
      </c>
      <c r="B1768" s="52">
        <v>3</v>
      </c>
      <c r="C1768" s="55">
        <v>57.52</v>
      </c>
      <c r="D1768" s="52">
        <f t="shared" si="30"/>
        <v>3</v>
      </c>
    </row>
    <row r="1769" spans="1:4" x14ac:dyDescent="0.3">
      <c r="A1769" s="54">
        <v>45365</v>
      </c>
      <c r="B1769" s="52">
        <v>4</v>
      </c>
      <c r="C1769" s="55">
        <v>57</v>
      </c>
      <c r="D1769" s="52">
        <f t="shared" si="30"/>
        <v>3</v>
      </c>
    </row>
    <row r="1770" spans="1:4" x14ac:dyDescent="0.3">
      <c r="A1770" s="54">
        <v>45365</v>
      </c>
      <c r="B1770" s="52">
        <v>5</v>
      </c>
      <c r="C1770" s="55">
        <v>61.74</v>
      </c>
      <c r="D1770" s="52">
        <f t="shared" si="30"/>
        <v>3</v>
      </c>
    </row>
    <row r="1771" spans="1:4" x14ac:dyDescent="0.3">
      <c r="A1771" s="54">
        <v>45365</v>
      </c>
      <c r="B1771" s="52">
        <v>6</v>
      </c>
      <c r="C1771" s="55">
        <v>67.25</v>
      </c>
      <c r="D1771" s="52">
        <f t="shared" si="30"/>
        <v>3</v>
      </c>
    </row>
    <row r="1772" spans="1:4" x14ac:dyDescent="0.3">
      <c r="A1772" s="54">
        <v>45365</v>
      </c>
      <c r="B1772" s="52">
        <v>7</v>
      </c>
      <c r="C1772" s="55">
        <v>86.81</v>
      </c>
      <c r="D1772" s="52">
        <f t="shared" si="30"/>
        <v>3</v>
      </c>
    </row>
    <row r="1773" spans="1:4" x14ac:dyDescent="0.3">
      <c r="A1773" s="54">
        <v>45365</v>
      </c>
      <c r="B1773" s="52">
        <v>8</v>
      </c>
      <c r="C1773" s="55">
        <v>91.19</v>
      </c>
      <c r="D1773" s="52">
        <f t="shared" si="30"/>
        <v>3</v>
      </c>
    </row>
    <row r="1774" spans="1:4" x14ac:dyDescent="0.3">
      <c r="A1774" s="54">
        <v>45365</v>
      </c>
      <c r="B1774" s="52">
        <v>9</v>
      </c>
      <c r="C1774" s="55">
        <v>81.99</v>
      </c>
      <c r="D1774" s="52">
        <f t="shared" si="30"/>
        <v>3</v>
      </c>
    </row>
    <row r="1775" spans="1:4" x14ac:dyDescent="0.3">
      <c r="A1775" s="54">
        <v>45365</v>
      </c>
      <c r="B1775" s="52">
        <v>10</v>
      </c>
      <c r="C1775" s="55">
        <v>65.709999999999994</v>
      </c>
      <c r="D1775" s="52">
        <f t="shared" si="30"/>
        <v>3</v>
      </c>
    </row>
    <row r="1776" spans="1:4" x14ac:dyDescent="0.3">
      <c r="A1776" s="54">
        <v>45365</v>
      </c>
      <c r="B1776" s="52">
        <v>11</v>
      </c>
      <c r="C1776" s="55">
        <v>54.32</v>
      </c>
      <c r="D1776" s="52">
        <f t="shared" si="30"/>
        <v>3</v>
      </c>
    </row>
    <row r="1777" spans="1:4" x14ac:dyDescent="0.3">
      <c r="A1777" s="54">
        <v>45365</v>
      </c>
      <c r="B1777" s="52">
        <v>12</v>
      </c>
      <c r="C1777" s="55">
        <v>52.49</v>
      </c>
      <c r="D1777" s="52">
        <f t="shared" si="30"/>
        <v>3</v>
      </c>
    </row>
    <row r="1778" spans="1:4" x14ac:dyDescent="0.3">
      <c r="A1778" s="54">
        <v>45365</v>
      </c>
      <c r="B1778" s="52">
        <v>13</v>
      </c>
      <c r="C1778" s="55">
        <v>53.25</v>
      </c>
      <c r="D1778" s="52">
        <f t="shared" si="30"/>
        <v>3</v>
      </c>
    </row>
    <row r="1779" spans="1:4" x14ac:dyDescent="0.3">
      <c r="A1779" s="54">
        <v>45365</v>
      </c>
      <c r="B1779" s="52">
        <v>14</v>
      </c>
      <c r="C1779" s="55">
        <v>60.45</v>
      </c>
      <c r="D1779" s="52">
        <f t="shared" si="30"/>
        <v>3</v>
      </c>
    </row>
    <row r="1780" spans="1:4" x14ac:dyDescent="0.3">
      <c r="A1780" s="54">
        <v>45365</v>
      </c>
      <c r="B1780" s="52">
        <v>15</v>
      </c>
      <c r="C1780" s="55">
        <v>61.81</v>
      </c>
      <c r="D1780" s="52">
        <f t="shared" si="30"/>
        <v>3</v>
      </c>
    </row>
    <row r="1781" spans="1:4" x14ac:dyDescent="0.3">
      <c r="A1781" s="54">
        <v>45365</v>
      </c>
      <c r="B1781" s="52">
        <v>16</v>
      </c>
      <c r="C1781" s="55">
        <v>72.39</v>
      </c>
      <c r="D1781" s="52">
        <f t="shared" si="30"/>
        <v>3</v>
      </c>
    </row>
    <row r="1782" spans="1:4" x14ac:dyDescent="0.3">
      <c r="A1782" s="54">
        <v>45365</v>
      </c>
      <c r="B1782" s="52">
        <v>17</v>
      </c>
      <c r="C1782" s="55">
        <v>84.3</v>
      </c>
      <c r="D1782" s="52">
        <f t="shared" si="30"/>
        <v>3</v>
      </c>
    </row>
    <row r="1783" spans="1:4" x14ac:dyDescent="0.3">
      <c r="A1783" s="54">
        <v>45365</v>
      </c>
      <c r="B1783" s="52">
        <v>18</v>
      </c>
      <c r="C1783" s="55">
        <v>98.62</v>
      </c>
      <c r="D1783" s="52">
        <f t="shared" si="30"/>
        <v>3</v>
      </c>
    </row>
    <row r="1784" spans="1:4" x14ac:dyDescent="0.3">
      <c r="A1784" s="54">
        <v>45365</v>
      </c>
      <c r="B1784" s="52">
        <v>19</v>
      </c>
      <c r="C1784" s="55">
        <v>114.77</v>
      </c>
      <c r="D1784" s="52">
        <f t="shared" si="30"/>
        <v>3</v>
      </c>
    </row>
    <row r="1785" spans="1:4" x14ac:dyDescent="0.3">
      <c r="A1785" s="54">
        <v>45365</v>
      </c>
      <c r="B1785" s="52">
        <v>20</v>
      </c>
      <c r="C1785" s="55">
        <v>102.52</v>
      </c>
      <c r="D1785" s="52">
        <f t="shared" si="30"/>
        <v>3</v>
      </c>
    </row>
    <row r="1786" spans="1:4" x14ac:dyDescent="0.3">
      <c r="A1786" s="54">
        <v>45365</v>
      </c>
      <c r="B1786" s="52">
        <v>21</v>
      </c>
      <c r="C1786" s="55">
        <v>89.95</v>
      </c>
      <c r="D1786" s="52">
        <f t="shared" si="30"/>
        <v>3</v>
      </c>
    </row>
    <row r="1787" spans="1:4" x14ac:dyDescent="0.3">
      <c r="A1787" s="54">
        <v>45365</v>
      </c>
      <c r="B1787" s="52">
        <v>22</v>
      </c>
      <c r="C1787" s="55">
        <v>79.819999999999993</v>
      </c>
      <c r="D1787" s="52">
        <f t="shared" si="30"/>
        <v>3</v>
      </c>
    </row>
    <row r="1788" spans="1:4" x14ac:dyDescent="0.3">
      <c r="A1788" s="54">
        <v>45365</v>
      </c>
      <c r="B1788" s="52">
        <v>23</v>
      </c>
      <c r="C1788" s="55">
        <v>70.19</v>
      </c>
      <c r="D1788" s="52">
        <f t="shared" si="30"/>
        <v>3</v>
      </c>
    </row>
    <row r="1789" spans="1:4" x14ac:dyDescent="0.3">
      <c r="A1789" s="54">
        <v>45365</v>
      </c>
      <c r="B1789" s="52">
        <v>24</v>
      </c>
      <c r="C1789" s="55">
        <v>61.03</v>
      </c>
      <c r="D1789" s="52">
        <f t="shared" si="30"/>
        <v>3</v>
      </c>
    </row>
    <row r="1790" spans="1:4" x14ac:dyDescent="0.3">
      <c r="A1790" s="54">
        <v>45366</v>
      </c>
      <c r="B1790" s="52">
        <v>1</v>
      </c>
      <c r="C1790" s="55">
        <v>48.22</v>
      </c>
      <c r="D1790" s="52">
        <f t="shared" si="30"/>
        <v>3</v>
      </c>
    </row>
    <row r="1791" spans="1:4" x14ac:dyDescent="0.3">
      <c r="A1791" s="54">
        <v>45366</v>
      </c>
      <c r="B1791" s="52">
        <v>2</v>
      </c>
      <c r="C1791" s="55">
        <v>46.1</v>
      </c>
      <c r="D1791" s="52">
        <f t="shared" si="30"/>
        <v>3</v>
      </c>
    </row>
    <row r="1792" spans="1:4" x14ac:dyDescent="0.3">
      <c r="A1792" s="54">
        <v>45366</v>
      </c>
      <c r="B1792" s="52">
        <v>3</v>
      </c>
      <c r="C1792" s="55">
        <v>45.09</v>
      </c>
      <c r="D1792" s="52">
        <f t="shared" si="30"/>
        <v>3</v>
      </c>
    </row>
    <row r="1793" spans="1:4" x14ac:dyDescent="0.3">
      <c r="A1793" s="54">
        <v>45366</v>
      </c>
      <c r="B1793" s="52">
        <v>4</v>
      </c>
      <c r="C1793" s="55">
        <v>43.25</v>
      </c>
      <c r="D1793" s="52">
        <f t="shared" si="30"/>
        <v>3</v>
      </c>
    </row>
    <row r="1794" spans="1:4" x14ac:dyDescent="0.3">
      <c r="A1794" s="54">
        <v>45366</v>
      </c>
      <c r="B1794" s="52">
        <v>5</v>
      </c>
      <c r="C1794" s="55">
        <v>45.24</v>
      </c>
      <c r="D1794" s="52">
        <f t="shared" si="30"/>
        <v>3</v>
      </c>
    </row>
    <row r="1795" spans="1:4" x14ac:dyDescent="0.3">
      <c r="A1795" s="54">
        <v>45366</v>
      </c>
      <c r="B1795" s="52">
        <v>6</v>
      </c>
      <c r="C1795" s="55">
        <v>51.49</v>
      </c>
      <c r="D1795" s="52">
        <f t="shared" si="30"/>
        <v>3</v>
      </c>
    </row>
    <row r="1796" spans="1:4" x14ac:dyDescent="0.3">
      <c r="A1796" s="54">
        <v>45366</v>
      </c>
      <c r="B1796" s="52">
        <v>7</v>
      </c>
      <c r="C1796" s="55">
        <v>78.13</v>
      </c>
      <c r="D1796" s="52">
        <f t="shared" si="30"/>
        <v>3</v>
      </c>
    </row>
    <row r="1797" spans="1:4" x14ac:dyDescent="0.3">
      <c r="A1797" s="54">
        <v>45366</v>
      </c>
      <c r="B1797" s="52">
        <v>8</v>
      </c>
      <c r="C1797" s="55">
        <v>76.02</v>
      </c>
      <c r="D1797" s="52">
        <f t="shared" si="30"/>
        <v>3</v>
      </c>
    </row>
    <row r="1798" spans="1:4" x14ac:dyDescent="0.3">
      <c r="A1798" s="54">
        <v>45366</v>
      </c>
      <c r="B1798" s="52">
        <v>9</v>
      </c>
      <c r="C1798" s="55">
        <v>70.3</v>
      </c>
      <c r="D1798" s="52">
        <f t="shared" si="30"/>
        <v>3</v>
      </c>
    </row>
    <row r="1799" spans="1:4" x14ac:dyDescent="0.3">
      <c r="A1799" s="54">
        <v>45366</v>
      </c>
      <c r="B1799" s="52">
        <v>10</v>
      </c>
      <c r="C1799" s="55">
        <v>53.8</v>
      </c>
      <c r="D1799" s="52">
        <f t="shared" si="30"/>
        <v>3</v>
      </c>
    </row>
    <row r="1800" spans="1:4" x14ac:dyDescent="0.3">
      <c r="A1800" s="54">
        <v>45366</v>
      </c>
      <c r="B1800" s="52">
        <v>11</v>
      </c>
      <c r="C1800" s="55">
        <v>46.33</v>
      </c>
      <c r="D1800" s="52">
        <f t="shared" si="30"/>
        <v>3</v>
      </c>
    </row>
    <row r="1801" spans="1:4" x14ac:dyDescent="0.3">
      <c r="A1801" s="54">
        <v>45366</v>
      </c>
      <c r="B1801" s="52">
        <v>12</v>
      </c>
      <c r="C1801" s="55">
        <v>39.11</v>
      </c>
      <c r="D1801" s="52">
        <f t="shared" si="30"/>
        <v>3</v>
      </c>
    </row>
    <row r="1802" spans="1:4" x14ac:dyDescent="0.3">
      <c r="A1802" s="54">
        <v>45366</v>
      </c>
      <c r="B1802" s="52">
        <v>13</v>
      </c>
      <c r="C1802" s="55">
        <v>38.4</v>
      </c>
      <c r="D1802" s="52">
        <f t="shared" si="30"/>
        <v>3</v>
      </c>
    </row>
    <row r="1803" spans="1:4" x14ac:dyDescent="0.3">
      <c r="A1803" s="54">
        <v>45366</v>
      </c>
      <c r="B1803" s="52">
        <v>14</v>
      </c>
      <c r="C1803" s="55">
        <v>39.229999999999997</v>
      </c>
      <c r="D1803" s="52">
        <f t="shared" si="30"/>
        <v>3</v>
      </c>
    </row>
    <row r="1804" spans="1:4" x14ac:dyDescent="0.3">
      <c r="A1804" s="54">
        <v>45366</v>
      </c>
      <c r="B1804" s="52">
        <v>15</v>
      </c>
      <c r="C1804" s="55">
        <v>42.89</v>
      </c>
      <c r="D1804" s="52">
        <f t="shared" si="30"/>
        <v>3</v>
      </c>
    </row>
    <row r="1805" spans="1:4" x14ac:dyDescent="0.3">
      <c r="A1805" s="54">
        <v>45366</v>
      </c>
      <c r="B1805" s="52">
        <v>16</v>
      </c>
      <c r="C1805" s="55">
        <v>50.08</v>
      </c>
      <c r="D1805" s="52">
        <f t="shared" si="30"/>
        <v>3</v>
      </c>
    </row>
    <row r="1806" spans="1:4" x14ac:dyDescent="0.3">
      <c r="A1806" s="54">
        <v>45366</v>
      </c>
      <c r="B1806" s="52">
        <v>17</v>
      </c>
      <c r="C1806" s="55">
        <v>71.650000000000006</v>
      </c>
      <c r="D1806" s="52">
        <f t="shared" si="30"/>
        <v>3</v>
      </c>
    </row>
    <row r="1807" spans="1:4" x14ac:dyDescent="0.3">
      <c r="A1807" s="54">
        <v>45366</v>
      </c>
      <c r="B1807" s="52">
        <v>18</v>
      </c>
      <c r="C1807" s="55">
        <v>87.46</v>
      </c>
      <c r="D1807" s="52">
        <f t="shared" ref="D1807:D1870" si="31">MONTH(A1807)</f>
        <v>3</v>
      </c>
    </row>
    <row r="1808" spans="1:4" x14ac:dyDescent="0.3">
      <c r="A1808" s="54">
        <v>45366</v>
      </c>
      <c r="B1808" s="52">
        <v>19</v>
      </c>
      <c r="C1808" s="55">
        <v>101.7</v>
      </c>
      <c r="D1808" s="52">
        <f t="shared" si="31"/>
        <v>3</v>
      </c>
    </row>
    <row r="1809" spans="1:4" x14ac:dyDescent="0.3">
      <c r="A1809" s="54">
        <v>45366</v>
      </c>
      <c r="B1809" s="52">
        <v>20</v>
      </c>
      <c r="C1809" s="55">
        <v>87.83</v>
      </c>
      <c r="D1809" s="52">
        <f t="shared" si="31"/>
        <v>3</v>
      </c>
    </row>
    <row r="1810" spans="1:4" x14ac:dyDescent="0.3">
      <c r="A1810" s="54">
        <v>45366</v>
      </c>
      <c r="B1810" s="52">
        <v>21</v>
      </c>
      <c r="C1810" s="55">
        <v>77.849999999999994</v>
      </c>
      <c r="D1810" s="52">
        <f t="shared" si="31"/>
        <v>3</v>
      </c>
    </row>
    <row r="1811" spans="1:4" x14ac:dyDescent="0.3">
      <c r="A1811" s="54">
        <v>45366</v>
      </c>
      <c r="B1811" s="52">
        <v>22</v>
      </c>
      <c r="C1811" s="55">
        <v>68.489999999999995</v>
      </c>
      <c r="D1811" s="52">
        <f t="shared" si="31"/>
        <v>3</v>
      </c>
    </row>
    <row r="1812" spans="1:4" x14ac:dyDescent="0.3">
      <c r="A1812" s="54">
        <v>45366</v>
      </c>
      <c r="B1812" s="52">
        <v>23</v>
      </c>
      <c r="C1812" s="55">
        <v>68.23</v>
      </c>
      <c r="D1812" s="52">
        <f t="shared" si="31"/>
        <v>3</v>
      </c>
    </row>
    <row r="1813" spans="1:4" x14ac:dyDescent="0.3">
      <c r="A1813" s="54">
        <v>45366</v>
      </c>
      <c r="B1813" s="52">
        <v>24</v>
      </c>
      <c r="C1813" s="55">
        <v>46.72</v>
      </c>
      <c r="D1813" s="52">
        <f t="shared" si="31"/>
        <v>3</v>
      </c>
    </row>
    <row r="1814" spans="1:4" x14ac:dyDescent="0.3">
      <c r="A1814" s="54">
        <v>45367</v>
      </c>
      <c r="B1814" s="52">
        <v>1</v>
      </c>
      <c r="C1814" s="55">
        <v>55.32</v>
      </c>
      <c r="D1814" s="52">
        <f t="shared" si="31"/>
        <v>3</v>
      </c>
    </row>
    <row r="1815" spans="1:4" x14ac:dyDescent="0.3">
      <c r="A1815" s="54">
        <v>45367</v>
      </c>
      <c r="B1815" s="52">
        <v>2</v>
      </c>
      <c r="C1815" s="55">
        <v>39.07</v>
      </c>
      <c r="D1815" s="52">
        <f t="shared" si="31"/>
        <v>3</v>
      </c>
    </row>
    <row r="1816" spans="1:4" x14ac:dyDescent="0.3">
      <c r="A1816" s="54">
        <v>45367</v>
      </c>
      <c r="B1816" s="52">
        <v>3</v>
      </c>
      <c r="C1816" s="55">
        <v>37.83</v>
      </c>
      <c r="D1816" s="52">
        <f t="shared" si="31"/>
        <v>3</v>
      </c>
    </row>
    <row r="1817" spans="1:4" x14ac:dyDescent="0.3">
      <c r="A1817" s="54">
        <v>45367</v>
      </c>
      <c r="B1817" s="52">
        <v>4</v>
      </c>
      <c r="C1817" s="55">
        <v>36.51</v>
      </c>
      <c r="D1817" s="52">
        <f t="shared" si="31"/>
        <v>3</v>
      </c>
    </row>
    <row r="1818" spans="1:4" x14ac:dyDescent="0.3">
      <c r="A1818" s="54">
        <v>45367</v>
      </c>
      <c r="B1818" s="52">
        <v>5</v>
      </c>
      <c r="C1818" s="55">
        <v>39.200000000000003</v>
      </c>
      <c r="D1818" s="52">
        <f t="shared" si="31"/>
        <v>3</v>
      </c>
    </row>
    <row r="1819" spans="1:4" x14ac:dyDescent="0.3">
      <c r="A1819" s="54">
        <v>45367</v>
      </c>
      <c r="B1819" s="52">
        <v>6</v>
      </c>
      <c r="C1819" s="55">
        <v>46.48</v>
      </c>
      <c r="D1819" s="52">
        <f t="shared" si="31"/>
        <v>3</v>
      </c>
    </row>
    <row r="1820" spans="1:4" x14ac:dyDescent="0.3">
      <c r="A1820" s="54">
        <v>45367</v>
      </c>
      <c r="B1820" s="52">
        <v>7</v>
      </c>
      <c r="C1820" s="55">
        <v>59.16</v>
      </c>
      <c r="D1820" s="52">
        <f t="shared" si="31"/>
        <v>3</v>
      </c>
    </row>
    <row r="1821" spans="1:4" x14ac:dyDescent="0.3">
      <c r="A1821" s="54">
        <v>45367</v>
      </c>
      <c r="B1821" s="52">
        <v>8</v>
      </c>
      <c r="C1821" s="55">
        <v>56.74</v>
      </c>
      <c r="D1821" s="52">
        <f t="shared" si="31"/>
        <v>3</v>
      </c>
    </row>
    <row r="1822" spans="1:4" x14ac:dyDescent="0.3">
      <c r="A1822" s="54">
        <v>45367</v>
      </c>
      <c r="B1822" s="52">
        <v>9</v>
      </c>
      <c r="C1822" s="55">
        <v>52.55</v>
      </c>
      <c r="D1822" s="52">
        <f t="shared" si="31"/>
        <v>3</v>
      </c>
    </row>
    <row r="1823" spans="1:4" x14ac:dyDescent="0.3">
      <c r="A1823" s="54">
        <v>45367</v>
      </c>
      <c r="B1823" s="52">
        <v>10</v>
      </c>
      <c r="C1823" s="55">
        <v>47.01</v>
      </c>
      <c r="D1823" s="52">
        <f t="shared" si="31"/>
        <v>3</v>
      </c>
    </row>
    <row r="1824" spans="1:4" x14ac:dyDescent="0.3">
      <c r="A1824" s="54">
        <v>45367</v>
      </c>
      <c r="B1824" s="52">
        <v>11</v>
      </c>
      <c r="C1824" s="55">
        <v>44.88</v>
      </c>
      <c r="D1824" s="52">
        <f t="shared" si="31"/>
        <v>3</v>
      </c>
    </row>
    <row r="1825" spans="1:4" x14ac:dyDescent="0.3">
      <c r="A1825" s="54">
        <v>45367</v>
      </c>
      <c r="B1825" s="52">
        <v>12</v>
      </c>
      <c r="C1825" s="55">
        <v>42.58</v>
      </c>
      <c r="D1825" s="52">
        <f t="shared" si="31"/>
        <v>3</v>
      </c>
    </row>
    <row r="1826" spans="1:4" x14ac:dyDescent="0.3">
      <c r="A1826" s="54">
        <v>45367</v>
      </c>
      <c r="B1826" s="52">
        <v>13</v>
      </c>
      <c r="C1826" s="55">
        <v>38.47</v>
      </c>
      <c r="D1826" s="52">
        <f t="shared" si="31"/>
        <v>3</v>
      </c>
    </row>
    <row r="1827" spans="1:4" x14ac:dyDescent="0.3">
      <c r="A1827" s="54">
        <v>45367</v>
      </c>
      <c r="B1827" s="52">
        <v>14</v>
      </c>
      <c r="C1827" s="55">
        <v>33.79</v>
      </c>
      <c r="D1827" s="52">
        <f t="shared" si="31"/>
        <v>3</v>
      </c>
    </row>
    <row r="1828" spans="1:4" x14ac:dyDescent="0.3">
      <c r="A1828" s="54">
        <v>45367</v>
      </c>
      <c r="B1828" s="52">
        <v>15</v>
      </c>
      <c r="C1828" s="55">
        <v>39.81</v>
      </c>
      <c r="D1828" s="52">
        <f t="shared" si="31"/>
        <v>3</v>
      </c>
    </row>
    <row r="1829" spans="1:4" x14ac:dyDescent="0.3">
      <c r="A1829" s="54">
        <v>45367</v>
      </c>
      <c r="B1829" s="52">
        <v>16</v>
      </c>
      <c r="C1829" s="55">
        <v>50.06</v>
      </c>
      <c r="D1829" s="52">
        <f t="shared" si="31"/>
        <v>3</v>
      </c>
    </row>
    <row r="1830" spans="1:4" x14ac:dyDescent="0.3">
      <c r="A1830" s="54">
        <v>45367</v>
      </c>
      <c r="B1830" s="52">
        <v>17</v>
      </c>
      <c r="C1830" s="55">
        <v>65.930000000000007</v>
      </c>
      <c r="D1830" s="52">
        <f t="shared" si="31"/>
        <v>3</v>
      </c>
    </row>
    <row r="1831" spans="1:4" x14ac:dyDescent="0.3">
      <c r="A1831" s="54">
        <v>45367</v>
      </c>
      <c r="B1831" s="52">
        <v>18</v>
      </c>
      <c r="C1831" s="55">
        <v>72.28</v>
      </c>
      <c r="D1831" s="52">
        <f t="shared" si="31"/>
        <v>3</v>
      </c>
    </row>
    <row r="1832" spans="1:4" x14ac:dyDescent="0.3">
      <c r="A1832" s="54">
        <v>45367</v>
      </c>
      <c r="B1832" s="52">
        <v>19</v>
      </c>
      <c r="C1832" s="55">
        <v>80.02</v>
      </c>
      <c r="D1832" s="52">
        <f t="shared" si="31"/>
        <v>3</v>
      </c>
    </row>
    <row r="1833" spans="1:4" x14ac:dyDescent="0.3">
      <c r="A1833" s="54">
        <v>45367</v>
      </c>
      <c r="B1833" s="52">
        <v>20</v>
      </c>
      <c r="C1833" s="55">
        <v>88.85</v>
      </c>
      <c r="D1833" s="52">
        <f t="shared" si="31"/>
        <v>3</v>
      </c>
    </row>
    <row r="1834" spans="1:4" x14ac:dyDescent="0.3">
      <c r="A1834" s="54">
        <v>45367</v>
      </c>
      <c r="B1834" s="52">
        <v>21</v>
      </c>
      <c r="C1834" s="55">
        <v>80.88</v>
      </c>
      <c r="D1834" s="52">
        <f t="shared" si="31"/>
        <v>3</v>
      </c>
    </row>
    <row r="1835" spans="1:4" x14ac:dyDescent="0.3">
      <c r="A1835" s="54">
        <v>45367</v>
      </c>
      <c r="B1835" s="52">
        <v>22</v>
      </c>
      <c r="C1835" s="55">
        <v>72.84</v>
      </c>
      <c r="D1835" s="52">
        <f t="shared" si="31"/>
        <v>3</v>
      </c>
    </row>
    <row r="1836" spans="1:4" x14ac:dyDescent="0.3">
      <c r="A1836" s="54">
        <v>45367</v>
      </c>
      <c r="B1836" s="52">
        <v>23</v>
      </c>
      <c r="C1836" s="55">
        <v>72.36</v>
      </c>
      <c r="D1836" s="52">
        <f t="shared" si="31"/>
        <v>3</v>
      </c>
    </row>
    <row r="1837" spans="1:4" x14ac:dyDescent="0.3">
      <c r="A1837" s="54">
        <v>45367</v>
      </c>
      <c r="B1837" s="52">
        <v>24</v>
      </c>
      <c r="C1837" s="55">
        <v>67.099999999999994</v>
      </c>
      <c r="D1837" s="52">
        <f t="shared" si="31"/>
        <v>3</v>
      </c>
    </row>
    <row r="1838" spans="1:4" x14ac:dyDescent="0.3">
      <c r="A1838" s="54">
        <v>45368</v>
      </c>
      <c r="B1838" s="52">
        <v>1</v>
      </c>
      <c r="C1838" s="55">
        <v>64.989999999999995</v>
      </c>
      <c r="D1838" s="52">
        <f t="shared" si="31"/>
        <v>3</v>
      </c>
    </row>
    <row r="1839" spans="1:4" x14ac:dyDescent="0.3">
      <c r="A1839" s="54">
        <v>45368</v>
      </c>
      <c r="B1839" s="52">
        <v>2</v>
      </c>
      <c r="C1839" s="55">
        <v>59.96</v>
      </c>
      <c r="D1839" s="52">
        <f t="shared" si="31"/>
        <v>3</v>
      </c>
    </row>
    <row r="1840" spans="1:4" x14ac:dyDescent="0.3">
      <c r="A1840" s="54">
        <v>45368</v>
      </c>
      <c r="B1840" s="52">
        <v>3</v>
      </c>
      <c r="C1840" s="55">
        <v>55.85</v>
      </c>
      <c r="D1840" s="52">
        <f t="shared" si="31"/>
        <v>3</v>
      </c>
    </row>
    <row r="1841" spans="1:4" x14ac:dyDescent="0.3">
      <c r="A1841" s="54">
        <v>45368</v>
      </c>
      <c r="B1841" s="52">
        <v>4</v>
      </c>
      <c r="C1841" s="55">
        <v>57.59</v>
      </c>
      <c r="D1841" s="52">
        <f t="shared" si="31"/>
        <v>3</v>
      </c>
    </row>
    <row r="1842" spans="1:4" x14ac:dyDescent="0.3">
      <c r="A1842" s="54">
        <v>45368</v>
      </c>
      <c r="B1842" s="52">
        <v>5</v>
      </c>
      <c r="C1842" s="55">
        <v>58.83</v>
      </c>
      <c r="D1842" s="52">
        <f t="shared" si="31"/>
        <v>3</v>
      </c>
    </row>
    <row r="1843" spans="1:4" x14ac:dyDescent="0.3">
      <c r="A1843" s="54">
        <v>45368</v>
      </c>
      <c r="B1843" s="52">
        <v>6</v>
      </c>
      <c r="C1843" s="55">
        <v>58.59</v>
      </c>
      <c r="D1843" s="52">
        <f t="shared" si="31"/>
        <v>3</v>
      </c>
    </row>
    <row r="1844" spans="1:4" x14ac:dyDescent="0.3">
      <c r="A1844" s="54">
        <v>45368</v>
      </c>
      <c r="B1844" s="52">
        <v>7</v>
      </c>
      <c r="C1844" s="55">
        <v>60.29</v>
      </c>
      <c r="D1844" s="52">
        <f t="shared" si="31"/>
        <v>3</v>
      </c>
    </row>
    <row r="1845" spans="1:4" x14ac:dyDescent="0.3">
      <c r="A1845" s="54">
        <v>45368</v>
      </c>
      <c r="B1845" s="52">
        <v>8</v>
      </c>
      <c r="C1845" s="55">
        <v>54.77</v>
      </c>
      <c r="D1845" s="52">
        <f t="shared" si="31"/>
        <v>3</v>
      </c>
    </row>
    <row r="1846" spans="1:4" x14ac:dyDescent="0.3">
      <c r="A1846" s="54">
        <v>45368</v>
      </c>
      <c r="B1846" s="52">
        <v>9</v>
      </c>
      <c r="C1846" s="55">
        <v>49.17</v>
      </c>
      <c r="D1846" s="52">
        <f t="shared" si="31"/>
        <v>3</v>
      </c>
    </row>
    <row r="1847" spans="1:4" x14ac:dyDescent="0.3">
      <c r="A1847" s="54">
        <v>45368</v>
      </c>
      <c r="B1847" s="52">
        <v>10</v>
      </c>
      <c r="C1847" s="55">
        <v>46.44</v>
      </c>
      <c r="D1847" s="52">
        <f t="shared" si="31"/>
        <v>3</v>
      </c>
    </row>
    <row r="1848" spans="1:4" x14ac:dyDescent="0.3">
      <c r="A1848" s="54">
        <v>45368</v>
      </c>
      <c r="B1848" s="52">
        <v>11</v>
      </c>
      <c r="C1848" s="55">
        <v>40.04</v>
      </c>
      <c r="D1848" s="52">
        <f t="shared" si="31"/>
        <v>3</v>
      </c>
    </row>
    <row r="1849" spans="1:4" x14ac:dyDescent="0.3">
      <c r="A1849" s="54">
        <v>45368</v>
      </c>
      <c r="B1849" s="52">
        <v>12</v>
      </c>
      <c r="C1849" s="55">
        <v>38.4</v>
      </c>
      <c r="D1849" s="52">
        <f t="shared" si="31"/>
        <v>3</v>
      </c>
    </row>
    <row r="1850" spans="1:4" x14ac:dyDescent="0.3">
      <c r="A1850" s="54">
        <v>45368</v>
      </c>
      <c r="B1850" s="52">
        <v>13</v>
      </c>
      <c r="C1850" s="55">
        <v>41.49</v>
      </c>
      <c r="D1850" s="52">
        <f t="shared" si="31"/>
        <v>3</v>
      </c>
    </row>
    <row r="1851" spans="1:4" x14ac:dyDescent="0.3">
      <c r="A1851" s="54">
        <v>45368</v>
      </c>
      <c r="B1851" s="52">
        <v>14</v>
      </c>
      <c r="C1851" s="55">
        <v>39.270000000000003</v>
      </c>
      <c r="D1851" s="52">
        <f t="shared" si="31"/>
        <v>3</v>
      </c>
    </row>
    <row r="1852" spans="1:4" x14ac:dyDescent="0.3">
      <c r="A1852" s="54">
        <v>45368</v>
      </c>
      <c r="B1852" s="52">
        <v>15</v>
      </c>
      <c r="C1852" s="55">
        <v>45.68</v>
      </c>
      <c r="D1852" s="52">
        <f t="shared" si="31"/>
        <v>3</v>
      </c>
    </row>
    <row r="1853" spans="1:4" x14ac:dyDescent="0.3">
      <c r="A1853" s="54">
        <v>45368</v>
      </c>
      <c r="B1853" s="52">
        <v>16</v>
      </c>
      <c r="C1853" s="55">
        <v>53.14</v>
      </c>
      <c r="D1853" s="52">
        <f t="shared" si="31"/>
        <v>3</v>
      </c>
    </row>
    <row r="1854" spans="1:4" x14ac:dyDescent="0.3">
      <c r="A1854" s="54">
        <v>45368</v>
      </c>
      <c r="B1854" s="52">
        <v>17</v>
      </c>
      <c r="C1854" s="55">
        <v>68.78</v>
      </c>
      <c r="D1854" s="52">
        <f t="shared" si="31"/>
        <v>3</v>
      </c>
    </row>
    <row r="1855" spans="1:4" x14ac:dyDescent="0.3">
      <c r="A1855" s="54">
        <v>45368</v>
      </c>
      <c r="B1855" s="52">
        <v>18</v>
      </c>
      <c r="C1855" s="55">
        <v>80.680000000000007</v>
      </c>
      <c r="D1855" s="52">
        <f t="shared" si="31"/>
        <v>3</v>
      </c>
    </row>
    <row r="1856" spans="1:4" x14ac:dyDescent="0.3">
      <c r="A1856" s="54">
        <v>45368</v>
      </c>
      <c r="B1856" s="52">
        <v>19</v>
      </c>
      <c r="C1856" s="55">
        <v>90.32</v>
      </c>
      <c r="D1856" s="52">
        <f t="shared" si="31"/>
        <v>3</v>
      </c>
    </row>
    <row r="1857" spans="1:4" x14ac:dyDescent="0.3">
      <c r="A1857" s="54">
        <v>45368</v>
      </c>
      <c r="B1857" s="52">
        <v>20</v>
      </c>
      <c r="C1857" s="55">
        <v>87.6</v>
      </c>
      <c r="D1857" s="52">
        <f t="shared" si="31"/>
        <v>3</v>
      </c>
    </row>
    <row r="1858" spans="1:4" x14ac:dyDescent="0.3">
      <c r="A1858" s="54">
        <v>45368</v>
      </c>
      <c r="B1858" s="52">
        <v>21</v>
      </c>
      <c r="C1858" s="55">
        <v>77.89</v>
      </c>
      <c r="D1858" s="52">
        <f t="shared" si="31"/>
        <v>3</v>
      </c>
    </row>
    <row r="1859" spans="1:4" x14ac:dyDescent="0.3">
      <c r="A1859" s="54">
        <v>45368</v>
      </c>
      <c r="B1859" s="52">
        <v>22</v>
      </c>
      <c r="C1859" s="55">
        <v>72.33</v>
      </c>
      <c r="D1859" s="52">
        <f t="shared" si="31"/>
        <v>3</v>
      </c>
    </row>
    <row r="1860" spans="1:4" x14ac:dyDescent="0.3">
      <c r="A1860" s="54">
        <v>45368</v>
      </c>
      <c r="B1860" s="52">
        <v>23</v>
      </c>
      <c r="C1860" s="55">
        <v>72.099999999999994</v>
      </c>
      <c r="D1860" s="52">
        <f t="shared" si="31"/>
        <v>3</v>
      </c>
    </row>
    <row r="1861" spans="1:4" x14ac:dyDescent="0.3">
      <c r="A1861" s="54">
        <v>45368</v>
      </c>
      <c r="B1861" s="52">
        <v>24</v>
      </c>
      <c r="C1861" s="55">
        <v>65.91</v>
      </c>
      <c r="D1861" s="52">
        <f t="shared" si="31"/>
        <v>3</v>
      </c>
    </row>
    <row r="1862" spans="1:4" x14ac:dyDescent="0.3">
      <c r="A1862" s="54">
        <v>45369</v>
      </c>
      <c r="B1862" s="52">
        <v>1</v>
      </c>
      <c r="C1862" s="55">
        <v>64.12</v>
      </c>
      <c r="D1862" s="52">
        <f t="shared" si="31"/>
        <v>3</v>
      </c>
    </row>
    <row r="1863" spans="1:4" x14ac:dyDescent="0.3">
      <c r="A1863" s="54">
        <v>45369</v>
      </c>
      <c r="B1863" s="52">
        <v>2</v>
      </c>
      <c r="C1863" s="55">
        <v>57.14</v>
      </c>
      <c r="D1863" s="52">
        <f t="shared" si="31"/>
        <v>3</v>
      </c>
    </row>
    <row r="1864" spans="1:4" x14ac:dyDescent="0.3">
      <c r="A1864" s="54">
        <v>45369</v>
      </c>
      <c r="B1864" s="52">
        <v>3</v>
      </c>
      <c r="C1864" s="55">
        <v>58.31</v>
      </c>
      <c r="D1864" s="52">
        <f t="shared" si="31"/>
        <v>3</v>
      </c>
    </row>
    <row r="1865" spans="1:4" x14ac:dyDescent="0.3">
      <c r="A1865" s="54">
        <v>45369</v>
      </c>
      <c r="B1865" s="52">
        <v>4</v>
      </c>
      <c r="C1865" s="55">
        <v>58.78</v>
      </c>
      <c r="D1865" s="52">
        <f t="shared" si="31"/>
        <v>3</v>
      </c>
    </row>
    <row r="1866" spans="1:4" x14ac:dyDescent="0.3">
      <c r="A1866" s="54">
        <v>45369</v>
      </c>
      <c r="B1866" s="52">
        <v>5</v>
      </c>
      <c r="C1866" s="55">
        <v>63.21</v>
      </c>
      <c r="D1866" s="52">
        <f t="shared" si="31"/>
        <v>3</v>
      </c>
    </row>
    <row r="1867" spans="1:4" x14ac:dyDescent="0.3">
      <c r="A1867" s="54">
        <v>45369</v>
      </c>
      <c r="B1867" s="52">
        <v>6</v>
      </c>
      <c r="C1867" s="55">
        <v>69.08</v>
      </c>
      <c r="D1867" s="52">
        <f t="shared" si="31"/>
        <v>3</v>
      </c>
    </row>
    <row r="1868" spans="1:4" x14ac:dyDescent="0.3">
      <c r="A1868" s="54">
        <v>45369</v>
      </c>
      <c r="B1868" s="52">
        <v>7</v>
      </c>
      <c r="C1868" s="55">
        <v>84.34</v>
      </c>
      <c r="D1868" s="52">
        <f t="shared" si="31"/>
        <v>3</v>
      </c>
    </row>
    <row r="1869" spans="1:4" x14ac:dyDescent="0.3">
      <c r="A1869" s="54">
        <v>45369</v>
      </c>
      <c r="B1869" s="52">
        <v>8</v>
      </c>
      <c r="C1869" s="55">
        <v>97.65</v>
      </c>
      <c r="D1869" s="52">
        <f t="shared" si="31"/>
        <v>3</v>
      </c>
    </row>
    <row r="1870" spans="1:4" x14ac:dyDescent="0.3">
      <c r="A1870" s="54">
        <v>45369</v>
      </c>
      <c r="B1870" s="52">
        <v>9</v>
      </c>
      <c r="C1870" s="55">
        <v>94.45</v>
      </c>
      <c r="D1870" s="52">
        <f t="shared" si="31"/>
        <v>3</v>
      </c>
    </row>
    <row r="1871" spans="1:4" x14ac:dyDescent="0.3">
      <c r="A1871" s="54">
        <v>45369</v>
      </c>
      <c r="B1871" s="52">
        <v>10</v>
      </c>
      <c r="C1871" s="55">
        <v>82.8</v>
      </c>
      <c r="D1871" s="52">
        <f t="shared" ref="D1871:D1934" si="32">MONTH(A1871)</f>
        <v>3</v>
      </c>
    </row>
    <row r="1872" spans="1:4" x14ac:dyDescent="0.3">
      <c r="A1872" s="54">
        <v>45369</v>
      </c>
      <c r="B1872" s="52">
        <v>11</v>
      </c>
      <c r="C1872" s="55">
        <v>73.02</v>
      </c>
      <c r="D1872" s="52">
        <f t="shared" si="32"/>
        <v>3</v>
      </c>
    </row>
    <row r="1873" spans="1:4" x14ac:dyDescent="0.3">
      <c r="A1873" s="54">
        <v>45369</v>
      </c>
      <c r="B1873" s="52">
        <v>12</v>
      </c>
      <c r="C1873" s="55">
        <v>66.69</v>
      </c>
      <c r="D1873" s="52">
        <f t="shared" si="32"/>
        <v>3</v>
      </c>
    </row>
    <row r="1874" spans="1:4" x14ac:dyDescent="0.3">
      <c r="A1874" s="54">
        <v>45369</v>
      </c>
      <c r="B1874" s="52">
        <v>13</v>
      </c>
      <c r="C1874" s="55">
        <v>67.5</v>
      </c>
      <c r="D1874" s="52">
        <f t="shared" si="32"/>
        <v>3</v>
      </c>
    </row>
    <row r="1875" spans="1:4" x14ac:dyDescent="0.3">
      <c r="A1875" s="54">
        <v>45369</v>
      </c>
      <c r="B1875" s="52">
        <v>14</v>
      </c>
      <c r="C1875" s="55">
        <v>71.25</v>
      </c>
      <c r="D1875" s="52">
        <f t="shared" si="32"/>
        <v>3</v>
      </c>
    </row>
    <row r="1876" spans="1:4" x14ac:dyDescent="0.3">
      <c r="A1876" s="54">
        <v>45369</v>
      </c>
      <c r="B1876" s="52">
        <v>15</v>
      </c>
      <c r="C1876" s="55">
        <v>77.31</v>
      </c>
      <c r="D1876" s="52">
        <f t="shared" si="32"/>
        <v>3</v>
      </c>
    </row>
    <row r="1877" spans="1:4" x14ac:dyDescent="0.3">
      <c r="A1877" s="54">
        <v>45369</v>
      </c>
      <c r="B1877" s="52">
        <v>16</v>
      </c>
      <c r="C1877" s="55">
        <v>84.76</v>
      </c>
      <c r="D1877" s="52">
        <f t="shared" si="32"/>
        <v>3</v>
      </c>
    </row>
    <row r="1878" spans="1:4" x14ac:dyDescent="0.3">
      <c r="A1878" s="54">
        <v>45369</v>
      </c>
      <c r="B1878" s="52">
        <v>17</v>
      </c>
      <c r="C1878" s="55">
        <v>97.17</v>
      </c>
      <c r="D1878" s="52">
        <f t="shared" si="32"/>
        <v>3</v>
      </c>
    </row>
    <row r="1879" spans="1:4" x14ac:dyDescent="0.3">
      <c r="A1879" s="54">
        <v>45369</v>
      </c>
      <c r="B1879" s="52">
        <v>18</v>
      </c>
      <c r="C1879" s="55">
        <v>109.14</v>
      </c>
      <c r="D1879" s="52">
        <f t="shared" si="32"/>
        <v>3</v>
      </c>
    </row>
    <row r="1880" spans="1:4" x14ac:dyDescent="0.3">
      <c r="A1880" s="54">
        <v>45369</v>
      </c>
      <c r="B1880" s="52">
        <v>19</v>
      </c>
      <c r="C1880" s="55">
        <v>139.88999999999999</v>
      </c>
      <c r="D1880" s="52">
        <f t="shared" si="32"/>
        <v>3</v>
      </c>
    </row>
    <row r="1881" spans="1:4" x14ac:dyDescent="0.3">
      <c r="A1881" s="54">
        <v>45369</v>
      </c>
      <c r="B1881" s="52">
        <v>20</v>
      </c>
      <c r="C1881" s="55">
        <v>126.43</v>
      </c>
      <c r="D1881" s="52">
        <f t="shared" si="32"/>
        <v>3</v>
      </c>
    </row>
    <row r="1882" spans="1:4" x14ac:dyDescent="0.3">
      <c r="A1882" s="54">
        <v>45369</v>
      </c>
      <c r="B1882" s="52">
        <v>21</v>
      </c>
      <c r="C1882" s="55">
        <v>109.95</v>
      </c>
      <c r="D1882" s="52">
        <f t="shared" si="32"/>
        <v>3</v>
      </c>
    </row>
    <row r="1883" spans="1:4" x14ac:dyDescent="0.3">
      <c r="A1883" s="54">
        <v>45369</v>
      </c>
      <c r="B1883" s="52">
        <v>22</v>
      </c>
      <c r="C1883" s="55">
        <v>94.52</v>
      </c>
      <c r="D1883" s="52">
        <f t="shared" si="32"/>
        <v>3</v>
      </c>
    </row>
    <row r="1884" spans="1:4" x14ac:dyDescent="0.3">
      <c r="A1884" s="54">
        <v>45369</v>
      </c>
      <c r="B1884" s="52">
        <v>23</v>
      </c>
      <c r="C1884" s="55">
        <v>86.21</v>
      </c>
      <c r="D1884" s="52">
        <f t="shared" si="32"/>
        <v>3</v>
      </c>
    </row>
    <row r="1885" spans="1:4" x14ac:dyDescent="0.3">
      <c r="A1885" s="54">
        <v>45369</v>
      </c>
      <c r="B1885" s="52">
        <v>24</v>
      </c>
      <c r="C1885" s="55">
        <v>74.83</v>
      </c>
      <c r="D1885" s="52">
        <f t="shared" si="32"/>
        <v>3</v>
      </c>
    </row>
    <row r="1886" spans="1:4" x14ac:dyDescent="0.3">
      <c r="A1886" s="54">
        <v>45370</v>
      </c>
      <c r="B1886" s="52">
        <v>1</v>
      </c>
      <c r="C1886" s="55">
        <v>74.52</v>
      </c>
      <c r="D1886" s="52">
        <f t="shared" si="32"/>
        <v>3</v>
      </c>
    </row>
    <row r="1887" spans="1:4" x14ac:dyDescent="0.3">
      <c r="A1887" s="54">
        <v>45370</v>
      </c>
      <c r="B1887" s="52">
        <v>2</v>
      </c>
      <c r="C1887" s="55">
        <v>73.739999999999995</v>
      </c>
      <c r="D1887" s="52">
        <f t="shared" si="32"/>
        <v>3</v>
      </c>
    </row>
    <row r="1888" spans="1:4" x14ac:dyDescent="0.3">
      <c r="A1888" s="54">
        <v>45370</v>
      </c>
      <c r="B1888" s="52">
        <v>3</v>
      </c>
      <c r="C1888" s="55">
        <v>71.040000000000006</v>
      </c>
      <c r="D1888" s="52">
        <f t="shared" si="32"/>
        <v>3</v>
      </c>
    </row>
    <row r="1889" spans="1:4" x14ac:dyDescent="0.3">
      <c r="A1889" s="54">
        <v>45370</v>
      </c>
      <c r="B1889" s="52">
        <v>4</v>
      </c>
      <c r="C1889" s="55">
        <v>70.81</v>
      </c>
      <c r="D1889" s="52">
        <f t="shared" si="32"/>
        <v>3</v>
      </c>
    </row>
    <row r="1890" spans="1:4" x14ac:dyDescent="0.3">
      <c r="A1890" s="54">
        <v>45370</v>
      </c>
      <c r="B1890" s="52">
        <v>5</v>
      </c>
      <c r="C1890" s="55">
        <v>73.39</v>
      </c>
      <c r="D1890" s="52">
        <f t="shared" si="32"/>
        <v>3</v>
      </c>
    </row>
    <row r="1891" spans="1:4" x14ac:dyDescent="0.3">
      <c r="A1891" s="54">
        <v>45370</v>
      </c>
      <c r="B1891" s="52">
        <v>6</v>
      </c>
      <c r="C1891" s="55">
        <v>75.52</v>
      </c>
      <c r="D1891" s="52">
        <f t="shared" si="32"/>
        <v>3</v>
      </c>
    </row>
    <row r="1892" spans="1:4" x14ac:dyDescent="0.3">
      <c r="A1892" s="54">
        <v>45370</v>
      </c>
      <c r="B1892" s="52">
        <v>7</v>
      </c>
      <c r="C1892" s="55">
        <v>96.1</v>
      </c>
      <c r="D1892" s="52">
        <f t="shared" si="32"/>
        <v>3</v>
      </c>
    </row>
    <row r="1893" spans="1:4" x14ac:dyDescent="0.3">
      <c r="A1893" s="54">
        <v>45370</v>
      </c>
      <c r="B1893" s="52">
        <v>8</v>
      </c>
      <c r="C1893" s="55">
        <v>110.15</v>
      </c>
      <c r="D1893" s="52">
        <f t="shared" si="32"/>
        <v>3</v>
      </c>
    </row>
    <row r="1894" spans="1:4" x14ac:dyDescent="0.3">
      <c r="A1894" s="54">
        <v>45370</v>
      </c>
      <c r="B1894" s="52">
        <v>9</v>
      </c>
      <c r="C1894" s="55">
        <v>95.87</v>
      </c>
      <c r="D1894" s="52">
        <f t="shared" si="32"/>
        <v>3</v>
      </c>
    </row>
    <row r="1895" spans="1:4" x14ac:dyDescent="0.3">
      <c r="A1895" s="54">
        <v>45370</v>
      </c>
      <c r="B1895" s="52">
        <v>10</v>
      </c>
      <c r="C1895" s="55">
        <v>72.069999999999993</v>
      </c>
      <c r="D1895" s="52">
        <f t="shared" si="32"/>
        <v>3</v>
      </c>
    </row>
    <row r="1896" spans="1:4" x14ac:dyDescent="0.3">
      <c r="A1896" s="54">
        <v>45370</v>
      </c>
      <c r="B1896" s="52">
        <v>11</v>
      </c>
      <c r="C1896" s="55">
        <v>64.31</v>
      </c>
      <c r="D1896" s="52">
        <f t="shared" si="32"/>
        <v>3</v>
      </c>
    </row>
    <row r="1897" spans="1:4" x14ac:dyDescent="0.3">
      <c r="A1897" s="54">
        <v>45370</v>
      </c>
      <c r="B1897" s="52">
        <v>12</v>
      </c>
      <c r="C1897" s="55">
        <v>58.39</v>
      </c>
      <c r="D1897" s="52">
        <f t="shared" si="32"/>
        <v>3</v>
      </c>
    </row>
    <row r="1898" spans="1:4" x14ac:dyDescent="0.3">
      <c r="A1898" s="54">
        <v>45370</v>
      </c>
      <c r="B1898" s="52">
        <v>13</v>
      </c>
      <c r="C1898" s="55">
        <v>54.37</v>
      </c>
      <c r="D1898" s="52">
        <f t="shared" si="32"/>
        <v>3</v>
      </c>
    </row>
    <row r="1899" spans="1:4" x14ac:dyDescent="0.3">
      <c r="A1899" s="54">
        <v>45370</v>
      </c>
      <c r="B1899" s="52">
        <v>14</v>
      </c>
      <c r="C1899" s="55">
        <v>57.37</v>
      </c>
      <c r="D1899" s="52">
        <f t="shared" si="32"/>
        <v>3</v>
      </c>
    </row>
    <row r="1900" spans="1:4" x14ac:dyDescent="0.3">
      <c r="A1900" s="54">
        <v>45370</v>
      </c>
      <c r="B1900" s="52">
        <v>15</v>
      </c>
      <c r="C1900" s="55">
        <v>65.260000000000005</v>
      </c>
      <c r="D1900" s="52">
        <f t="shared" si="32"/>
        <v>3</v>
      </c>
    </row>
    <row r="1901" spans="1:4" x14ac:dyDescent="0.3">
      <c r="A1901" s="54">
        <v>45370</v>
      </c>
      <c r="B1901" s="52">
        <v>16</v>
      </c>
      <c r="C1901" s="55">
        <v>72.27</v>
      </c>
      <c r="D1901" s="52">
        <f t="shared" si="32"/>
        <v>3</v>
      </c>
    </row>
    <row r="1902" spans="1:4" x14ac:dyDescent="0.3">
      <c r="A1902" s="54">
        <v>45370</v>
      </c>
      <c r="B1902" s="52">
        <v>17</v>
      </c>
      <c r="C1902" s="55">
        <v>89.18</v>
      </c>
      <c r="D1902" s="52">
        <f t="shared" si="32"/>
        <v>3</v>
      </c>
    </row>
    <row r="1903" spans="1:4" x14ac:dyDescent="0.3">
      <c r="A1903" s="54">
        <v>45370</v>
      </c>
      <c r="B1903" s="52">
        <v>18</v>
      </c>
      <c r="C1903" s="55">
        <v>107.51</v>
      </c>
      <c r="D1903" s="52">
        <f t="shared" si="32"/>
        <v>3</v>
      </c>
    </row>
    <row r="1904" spans="1:4" x14ac:dyDescent="0.3">
      <c r="A1904" s="54">
        <v>45370</v>
      </c>
      <c r="B1904" s="52">
        <v>19</v>
      </c>
      <c r="C1904" s="55">
        <v>128.38999999999999</v>
      </c>
      <c r="D1904" s="52">
        <f t="shared" si="32"/>
        <v>3</v>
      </c>
    </row>
    <row r="1905" spans="1:4" x14ac:dyDescent="0.3">
      <c r="A1905" s="54">
        <v>45370</v>
      </c>
      <c r="B1905" s="52">
        <v>20</v>
      </c>
      <c r="C1905" s="55">
        <v>128.96</v>
      </c>
      <c r="D1905" s="52">
        <f t="shared" si="32"/>
        <v>3</v>
      </c>
    </row>
    <row r="1906" spans="1:4" x14ac:dyDescent="0.3">
      <c r="A1906" s="54">
        <v>45370</v>
      </c>
      <c r="B1906" s="52">
        <v>21</v>
      </c>
      <c r="C1906" s="55">
        <v>110</v>
      </c>
      <c r="D1906" s="52">
        <f t="shared" si="32"/>
        <v>3</v>
      </c>
    </row>
    <row r="1907" spans="1:4" x14ac:dyDescent="0.3">
      <c r="A1907" s="54">
        <v>45370</v>
      </c>
      <c r="B1907" s="52">
        <v>22</v>
      </c>
      <c r="C1907" s="55">
        <v>91.04</v>
      </c>
      <c r="D1907" s="52">
        <f t="shared" si="32"/>
        <v>3</v>
      </c>
    </row>
    <row r="1908" spans="1:4" x14ac:dyDescent="0.3">
      <c r="A1908" s="54">
        <v>45370</v>
      </c>
      <c r="B1908" s="52">
        <v>23</v>
      </c>
      <c r="C1908" s="55">
        <v>82.34</v>
      </c>
      <c r="D1908" s="52">
        <f t="shared" si="32"/>
        <v>3</v>
      </c>
    </row>
    <row r="1909" spans="1:4" x14ac:dyDescent="0.3">
      <c r="A1909" s="54">
        <v>45370</v>
      </c>
      <c r="B1909" s="52">
        <v>24</v>
      </c>
      <c r="C1909" s="55">
        <v>76.099999999999994</v>
      </c>
      <c r="D1909" s="52">
        <f t="shared" si="32"/>
        <v>3</v>
      </c>
    </row>
    <row r="1910" spans="1:4" x14ac:dyDescent="0.3">
      <c r="A1910" s="54">
        <v>45371</v>
      </c>
      <c r="B1910" s="52">
        <v>1</v>
      </c>
      <c r="C1910" s="55">
        <v>76.010000000000005</v>
      </c>
      <c r="D1910" s="52">
        <f t="shared" si="32"/>
        <v>3</v>
      </c>
    </row>
    <row r="1911" spans="1:4" x14ac:dyDescent="0.3">
      <c r="A1911" s="54">
        <v>45371</v>
      </c>
      <c r="B1911" s="52">
        <v>2</v>
      </c>
      <c r="C1911" s="55">
        <v>73.16</v>
      </c>
      <c r="D1911" s="52">
        <f t="shared" si="32"/>
        <v>3</v>
      </c>
    </row>
    <row r="1912" spans="1:4" x14ac:dyDescent="0.3">
      <c r="A1912" s="54">
        <v>45371</v>
      </c>
      <c r="B1912" s="52">
        <v>3</v>
      </c>
      <c r="C1912" s="55">
        <v>74.16</v>
      </c>
      <c r="D1912" s="52">
        <f t="shared" si="32"/>
        <v>3</v>
      </c>
    </row>
    <row r="1913" spans="1:4" x14ac:dyDescent="0.3">
      <c r="A1913" s="54">
        <v>45371</v>
      </c>
      <c r="B1913" s="52">
        <v>4</v>
      </c>
      <c r="C1913" s="55">
        <v>74.34</v>
      </c>
      <c r="D1913" s="52">
        <f t="shared" si="32"/>
        <v>3</v>
      </c>
    </row>
    <row r="1914" spans="1:4" x14ac:dyDescent="0.3">
      <c r="A1914" s="54">
        <v>45371</v>
      </c>
      <c r="B1914" s="52">
        <v>5</v>
      </c>
      <c r="C1914" s="55">
        <v>74.72</v>
      </c>
      <c r="D1914" s="52">
        <f t="shared" si="32"/>
        <v>3</v>
      </c>
    </row>
    <row r="1915" spans="1:4" x14ac:dyDescent="0.3">
      <c r="A1915" s="54">
        <v>45371</v>
      </c>
      <c r="B1915" s="52">
        <v>6</v>
      </c>
      <c r="C1915" s="55">
        <v>80.260000000000005</v>
      </c>
      <c r="D1915" s="52">
        <f t="shared" si="32"/>
        <v>3</v>
      </c>
    </row>
    <row r="1916" spans="1:4" x14ac:dyDescent="0.3">
      <c r="A1916" s="54">
        <v>45371</v>
      </c>
      <c r="B1916" s="52">
        <v>7</v>
      </c>
      <c r="C1916" s="55">
        <v>114.37</v>
      </c>
      <c r="D1916" s="52">
        <f t="shared" si="32"/>
        <v>3</v>
      </c>
    </row>
    <row r="1917" spans="1:4" x14ac:dyDescent="0.3">
      <c r="A1917" s="54">
        <v>45371</v>
      </c>
      <c r="B1917" s="52">
        <v>8</v>
      </c>
      <c r="C1917" s="55">
        <v>112.71</v>
      </c>
      <c r="D1917" s="52">
        <f t="shared" si="32"/>
        <v>3</v>
      </c>
    </row>
    <row r="1918" spans="1:4" x14ac:dyDescent="0.3">
      <c r="A1918" s="54">
        <v>45371</v>
      </c>
      <c r="B1918" s="52">
        <v>9</v>
      </c>
      <c r="C1918" s="55">
        <v>75.72</v>
      </c>
      <c r="D1918" s="52">
        <f t="shared" si="32"/>
        <v>3</v>
      </c>
    </row>
    <row r="1919" spans="1:4" x14ac:dyDescent="0.3">
      <c r="A1919" s="54">
        <v>45371</v>
      </c>
      <c r="B1919" s="52">
        <v>10</v>
      </c>
      <c r="C1919" s="55">
        <v>69.09</v>
      </c>
      <c r="D1919" s="52">
        <f t="shared" si="32"/>
        <v>3</v>
      </c>
    </row>
    <row r="1920" spans="1:4" x14ac:dyDescent="0.3">
      <c r="A1920" s="54">
        <v>45371</v>
      </c>
      <c r="B1920" s="52">
        <v>11</v>
      </c>
      <c r="C1920" s="55">
        <v>52.24</v>
      </c>
      <c r="D1920" s="52">
        <f t="shared" si="32"/>
        <v>3</v>
      </c>
    </row>
    <row r="1921" spans="1:4" x14ac:dyDescent="0.3">
      <c r="A1921" s="54">
        <v>45371</v>
      </c>
      <c r="B1921" s="52">
        <v>12</v>
      </c>
      <c r="C1921" s="55">
        <v>50.38</v>
      </c>
      <c r="D1921" s="52">
        <f t="shared" si="32"/>
        <v>3</v>
      </c>
    </row>
    <row r="1922" spans="1:4" x14ac:dyDescent="0.3">
      <c r="A1922" s="54">
        <v>45371</v>
      </c>
      <c r="B1922" s="52">
        <v>13</v>
      </c>
      <c r="C1922" s="55">
        <v>48.12</v>
      </c>
      <c r="D1922" s="52">
        <f t="shared" si="32"/>
        <v>3</v>
      </c>
    </row>
    <row r="1923" spans="1:4" x14ac:dyDescent="0.3">
      <c r="A1923" s="54">
        <v>45371</v>
      </c>
      <c r="B1923" s="52">
        <v>14</v>
      </c>
      <c r="C1923" s="55">
        <v>50.33</v>
      </c>
      <c r="D1923" s="52">
        <f t="shared" si="32"/>
        <v>3</v>
      </c>
    </row>
    <row r="1924" spans="1:4" x14ac:dyDescent="0.3">
      <c r="A1924" s="54">
        <v>45371</v>
      </c>
      <c r="B1924" s="52">
        <v>15</v>
      </c>
      <c r="C1924" s="55">
        <v>52.77</v>
      </c>
      <c r="D1924" s="52">
        <f t="shared" si="32"/>
        <v>3</v>
      </c>
    </row>
    <row r="1925" spans="1:4" x14ac:dyDescent="0.3">
      <c r="A1925" s="54">
        <v>45371</v>
      </c>
      <c r="B1925" s="52">
        <v>16</v>
      </c>
      <c r="C1925" s="55">
        <v>66.64</v>
      </c>
      <c r="D1925" s="52">
        <f t="shared" si="32"/>
        <v>3</v>
      </c>
    </row>
    <row r="1926" spans="1:4" x14ac:dyDescent="0.3">
      <c r="A1926" s="54">
        <v>45371</v>
      </c>
      <c r="B1926" s="52">
        <v>17</v>
      </c>
      <c r="C1926" s="55">
        <v>88.52</v>
      </c>
      <c r="D1926" s="52">
        <f t="shared" si="32"/>
        <v>3</v>
      </c>
    </row>
    <row r="1927" spans="1:4" x14ac:dyDescent="0.3">
      <c r="A1927" s="54">
        <v>45371</v>
      </c>
      <c r="B1927" s="52">
        <v>18</v>
      </c>
      <c r="C1927" s="55">
        <v>118.16</v>
      </c>
      <c r="D1927" s="52">
        <f t="shared" si="32"/>
        <v>3</v>
      </c>
    </row>
    <row r="1928" spans="1:4" x14ac:dyDescent="0.3">
      <c r="A1928" s="54">
        <v>45371</v>
      </c>
      <c r="B1928" s="52">
        <v>19</v>
      </c>
      <c r="C1928" s="55">
        <v>160.61000000000001</v>
      </c>
      <c r="D1928" s="52">
        <f t="shared" si="32"/>
        <v>3</v>
      </c>
    </row>
    <row r="1929" spans="1:4" x14ac:dyDescent="0.3">
      <c r="A1929" s="54">
        <v>45371</v>
      </c>
      <c r="B1929" s="52">
        <v>20</v>
      </c>
      <c r="C1929" s="55">
        <v>152.63</v>
      </c>
      <c r="D1929" s="52">
        <f t="shared" si="32"/>
        <v>3</v>
      </c>
    </row>
    <row r="1930" spans="1:4" x14ac:dyDescent="0.3">
      <c r="A1930" s="54">
        <v>45371</v>
      </c>
      <c r="B1930" s="52">
        <v>21</v>
      </c>
      <c r="C1930" s="55">
        <v>125.72</v>
      </c>
      <c r="D1930" s="52">
        <f t="shared" si="32"/>
        <v>3</v>
      </c>
    </row>
    <row r="1931" spans="1:4" x14ac:dyDescent="0.3">
      <c r="A1931" s="54">
        <v>45371</v>
      </c>
      <c r="B1931" s="52">
        <v>22</v>
      </c>
      <c r="C1931" s="55">
        <v>105.59</v>
      </c>
      <c r="D1931" s="52">
        <f t="shared" si="32"/>
        <v>3</v>
      </c>
    </row>
    <row r="1932" spans="1:4" x14ac:dyDescent="0.3">
      <c r="A1932" s="54">
        <v>45371</v>
      </c>
      <c r="B1932" s="52">
        <v>23</v>
      </c>
      <c r="C1932" s="55">
        <v>93.94</v>
      </c>
      <c r="D1932" s="52">
        <f t="shared" si="32"/>
        <v>3</v>
      </c>
    </row>
    <row r="1933" spans="1:4" x14ac:dyDescent="0.3">
      <c r="A1933" s="54">
        <v>45371</v>
      </c>
      <c r="B1933" s="52">
        <v>24</v>
      </c>
      <c r="C1933" s="55">
        <v>78.41</v>
      </c>
      <c r="D1933" s="52">
        <f t="shared" si="32"/>
        <v>3</v>
      </c>
    </row>
    <row r="1934" spans="1:4" x14ac:dyDescent="0.3">
      <c r="A1934" s="54">
        <v>45372</v>
      </c>
      <c r="B1934" s="52">
        <v>1</v>
      </c>
      <c r="C1934" s="55">
        <v>75.430000000000007</v>
      </c>
      <c r="D1934" s="52">
        <f t="shared" si="32"/>
        <v>3</v>
      </c>
    </row>
    <row r="1935" spans="1:4" x14ac:dyDescent="0.3">
      <c r="A1935" s="54">
        <v>45372</v>
      </c>
      <c r="B1935" s="52">
        <v>2</v>
      </c>
      <c r="C1935" s="55">
        <v>71.03</v>
      </c>
      <c r="D1935" s="52">
        <f t="shared" ref="D1935:D1998" si="33">MONTH(A1935)</f>
        <v>3</v>
      </c>
    </row>
    <row r="1936" spans="1:4" x14ac:dyDescent="0.3">
      <c r="A1936" s="54">
        <v>45372</v>
      </c>
      <c r="B1936" s="52">
        <v>3</v>
      </c>
      <c r="C1936" s="55">
        <v>69.959999999999994</v>
      </c>
      <c r="D1936" s="52">
        <f t="shared" si="33"/>
        <v>3</v>
      </c>
    </row>
    <row r="1937" spans="1:4" x14ac:dyDescent="0.3">
      <c r="A1937" s="54">
        <v>45372</v>
      </c>
      <c r="B1937" s="52">
        <v>4</v>
      </c>
      <c r="C1937" s="55">
        <v>69.11</v>
      </c>
      <c r="D1937" s="52">
        <f t="shared" si="33"/>
        <v>3</v>
      </c>
    </row>
    <row r="1938" spans="1:4" x14ac:dyDescent="0.3">
      <c r="A1938" s="54">
        <v>45372</v>
      </c>
      <c r="B1938" s="52">
        <v>5</v>
      </c>
      <c r="C1938" s="55">
        <v>69.14</v>
      </c>
      <c r="D1938" s="52">
        <f t="shared" si="33"/>
        <v>3</v>
      </c>
    </row>
    <row r="1939" spans="1:4" x14ac:dyDescent="0.3">
      <c r="A1939" s="54">
        <v>45372</v>
      </c>
      <c r="B1939" s="52">
        <v>6</v>
      </c>
      <c r="C1939" s="55">
        <v>73.400000000000006</v>
      </c>
      <c r="D1939" s="52">
        <f t="shared" si="33"/>
        <v>3</v>
      </c>
    </row>
    <row r="1940" spans="1:4" x14ac:dyDescent="0.3">
      <c r="A1940" s="54">
        <v>45372</v>
      </c>
      <c r="B1940" s="52">
        <v>7</v>
      </c>
      <c r="C1940" s="55">
        <v>92.59</v>
      </c>
      <c r="D1940" s="52">
        <f t="shared" si="33"/>
        <v>3</v>
      </c>
    </row>
    <row r="1941" spans="1:4" x14ac:dyDescent="0.3">
      <c r="A1941" s="54">
        <v>45372</v>
      </c>
      <c r="B1941" s="52">
        <v>8</v>
      </c>
      <c r="C1941" s="55">
        <v>96.92</v>
      </c>
      <c r="D1941" s="52">
        <f t="shared" si="33"/>
        <v>3</v>
      </c>
    </row>
    <row r="1942" spans="1:4" x14ac:dyDescent="0.3">
      <c r="A1942" s="54">
        <v>45372</v>
      </c>
      <c r="B1942" s="52">
        <v>9</v>
      </c>
      <c r="C1942" s="55">
        <v>99.7</v>
      </c>
      <c r="D1942" s="52">
        <f t="shared" si="33"/>
        <v>3</v>
      </c>
    </row>
    <row r="1943" spans="1:4" x14ac:dyDescent="0.3">
      <c r="A1943" s="54">
        <v>45372</v>
      </c>
      <c r="B1943" s="52">
        <v>10</v>
      </c>
      <c r="C1943" s="55">
        <v>79.09</v>
      </c>
      <c r="D1943" s="52">
        <f t="shared" si="33"/>
        <v>3</v>
      </c>
    </row>
    <row r="1944" spans="1:4" x14ac:dyDescent="0.3">
      <c r="A1944" s="54">
        <v>45372</v>
      </c>
      <c r="B1944" s="52">
        <v>11</v>
      </c>
      <c r="C1944" s="55">
        <v>59.41</v>
      </c>
      <c r="D1944" s="52">
        <f t="shared" si="33"/>
        <v>3</v>
      </c>
    </row>
    <row r="1945" spans="1:4" x14ac:dyDescent="0.3">
      <c r="A1945" s="54">
        <v>45372</v>
      </c>
      <c r="B1945" s="52">
        <v>12</v>
      </c>
      <c r="C1945" s="55">
        <v>52.43</v>
      </c>
      <c r="D1945" s="52">
        <f t="shared" si="33"/>
        <v>3</v>
      </c>
    </row>
    <row r="1946" spans="1:4" x14ac:dyDescent="0.3">
      <c r="A1946" s="54">
        <v>45372</v>
      </c>
      <c r="B1946" s="52">
        <v>13</v>
      </c>
      <c r="C1946" s="55">
        <v>49.82</v>
      </c>
      <c r="D1946" s="52">
        <f t="shared" si="33"/>
        <v>3</v>
      </c>
    </row>
    <row r="1947" spans="1:4" x14ac:dyDescent="0.3">
      <c r="A1947" s="54">
        <v>45372</v>
      </c>
      <c r="B1947" s="52">
        <v>14</v>
      </c>
      <c r="C1947" s="55">
        <v>58.97</v>
      </c>
      <c r="D1947" s="52">
        <f t="shared" si="33"/>
        <v>3</v>
      </c>
    </row>
    <row r="1948" spans="1:4" x14ac:dyDescent="0.3">
      <c r="A1948" s="54">
        <v>45372</v>
      </c>
      <c r="B1948" s="52">
        <v>15</v>
      </c>
      <c r="C1948" s="55">
        <v>64.540000000000006</v>
      </c>
      <c r="D1948" s="52">
        <f t="shared" si="33"/>
        <v>3</v>
      </c>
    </row>
    <row r="1949" spans="1:4" x14ac:dyDescent="0.3">
      <c r="A1949" s="54">
        <v>45372</v>
      </c>
      <c r="B1949" s="52">
        <v>16</v>
      </c>
      <c r="C1949" s="55">
        <v>73.44</v>
      </c>
      <c r="D1949" s="52">
        <f t="shared" si="33"/>
        <v>3</v>
      </c>
    </row>
    <row r="1950" spans="1:4" x14ac:dyDescent="0.3">
      <c r="A1950" s="54">
        <v>45372</v>
      </c>
      <c r="B1950" s="52">
        <v>17</v>
      </c>
      <c r="C1950" s="55">
        <v>81.680000000000007</v>
      </c>
      <c r="D1950" s="52">
        <f t="shared" si="33"/>
        <v>3</v>
      </c>
    </row>
    <row r="1951" spans="1:4" x14ac:dyDescent="0.3">
      <c r="A1951" s="54">
        <v>45372</v>
      </c>
      <c r="B1951" s="52">
        <v>18</v>
      </c>
      <c r="C1951" s="55">
        <v>101.64</v>
      </c>
      <c r="D1951" s="52">
        <f t="shared" si="33"/>
        <v>3</v>
      </c>
    </row>
    <row r="1952" spans="1:4" x14ac:dyDescent="0.3">
      <c r="A1952" s="54">
        <v>45372</v>
      </c>
      <c r="B1952" s="52">
        <v>19</v>
      </c>
      <c r="C1952" s="55">
        <v>123.9</v>
      </c>
      <c r="D1952" s="52">
        <f t="shared" si="33"/>
        <v>3</v>
      </c>
    </row>
    <row r="1953" spans="1:4" x14ac:dyDescent="0.3">
      <c r="A1953" s="54">
        <v>45372</v>
      </c>
      <c r="B1953" s="52">
        <v>20</v>
      </c>
      <c r="C1953" s="55">
        <v>122.39</v>
      </c>
      <c r="D1953" s="52">
        <f t="shared" si="33"/>
        <v>3</v>
      </c>
    </row>
    <row r="1954" spans="1:4" x14ac:dyDescent="0.3">
      <c r="A1954" s="54">
        <v>45372</v>
      </c>
      <c r="B1954" s="52">
        <v>21</v>
      </c>
      <c r="C1954" s="55">
        <v>97.52</v>
      </c>
      <c r="D1954" s="52">
        <f t="shared" si="33"/>
        <v>3</v>
      </c>
    </row>
    <row r="1955" spans="1:4" x14ac:dyDescent="0.3">
      <c r="A1955" s="54">
        <v>45372</v>
      </c>
      <c r="B1955" s="52">
        <v>22</v>
      </c>
      <c r="C1955" s="55">
        <v>82.32</v>
      </c>
      <c r="D1955" s="52">
        <f t="shared" si="33"/>
        <v>3</v>
      </c>
    </row>
    <row r="1956" spans="1:4" x14ac:dyDescent="0.3">
      <c r="A1956" s="54">
        <v>45372</v>
      </c>
      <c r="B1956" s="52">
        <v>23</v>
      </c>
      <c r="C1956" s="55">
        <v>76.38</v>
      </c>
      <c r="D1956" s="52">
        <f t="shared" si="33"/>
        <v>3</v>
      </c>
    </row>
    <row r="1957" spans="1:4" x14ac:dyDescent="0.3">
      <c r="A1957" s="54">
        <v>45372</v>
      </c>
      <c r="B1957" s="52">
        <v>24</v>
      </c>
      <c r="C1957" s="55">
        <v>69.92</v>
      </c>
      <c r="D1957" s="52">
        <f t="shared" si="33"/>
        <v>3</v>
      </c>
    </row>
    <row r="1958" spans="1:4" x14ac:dyDescent="0.3">
      <c r="A1958" s="54">
        <v>45373</v>
      </c>
      <c r="B1958" s="52">
        <v>1</v>
      </c>
      <c r="C1958" s="55">
        <v>55.52</v>
      </c>
      <c r="D1958" s="52">
        <f t="shared" si="33"/>
        <v>3</v>
      </c>
    </row>
    <row r="1959" spans="1:4" x14ac:dyDescent="0.3">
      <c r="A1959" s="54">
        <v>45373</v>
      </c>
      <c r="B1959" s="52">
        <v>2</v>
      </c>
      <c r="C1959" s="55">
        <v>51.53</v>
      </c>
      <c r="D1959" s="52">
        <f t="shared" si="33"/>
        <v>3</v>
      </c>
    </row>
    <row r="1960" spans="1:4" x14ac:dyDescent="0.3">
      <c r="A1960" s="54">
        <v>45373</v>
      </c>
      <c r="B1960" s="52">
        <v>3</v>
      </c>
      <c r="C1960" s="55">
        <v>48.97</v>
      </c>
      <c r="D1960" s="52">
        <f t="shared" si="33"/>
        <v>3</v>
      </c>
    </row>
    <row r="1961" spans="1:4" x14ac:dyDescent="0.3">
      <c r="A1961" s="54">
        <v>45373</v>
      </c>
      <c r="B1961" s="52">
        <v>4</v>
      </c>
      <c r="C1961" s="55">
        <v>50.61</v>
      </c>
      <c r="D1961" s="52">
        <f t="shared" si="33"/>
        <v>3</v>
      </c>
    </row>
    <row r="1962" spans="1:4" x14ac:dyDescent="0.3">
      <c r="A1962" s="54">
        <v>45373</v>
      </c>
      <c r="B1962" s="52">
        <v>5</v>
      </c>
      <c r="C1962" s="55">
        <v>51.24</v>
      </c>
      <c r="D1962" s="52">
        <f t="shared" si="33"/>
        <v>3</v>
      </c>
    </row>
    <row r="1963" spans="1:4" x14ac:dyDescent="0.3">
      <c r="A1963" s="54">
        <v>45373</v>
      </c>
      <c r="B1963" s="52">
        <v>6</v>
      </c>
      <c r="C1963" s="55">
        <v>67.849999999999994</v>
      </c>
      <c r="D1963" s="52">
        <f t="shared" si="33"/>
        <v>3</v>
      </c>
    </row>
    <row r="1964" spans="1:4" x14ac:dyDescent="0.3">
      <c r="A1964" s="54">
        <v>45373</v>
      </c>
      <c r="B1964" s="52">
        <v>7</v>
      </c>
      <c r="C1964" s="55">
        <v>86.37</v>
      </c>
      <c r="D1964" s="52">
        <f t="shared" si="33"/>
        <v>3</v>
      </c>
    </row>
    <row r="1965" spans="1:4" x14ac:dyDescent="0.3">
      <c r="A1965" s="54">
        <v>45373</v>
      </c>
      <c r="B1965" s="52">
        <v>8</v>
      </c>
      <c r="C1965" s="55">
        <v>83.97</v>
      </c>
      <c r="D1965" s="52">
        <f t="shared" si="33"/>
        <v>3</v>
      </c>
    </row>
    <row r="1966" spans="1:4" x14ac:dyDescent="0.3">
      <c r="A1966" s="54">
        <v>45373</v>
      </c>
      <c r="B1966" s="52">
        <v>9</v>
      </c>
      <c r="C1966" s="55">
        <v>74.5</v>
      </c>
      <c r="D1966" s="52">
        <f t="shared" si="33"/>
        <v>3</v>
      </c>
    </row>
    <row r="1967" spans="1:4" x14ac:dyDescent="0.3">
      <c r="A1967" s="54">
        <v>45373</v>
      </c>
      <c r="B1967" s="52">
        <v>10</v>
      </c>
      <c r="C1967" s="55">
        <v>64.069999999999993</v>
      </c>
      <c r="D1967" s="52">
        <f t="shared" si="33"/>
        <v>3</v>
      </c>
    </row>
    <row r="1968" spans="1:4" x14ac:dyDescent="0.3">
      <c r="A1968" s="54">
        <v>45373</v>
      </c>
      <c r="B1968" s="52">
        <v>11</v>
      </c>
      <c r="C1968" s="55">
        <v>50.68</v>
      </c>
      <c r="D1968" s="52">
        <f t="shared" si="33"/>
        <v>3</v>
      </c>
    </row>
    <row r="1969" spans="1:4" x14ac:dyDescent="0.3">
      <c r="A1969" s="54">
        <v>45373</v>
      </c>
      <c r="B1969" s="52">
        <v>12</v>
      </c>
      <c r="C1969" s="55">
        <v>47.93</v>
      </c>
      <c r="D1969" s="52">
        <f t="shared" si="33"/>
        <v>3</v>
      </c>
    </row>
    <row r="1970" spans="1:4" x14ac:dyDescent="0.3">
      <c r="A1970" s="54">
        <v>45373</v>
      </c>
      <c r="B1970" s="52">
        <v>13</v>
      </c>
      <c r="C1970" s="55">
        <v>47.6</v>
      </c>
      <c r="D1970" s="52">
        <f t="shared" si="33"/>
        <v>3</v>
      </c>
    </row>
    <row r="1971" spans="1:4" x14ac:dyDescent="0.3">
      <c r="A1971" s="54">
        <v>45373</v>
      </c>
      <c r="B1971" s="52">
        <v>14</v>
      </c>
      <c r="C1971" s="55">
        <v>49.38</v>
      </c>
      <c r="D1971" s="52">
        <f t="shared" si="33"/>
        <v>3</v>
      </c>
    </row>
    <row r="1972" spans="1:4" x14ac:dyDescent="0.3">
      <c r="A1972" s="54">
        <v>45373</v>
      </c>
      <c r="B1972" s="52">
        <v>15</v>
      </c>
      <c r="C1972" s="55">
        <v>50.35</v>
      </c>
      <c r="D1972" s="52">
        <f t="shared" si="33"/>
        <v>3</v>
      </c>
    </row>
    <row r="1973" spans="1:4" x14ac:dyDescent="0.3">
      <c r="A1973" s="54">
        <v>45373</v>
      </c>
      <c r="B1973" s="52">
        <v>16</v>
      </c>
      <c r="C1973" s="55">
        <v>56.73</v>
      </c>
      <c r="D1973" s="52">
        <f t="shared" si="33"/>
        <v>3</v>
      </c>
    </row>
    <row r="1974" spans="1:4" x14ac:dyDescent="0.3">
      <c r="A1974" s="54">
        <v>45373</v>
      </c>
      <c r="B1974" s="52">
        <v>17</v>
      </c>
      <c r="C1974" s="55">
        <v>73.69</v>
      </c>
      <c r="D1974" s="52">
        <f t="shared" si="33"/>
        <v>3</v>
      </c>
    </row>
    <row r="1975" spans="1:4" x14ac:dyDescent="0.3">
      <c r="A1975" s="54">
        <v>45373</v>
      </c>
      <c r="B1975" s="52">
        <v>18</v>
      </c>
      <c r="C1975" s="55">
        <v>86.48</v>
      </c>
      <c r="D1975" s="52">
        <f t="shared" si="33"/>
        <v>3</v>
      </c>
    </row>
    <row r="1976" spans="1:4" x14ac:dyDescent="0.3">
      <c r="A1976" s="54">
        <v>45373</v>
      </c>
      <c r="B1976" s="52">
        <v>19</v>
      </c>
      <c r="C1976" s="55">
        <v>116.2</v>
      </c>
      <c r="D1976" s="52">
        <f t="shared" si="33"/>
        <v>3</v>
      </c>
    </row>
    <row r="1977" spans="1:4" x14ac:dyDescent="0.3">
      <c r="A1977" s="54">
        <v>45373</v>
      </c>
      <c r="B1977" s="52">
        <v>20</v>
      </c>
      <c r="C1977" s="55">
        <v>115.51</v>
      </c>
      <c r="D1977" s="52">
        <f t="shared" si="33"/>
        <v>3</v>
      </c>
    </row>
    <row r="1978" spans="1:4" x14ac:dyDescent="0.3">
      <c r="A1978" s="54">
        <v>45373</v>
      </c>
      <c r="B1978" s="52">
        <v>21</v>
      </c>
      <c r="C1978" s="55">
        <v>91.45</v>
      </c>
      <c r="D1978" s="52">
        <f t="shared" si="33"/>
        <v>3</v>
      </c>
    </row>
    <row r="1979" spans="1:4" x14ac:dyDescent="0.3">
      <c r="A1979" s="54">
        <v>45373</v>
      </c>
      <c r="B1979" s="52">
        <v>22</v>
      </c>
      <c r="C1979" s="55">
        <v>78.849999999999994</v>
      </c>
      <c r="D1979" s="52">
        <f t="shared" si="33"/>
        <v>3</v>
      </c>
    </row>
    <row r="1980" spans="1:4" x14ac:dyDescent="0.3">
      <c r="A1980" s="54">
        <v>45373</v>
      </c>
      <c r="B1980" s="52">
        <v>23</v>
      </c>
      <c r="C1980" s="55">
        <v>76.5</v>
      </c>
      <c r="D1980" s="52">
        <f t="shared" si="33"/>
        <v>3</v>
      </c>
    </row>
    <row r="1981" spans="1:4" x14ac:dyDescent="0.3">
      <c r="A1981" s="54">
        <v>45373</v>
      </c>
      <c r="B1981" s="52">
        <v>24</v>
      </c>
      <c r="C1981" s="55">
        <v>73.64</v>
      </c>
      <c r="D1981" s="52">
        <f t="shared" si="33"/>
        <v>3</v>
      </c>
    </row>
    <row r="1982" spans="1:4" x14ac:dyDescent="0.3">
      <c r="A1982" s="54">
        <v>45374</v>
      </c>
      <c r="B1982" s="52">
        <v>1</v>
      </c>
      <c r="C1982" s="55">
        <v>73.540000000000006</v>
      </c>
      <c r="D1982" s="52">
        <f t="shared" si="33"/>
        <v>3</v>
      </c>
    </row>
    <row r="1983" spans="1:4" x14ac:dyDescent="0.3">
      <c r="A1983" s="54">
        <v>45374</v>
      </c>
      <c r="B1983" s="52">
        <v>2</v>
      </c>
      <c r="C1983" s="55">
        <v>68.260000000000005</v>
      </c>
      <c r="D1983" s="52">
        <f t="shared" si="33"/>
        <v>3</v>
      </c>
    </row>
    <row r="1984" spans="1:4" x14ac:dyDescent="0.3">
      <c r="A1984" s="54">
        <v>45374</v>
      </c>
      <c r="B1984" s="52">
        <v>3</v>
      </c>
      <c r="C1984" s="55">
        <v>61.85</v>
      </c>
      <c r="D1984" s="52">
        <f t="shared" si="33"/>
        <v>3</v>
      </c>
    </row>
    <row r="1985" spans="1:4" x14ac:dyDescent="0.3">
      <c r="A1985" s="54">
        <v>45374</v>
      </c>
      <c r="B1985" s="52">
        <v>4</v>
      </c>
      <c r="C1985" s="55">
        <v>59.3</v>
      </c>
      <c r="D1985" s="52">
        <f t="shared" si="33"/>
        <v>3</v>
      </c>
    </row>
    <row r="1986" spans="1:4" x14ac:dyDescent="0.3">
      <c r="A1986" s="54">
        <v>45374</v>
      </c>
      <c r="B1986" s="52">
        <v>5</v>
      </c>
      <c r="C1986" s="55">
        <v>55.2</v>
      </c>
      <c r="D1986" s="52">
        <f t="shared" si="33"/>
        <v>3</v>
      </c>
    </row>
    <row r="1987" spans="1:4" x14ac:dyDescent="0.3">
      <c r="A1987" s="54">
        <v>45374</v>
      </c>
      <c r="B1987" s="52">
        <v>6</v>
      </c>
      <c r="C1987" s="55">
        <v>65.89</v>
      </c>
      <c r="D1987" s="52">
        <f t="shared" si="33"/>
        <v>3</v>
      </c>
    </row>
    <row r="1988" spans="1:4" x14ac:dyDescent="0.3">
      <c r="A1988" s="54">
        <v>45374</v>
      </c>
      <c r="B1988" s="52">
        <v>7</v>
      </c>
      <c r="C1988" s="55">
        <v>65.23</v>
      </c>
      <c r="D1988" s="52">
        <f t="shared" si="33"/>
        <v>3</v>
      </c>
    </row>
    <row r="1989" spans="1:4" x14ac:dyDescent="0.3">
      <c r="A1989" s="54">
        <v>45374</v>
      </c>
      <c r="B1989" s="52">
        <v>8</v>
      </c>
      <c r="C1989" s="55">
        <v>62.99</v>
      </c>
      <c r="D1989" s="52">
        <f t="shared" si="33"/>
        <v>3</v>
      </c>
    </row>
    <row r="1990" spans="1:4" x14ac:dyDescent="0.3">
      <c r="A1990" s="54">
        <v>45374</v>
      </c>
      <c r="B1990" s="52">
        <v>9</v>
      </c>
      <c r="C1990" s="55">
        <v>37.380000000000003</v>
      </c>
      <c r="D1990" s="52">
        <f t="shared" si="33"/>
        <v>3</v>
      </c>
    </row>
    <row r="1991" spans="1:4" x14ac:dyDescent="0.3">
      <c r="A1991" s="54">
        <v>45374</v>
      </c>
      <c r="B1991" s="52">
        <v>10</v>
      </c>
      <c r="C1991" s="55">
        <v>18.079999999999998</v>
      </c>
      <c r="D1991" s="52">
        <f t="shared" si="33"/>
        <v>3</v>
      </c>
    </row>
    <row r="1992" spans="1:4" x14ac:dyDescent="0.3">
      <c r="A1992" s="54">
        <v>45374</v>
      </c>
      <c r="B1992" s="52">
        <v>11</v>
      </c>
      <c r="C1992" s="55">
        <v>0.23</v>
      </c>
      <c r="D1992" s="52">
        <f t="shared" si="33"/>
        <v>3</v>
      </c>
    </row>
    <row r="1993" spans="1:4" x14ac:dyDescent="0.3">
      <c r="A1993" s="54">
        <v>45374</v>
      </c>
      <c r="B1993" s="52">
        <v>12</v>
      </c>
      <c r="C1993" s="55">
        <v>0.24</v>
      </c>
      <c r="D1993" s="52">
        <f t="shared" si="33"/>
        <v>3</v>
      </c>
    </row>
    <row r="1994" spans="1:4" x14ac:dyDescent="0.3">
      <c r="A1994" s="54">
        <v>45374</v>
      </c>
      <c r="B1994" s="52">
        <v>13</v>
      </c>
      <c r="C1994" s="55">
        <v>4.58</v>
      </c>
      <c r="D1994" s="52">
        <f t="shared" si="33"/>
        <v>3</v>
      </c>
    </row>
    <row r="1995" spans="1:4" x14ac:dyDescent="0.3">
      <c r="A1995" s="54">
        <v>45374</v>
      </c>
      <c r="B1995" s="52">
        <v>14</v>
      </c>
      <c r="C1995" s="55">
        <v>4.97</v>
      </c>
      <c r="D1995" s="52">
        <f t="shared" si="33"/>
        <v>3</v>
      </c>
    </row>
    <row r="1996" spans="1:4" x14ac:dyDescent="0.3">
      <c r="A1996" s="54">
        <v>45374</v>
      </c>
      <c r="B1996" s="52">
        <v>15</v>
      </c>
      <c r="C1996" s="55">
        <v>8.0299999999999994</v>
      </c>
      <c r="D1996" s="52">
        <f t="shared" si="33"/>
        <v>3</v>
      </c>
    </row>
    <row r="1997" spans="1:4" x14ac:dyDescent="0.3">
      <c r="A1997" s="54">
        <v>45374</v>
      </c>
      <c r="B1997" s="52">
        <v>16</v>
      </c>
      <c r="C1997" s="55">
        <v>14.01</v>
      </c>
      <c r="D1997" s="52">
        <f t="shared" si="33"/>
        <v>3</v>
      </c>
    </row>
    <row r="1998" spans="1:4" x14ac:dyDescent="0.3">
      <c r="A1998" s="54">
        <v>45374</v>
      </c>
      <c r="B1998" s="52">
        <v>17</v>
      </c>
      <c r="C1998" s="55">
        <v>40.92</v>
      </c>
      <c r="D1998" s="52">
        <f t="shared" si="33"/>
        <v>3</v>
      </c>
    </row>
    <row r="1999" spans="1:4" x14ac:dyDescent="0.3">
      <c r="A1999" s="54">
        <v>45374</v>
      </c>
      <c r="B1999" s="52">
        <v>18</v>
      </c>
      <c r="C1999" s="55">
        <v>63.52</v>
      </c>
      <c r="D1999" s="52">
        <f t="shared" ref="D1999:D2062" si="34">MONTH(A1999)</f>
        <v>3</v>
      </c>
    </row>
    <row r="2000" spans="1:4" x14ac:dyDescent="0.3">
      <c r="A2000" s="54">
        <v>45374</v>
      </c>
      <c r="B2000" s="52">
        <v>19</v>
      </c>
      <c r="C2000" s="55">
        <v>77.87</v>
      </c>
      <c r="D2000" s="52">
        <f t="shared" si="34"/>
        <v>3</v>
      </c>
    </row>
    <row r="2001" spans="1:4" x14ac:dyDescent="0.3">
      <c r="A2001" s="54">
        <v>45374</v>
      </c>
      <c r="B2001" s="52">
        <v>20</v>
      </c>
      <c r="C2001" s="55">
        <v>78.33</v>
      </c>
      <c r="D2001" s="52">
        <f t="shared" si="34"/>
        <v>3</v>
      </c>
    </row>
    <row r="2002" spans="1:4" x14ac:dyDescent="0.3">
      <c r="A2002" s="54">
        <v>45374</v>
      </c>
      <c r="B2002" s="52">
        <v>21</v>
      </c>
      <c r="C2002" s="55">
        <v>67.28</v>
      </c>
      <c r="D2002" s="52">
        <f t="shared" si="34"/>
        <v>3</v>
      </c>
    </row>
    <row r="2003" spans="1:4" x14ac:dyDescent="0.3">
      <c r="A2003" s="54">
        <v>45374</v>
      </c>
      <c r="B2003" s="52">
        <v>22</v>
      </c>
      <c r="C2003" s="55">
        <v>61.1</v>
      </c>
      <c r="D2003" s="52">
        <f t="shared" si="34"/>
        <v>3</v>
      </c>
    </row>
    <row r="2004" spans="1:4" x14ac:dyDescent="0.3">
      <c r="A2004" s="54">
        <v>45374</v>
      </c>
      <c r="B2004" s="52">
        <v>23</v>
      </c>
      <c r="C2004" s="55">
        <v>39.82</v>
      </c>
      <c r="D2004" s="52">
        <f t="shared" si="34"/>
        <v>3</v>
      </c>
    </row>
    <row r="2005" spans="1:4" x14ac:dyDescent="0.3">
      <c r="A2005" s="54">
        <v>45374</v>
      </c>
      <c r="B2005" s="52">
        <v>24</v>
      </c>
      <c r="C2005" s="55">
        <v>29.61</v>
      </c>
      <c r="D2005" s="52">
        <f t="shared" si="34"/>
        <v>3</v>
      </c>
    </row>
    <row r="2006" spans="1:4" x14ac:dyDescent="0.3">
      <c r="A2006" s="54">
        <v>45375</v>
      </c>
      <c r="B2006" s="52">
        <v>1</v>
      </c>
      <c r="C2006" s="55">
        <v>32.1</v>
      </c>
      <c r="D2006" s="52">
        <f t="shared" si="34"/>
        <v>3</v>
      </c>
    </row>
    <row r="2007" spans="1:4" x14ac:dyDescent="0.3">
      <c r="A2007" s="54">
        <v>45375</v>
      </c>
      <c r="B2007" s="52">
        <v>2</v>
      </c>
      <c r="C2007" s="55">
        <v>18.329999999999998</v>
      </c>
      <c r="D2007" s="52">
        <f t="shared" si="34"/>
        <v>3</v>
      </c>
    </row>
    <row r="2008" spans="1:4" x14ac:dyDescent="0.3">
      <c r="A2008" s="54">
        <v>45375</v>
      </c>
      <c r="B2008" s="52">
        <v>3</v>
      </c>
      <c r="C2008" s="55">
        <v>20.32</v>
      </c>
      <c r="D2008" s="52">
        <f t="shared" si="34"/>
        <v>3</v>
      </c>
    </row>
    <row r="2009" spans="1:4" x14ac:dyDescent="0.3">
      <c r="A2009" s="54">
        <v>45375</v>
      </c>
      <c r="B2009" s="52">
        <v>4</v>
      </c>
      <c r="C2009" s="55">
        <v>25.25</v>
      </c>
      <c r="D2009" s="52">
        <f t="shared" si="34"/>
        <v>3</v>
      </c>
    </row>
    <row r="2010" spans="1:4" x14ac:dyDescent="0.3">
      <c r="A2010" s="54">
        <v>45375</v>
      </c>
      <c r="B2010" s="52">
        <v>5</v>
      </c>
      <c r="C2010" s="55">
        <v>27.41</v>
      </c>
      <c r="D2010" s="52">
        <f t="shared" si="34"/>
        <v>3</v>
      </c>
    </row>
    <row r="2011" spans="1:4" x14ac:dyDescent="0.3">
      <c r="A2011" s="54">
        <v>45375</v>
      </c>
      <c r="B2011" s="52">
        <v>6</v>
      </c>
      <c r="C2011" s="55">
        <v>31</v>
      </c>
      <c r="D2011" s="52">
        <f t="shared" si="34"/>
        <v>3</v>
      </c>
    </row>
    <row r="2012" spans="1:4" x14ac:dyDescent="0.3">
      <c r="A2012" s="54">
        <v>45375</v>
      </c>
      <c r="B2012" s="52">
        <v>7</v>
      </c>
      <c r="C2012" s="55">
        <v>22.3</v>
      </c>
      <c r="D2012" s="52">
        <f t="shared" si="34"/>
        <v>3</v>
      </c>
    </row>
    <row r="2013" spans="1:4" x14ac:dyDescent="0.3">
      <c r="A2013" s="54">
        <v>45375</v>
      </c>
      <c r="B2013" s="52">
        <v>8</v>
      </c>
      <c r="C2013" s="55">
        <v>10.89</v>
      </c>
      <c r="D2013" s="52">
        <f t="shared" si="34"/>
        <v>3</v>
      </c>
    </row>
    <row r="2014" spans="1:4" x14ac:dyDescent="0.3">
      <c r="A2014" s="54">
        <v>45375</v>
      </c>
      <c r="B2014" s="52">
        <v>9</v>
      </c>
      <c r="C2014" s="55">
        <v>0</v>
      </c>
      <c r="D2014" s="52">
        <f t="shared" si="34"/>
        <v>3</v>
      </c>
    </row>
    <row r="2015" spans="1:4" x14ac:dyDescent="0.3">
      <c r="A2015" s="54">
        <v>45375</v>
      </c>
      <c r="B2015" s="52">
        <v>10</v>
      </c>
      <c r="C2015" s="55">
        <v>0</v>
      </c>
      <c r="D2015" s="52">
        <f t="shared" si="34"/>
        <v>3</v>
      </c>
    </row>
    <row r="2016" spans="1:4" x14ac:dyDescent="0.3">
      <c r="A2016" s="54">
        <v>45375</v>
      </c>
      <c r="B2016" s="52">
        <v>11</v>
      </c>
      <c r="C2016" s="55">
        <v>0</v>
      </c>
      <c r="D2016" s="52">
        <f t="shared" si="34"/>
        <v>3</v>
      </c>
    </row>
    <row r="2017" spans="1:4" x14ac:dyDescent="0.3">
      <c r="A2017" s="54">
        <v>45375</v>
      </c>
      <c r="B2017" s="52">
        <v>12</v>
      </c>
      <c r="C2017" s="55">
        <v>0</v>
      </c>
      <c r="D2017" s="52">
        <f t="shared" si="34"/>
        <v>3</v>
      </c>
    </row>
    <row r="2018" spans="1:4" x14ac:dyDescent="0.3">
      <c r="A2018" s="54">
        <v>45375</v>
      </c>
      <c r="B2018" s="52">
        <v>13</v>
      </c>
      <c r="C2018" s="55">
        <v>0</v>
      </c>
      <c r="D2018" s="52">
        <f t="shared" si="34"/>
        <v>3</v>
      </c>
    </row>
    <row r="2019" spans="1:4" x14ac:dyDescent="0.3">
      <c r="A2019" s="54">
        <v>45375</v>
      </c>
      <c r="B2019" s="52">
        <v>14</v>
      </c>
      <c r="C2019" s="55">
        <v>0</v>
      </c>
      <c r="D2019" s="52">
        <f t="shared" si="34"/>
        <v>3</v>
      </c>
    </row>
    <row r="2020" spans="1:4" x14ac:dyDescent="0.3">
      <c r="A2020" s="54">
        <v>45375</v>
      </c>
      <c r="B2020" s="52">
        <v>15</v>
      </c>
      <c r="C2020" s="55">
        <v>0</v>
      </c>
      <c r="D2020" s="52">
        <f t="shared" si="34"/>
        <v>3</v>
      </c>
    </row>
    <row r="2021" spans="1:4" x14ac:dyDescent="0.3">
      <c r="A2021" s="54">
        <v>45375</v>
      </c>
      <c r="B2021" s="52">
        <v>16</v>
      </c>
      <c r="C2021" s="55">
        <v>0.01</v>
      </c>
      <c r="D2021" s="52">
        <f t="shared" si="34"/>
        <v>3</v>
      </c>
    </row>
    <row r="2022" spans="1:4" x14ac:dyDescent="0.3">
      <c r="A2022" s="54">
        <v>45375</v>
      </c>
      <c r="B2022" s="52">
        <v>17</v>
      </c>
      <c r="C2022" s="55">
        <v>49.43</v>
      </c>
      <c r="D2022" s="52">
        <f t="shared" si="34"/>
        <v>3</v>
      </c>
    </row>
    <row r="2023" spans="1:4" x14ac:dyDescent="0.3">
      <c r="A2023" s="54">
        <v>45375</v>
      </c>
      <c r="B2023" s="52">
        <v>18</v>
      </c>
      <c r="C2023" s="55">
        <v>70.930000000000007</v>
      </c>
      <c r="D2023" s="52">
        <f t="shared" si="34"/>
        <v>3</v>
      </c>
    </row>
    <row r="2024" spans="1:4" x14ac:dyDescent="0.3">
      <c r="A2024" s="54">
        <v>45375</v>
      </c>
      <c r="B2024" s="52">
        <v>19</v>
      </c>
      <c r="C2024" s="55">
        <v>85.04</v>
      </c>
      <c r="D2024" s="52">
        <f t="shared" si="34"/>
        <v>3</v>
      </c>
    </row>
    <row r="2025" spans="1:4" x14ac:dyDescent="0.3">
      <c r="A2025" s="54">
        <v>45375</v>
      </c>
      <c r="B2025" s="52">
        <v>20</v>
      </c>
      <c r="C2025" s="55">
        <v>86.58</v>
      </c>
      <c r="D2025" s="52">
        <f t="shared" si="34"/>
        <v>3</v>
      </c>
    </row>
    <row r="2026" spans="1:4" x14ac:dyDescent="0.3">
      <c r="A2026" s="54">
        <v>45375</v>
      </c>
      <c r="B2026" s="52">
        <v>21</v>
      </c>
      <c r="C2026" s="55">
        <v>77.849999999999994</v>
      </c>
      <c r="D2026" s="52">
        <f t="shared" si="34"/>
        <v>3</v>
      </c>
    </row>
    <row r="2027" spans="1:4" x14ac:dyDescent="0.3">
      <c r="A2027" s="54">
        <v>45375</v>
      </c>
      <c r="B2027" s="52">
        <v>22</v>
      </c>
      <c r="C2027" s="55">
        <v>75.34</v>
      </c>
      <c r="D2027" s="52">
        <f t="shared" si="34"/>
        <v>3</v>
      </c>
    </row>
    <row r="2028" spans="1:4" x14ac:dyDescent="0.3">
      <c r="A2028" s="54">
        <v>45375</v>
      </c>
      <c r="B2028" s="52">
        <v>23</v>
      </c>
      <c r="C2028" s="55">
        <v>71.03</v>
      </c>
      <c r="D2028" s="52">
        <f t="shared" si="34"/>
        <v>3</v>
      </c>
    </row>
    <row r="2029" spans="1:4" x14ac:dyDescent="0.3">
      <c r="A2029" s="54">
        <v>45375</v>
      </c>
      <c r="B2029" s="52">
        <v>24</v>
      </c>
      <c r="C2029" s="55">
        <v>66.489999999999995</v>
      </c>
      <c r="D2029" s="52">
        <f t="shared" si="34"/>
        <v>3</v>
      </c>
    </row>
    <row r="2030" spans="1:4" x14ac:dyDescent="0.3">
      <c r="A2030" s="54">
        <v>45376</v>
      </c>
      <c r="B2030" s="52">
        <v>1</v>
      </c>
      <c r="C2030" s="55">
        <v>62.51</v>
      </c>
      <c r="D2030" s="52">
        <f t="shared" si="34"/>
        <v>3</v>
      </c>
    </row>
    <row r="2031" spans="1:4" x14ac:dyDescent="0.3">
      <c r="A2031" s="54">
        <v>45376</v>
      </c>
      <c r="B2031" s="52">
        <v>2</v>
      </c>
      <c r="C2031" s="55">
        <v>61.5</v>
      </c>
      <c r="D2031" s="52">
        <f t="shared" si="34"/>
        <v>3</v>
      </c>
    </row>
    <row r="2032" spans="1:4" x14ac:dyDescent="0.3">
      <c r="A2032" s="54">
        <v>45376</v>
      </c>
      <c r="B2032" s="52">
        <v>3</v>
      </c>
      <c r="C2032" s="55">
        <v>61.38</v>
      </c>
      <c r="D2032" s="52">
        <f t="shared" si="34"/>
        <v>3</v>
      </c>
    </row>
    <row r="2033" spans="1:4" x14ac:dyDescent="0.3">
      <c r="A2033" s="54">
        <v>45376</v>
      </c>
      <c r="B2033" s="52">
        <v>4</v>
      </c>
      <c r="C2033" s="55">
        <v>63.28</v>
      </c>
      <c r="D2033" s="52">
        <f t="shared" si="34"/>
        <v>3</v>
      </c>
    </row>
    <row r="2034" spans="1:4" x14ac:dyDescent="0.3">
      <c r="A2034" s="54">
        <v>45376</v>
      </c>
      <c r="B2034" s="52">
        <v>5</v>
      </c>
      <c r="C2034" s="55">
        <v>65.45</v>
      </c>
      <c r="D2034" s="52">
        <f t="shared" si="34"/>
        <v>3</v>
      </c>
    </row>
    <row r="2035" spans="1:4" x14ac:dyDescent="0.3">
      <c r="A2035" s="54">
        <v>45376</v>
      </c>
      <c r="B2035" s="52">
        <v>6</v>
      </c>
      <c r="C2035" s="55">
        <v>77.319999999999993</v>
      </c>
      <c r="D2035" s="52">
        <f t="shared" si="34"/>
        <v>3</v>
      </c>
    </row>
    <row r="2036" spans="1:4" x14ac:dyDescent="0.3">
      <c r="A2036" s="54">
        <v>45376</v>
      </c>
      <c r="B2036" s="52">
        <v>7</v>
      </c>
      <c r="C2036" s="55">
        <v>90.63</v>
      </c>
      <c r="D2036" s="52">
        <f t="shared" si="34"/>
        <v>3</v>
      </c>
    </row>
    <row r="2037" spans="1:4" x14ac:dyDescent="0.3">
      <c r="A2037" s="54">
        <v>45376</v>
      </c>
      <c r="B2037" s="52">
        <v>8</v>
      </c>
      <c r="C2037" s="55">
        <v>113.87</v>
      </c>
      <c r="D2037" s="52">
        <f t="shared" si="34"/>
        <v>3</v>
      </c>
    </row>
    <row r="2038" spans="1:4" x14ac:dyDescent="0.3">
      <c r="A2038" s="54">
        <v>45376</v>
      </c>
      <c r="B2038" s="52">
        <v>9</v>
      </c>
      <c r="C2038" s="55">
        <v>99.68</v>
      </c>
      <c r="D2038" s="52">
        <f t="shared" si="34"/>
        <v>3</v>
      </c>
    </row>
    <row r="2039" spans="1:4" x14ac:dyDescent="0.3">
      <c r="A2039" s="54">
        <v>45376</v>
      </c>
      <c r="B2039" s="52">
        <v>10</v>
      </c>
      <c r="C2039" s="55">
        <v>76.010000000000005</v>
      </c>
      <c r="D2039" s="52">
        <f t="shared" si="34"/>
        <v>3</v>
      </c>
    </row>
    <row r="2040" spans="1:4" x14ac:dyDescent="0.3">
      <c r="A2040" s="54">
        <v>45376</v>
      </c>
      <c r="B2040" s="52">
        <v>11</v>
      </c>
      <c r="C2040" s="55">
        <v>66.239999999999995</v>
      </c>
      <c r="D2040" s="52">
        <f t="shared" si="34"/>
        <v>3</v>
      </c>
    </row>
    <row r="2041" spans="1:4" x14ac:dyDescent="0.3">
      <c r="A2041" s="54">
        <v>45376</v>
      </c>
      <c r="B2041" s="52">
        <v>12</v>
      </c>
      <c r="C2041" s="55">
        <v>60.65</v>
      </c>
      <c r="D2041" s="52">
        <f t="shared" si="34"/>
        <v>3</v>
      </c>
    </row>
    <row r="2042" spans="1:4" x14ac:dyDescent="0.3">
      <c r="A2042" s="54">
        <v>45376</v>
      </c>
      <c r="B2042" s="52">
        <v>13</v>
      </c>
      <c r="C2042" s="55">
        <v>59.8</v>
      </c>
      <c r="D2042" s="52">
        <f t="shared" si="34"/>
        <v>3</v>
      </c>
    </row>
    <row r="2043" spans="1:4" x14ac:dyDescent="0.3">
      <c r="A2043" s="54">
        <v>45376</v>
      </c>
      <c r="B2043" s="52">
        <v>14</v>
      </c>
      <c r="C2043" s="55">
        <v>62.33</v>
      </c>
      <c r="D2043" s="52">
        <f t="shared" si="34"/>
        <v>3</v>
      </c>
    </row>
    <row r="2044" spans="1:4" x14ac:dyDescent="0.3">
      <c r="A2044" s="54">
        <v>45376</v>
      </c>
      <c r="B2044" s="52">
        <v>15</v>
      </c>
      <c r="C2044" s="55">
        <v>63</v>
      </c>
      <c r="D2044" s="52">
        <f t="shared" si="34"/>
        <v>3</v>
      </c>
    </row>
    <row r="2045" spans="1:4" x14ac:dyDescent="0.3">
      <c r="A2045" s="54">
        <v>45376</v>
      </c>
      <c r="B2045" s="52">
        <v>16</v>
      </c>
      <c r="C2045" s="55">
        <v>75.150000000000006</v>
      </c>
      <c r="D2045" s="52">
        <f t="shared" si="34"/>
        <v>3</v>
      </c>
    </row>
    <row r="2046" spans="1:4" x14ac:dyDescent="0.3">
      <c r="A2046" s="54">
        <v>45376</v>
      </c>
      <c r="B2046" s="52">
        <v>17</v>
      </c>
      <c r="C2046" s="55">
        <v>89.46</v>
      </c>
      <c r="D2046" s="52">
        <f t="shared" si="34"/>
        <v>3</v>
      </c>
    </row>
    <row r="2047" spans="1:4" x14ac:dyDescent="0.3">
      <c r="A2047" s="54">
        <v>45376</v>
      </c>
      <c r="B2047" s="52">
        <v>18</v>
      </c>
      <c r="C2047" s="55">
        <v>114.29</v>
      </c>
      <c r="D2047" s="52">
        <f t="shared" si="34"/>
        <v>3</v>
      </c>
    </row>
    <row r="2048" spans="1:4" x14ac:dyDescent="0.3">
      <c r="A2048" s="54">
        <v>45376</v>
      </c>
      <c r="B2048" s="52">
        <v>19</v>
      </c>
      <c r="C2048" s="55">
        <v>168.49</v>
      </c>
      <c r="D2048" s="52">
        <f t="shared" si="34"/>
        <v>3</v>
      </c>
    </row>
    <row r="2049" spans="1:4" x14ac:dyDescent="0.3">
      <c r="A2049" s="54">
        <v>45376</v>
      </c>
      <c r="B2049" s="52">
        <v>20</v>
      </c>
      <c r="C2049" s="55">
        <v>148.87</v>
      </c>
      <c r="D2049" s="52">
        <f t="shared" si="34"/>
        <v>3</v>
      </c>
    </row>
    <row r="2050" spans="1:4" x14ac:dyDescent="0.3">
      <c r="A2050" s="54">
        <v>45376</v>
      </c>
      <c r="B2050" s="52">
        <v>21</v>
      </c>
      <c r="C2050" s="55">
        <v>118.57</v>
      </c>
      <c r="D2050" s="52">
        <f t="shared" si="34"/>
        <v>3</v>
      </c>
    </row>
    <row r="2051" spans="1:4" x14ac:dyDescent="0.3">
      <c r="A2051" s="54">
        <v>45376</v>
      </c>
      <c r="B2051" s="52">
        <v>22</v>
      </c>
      <c r="C2051" s="55">
        <v>98.72</v>
      </c>
      <c r="D2051" s="52">
        <f t="shared" si="34"/>
        <v>3</v>
      </c>
    </row>
    <row r="2052" spans="1:4" x14ac:dyDescent="0.3">
      <c r="A2052" s="54">
        <v>45376</v>
      </c>
      <c r="B2052" s="52">
        <v>23</v>
      </c>
      <c r="C2052" s="55">
        <v>89.41</v>
      </c>
      <c r="D2052" s="52">
        <f t="shared" si="34"/>
        <v>3</v>
      </c>
    </row>
    <row r="2053" spans="1:4" x14ac:dyDescent="0.3">
      <c r="A2053" s="54">
        <v>45376</v>
      </c>
      <c r="B2053" s="52">
        <v>24</v>
      </c>
      <c r="C2053" s="55">
        <v>77.39</v>
      </c>
      <c r="D2053" s="52">
        <f t="shared" si="34"/>
        <v>3</v>
      </c>
    </row>
    <row r="2054" spans="1:4" x14ac:dyDescent="0.3">
      <c r="A2054" s="54">
        <v>45377</v>
      </c>
      <c r="B2054" s="52">
        <v>1</v>
      </c>
      <c r="C2054" s="55">
        <v>79.94</v>
      </c>
      <c r="D2054" s="52">
        <f t="shared" si="34"/>
        <v>3</v>
      </c>
    </row>
    <row r="2055" spans="1:4" x14ac:dyDescent="0.3">
      <c r="A2055" s="54">
        <v>45377</v>
      </c>
      <c r="B2055" s="52">
        <v>2</v>
      </c>
      <c r="C2055" s="55">
        <v>73.3</v>
      </c>
      <c r="D2055" s="52">
        <f t="shared" si="34"/>
        <v>3</v>
      </c>
    </row>
    <row r="2056" spans="1:4" x14ac:dyDescent="0.3">
      <c r="A2056" s="54">
        <v>45377</v>
      </c>
      <c r="B2056" s="52">
        <v>3</v>
      </c>
      <c r="C2056" s="55">
        <v>70.349999999999994</v>
      </c>
      <c r="D2056" s="52">
        <f t="shared" si="34"/>
        <v>3</v>
      </c>
    </row>
    <row r="2057" spans="1:4" x14ac:dyDescent="0.3">
      <c r="A2057" s="54">
        <v>45377</v>
      </c>
      <c r="B2057" s="52">
        <v>4</v>
      </c>
      <c r="C2057" s="55">
        <v>69.040000000000006</v>
      </c>
      <c r="D2057" s="52">
        <f t="shared" si="34"/>
        <v>3</v>
      </c>
    </row>
    <row r="2058" spans="1:4" x14ac:dyDescent="0.3">
      <c r="A2058" s="54">
        <v>45377</v>
      </c>
      <c r="B2058" s="52">
        <v>5</v>
      </c>
      <c r="C2058" s="55">
        <v>73.09</v>
      </c>
      <c r="D2058" s="52">
        <f t="shared" si="34"/>
        <v>3</v>
      </c>
    </row>
    <row r="2059" spans="1:4" x14ac:dyDescent="0.3">
      <c r="A2059" s="54">
        <v>45377</v>
      </c>
      <c r="B2059" s="52">
        <v>6</v>
      </c>
      <c r="C2059" s="55">
        <v>75.709999999999994</v>
      </c>
      <c r="D2059" s="52">
        <f t="shared" si="34"/>
        <v>3</v>
      </c>
    </row>
    <row r="2060" spans="1:4" x14ac:dyDescent="0.3">
      <c r="A2060" s="54">
        <v>45377</v>
      </c>
      <c r="B2060" s="52">
        <v>7</v>
      </c>
      <c r="C2060" s="55">
        <v>83.44</v>
      </c>
      <c r="D2060" s="52">
        <f t="shared" si="34"/>
        <v>3</v>
      </c>
    </row>
    <row r="2061" spans="1:4" x14ac:dyDescent="0.3">
      <c r="A2061" s="54">
        <v>45377</v>
      </c>
      <c r="B2061" s="52">
        <v>8</v>
      </c>
      <c r="C2061" s="55">
        <v>79.31</v>
      </c>
      <c r="D2061" s="52">
        <f t="shared" si="34"/>
        <v>3</v>
      </c>
    </row>
    <row r="2062" spans="1:4" x14ac:dyDescent="0.3">
      <c r="A2062" s="54">
        <v>45377</v>
      </c>
      <c r="B2062" s="52">
        <v>9</v>
      </c>
      <c r="C2062" s="55">
        <v>72.56</v>
      </c>
      <c r="D2062" s="52">
        <f t="shared" si="34"/>
        <v>3</v>
      </c>
    </row>
    <row r="2063" spans="1:4" x14ac:dyDescent="0.3">
      <c r="A2063" s="54">
        <v>45377</v>
      </c>
      <c r="B2063" s="52">
        <v>10</v>
      </c>
      <c r="C2063" s="55">
        <v>62</v>
      </c>
      <c r="D2063" s="52">
        <f t="shared" ref="D2063:D2126" si="35">MONTH(A2063)</f>
        <v>3</v>
      </c>
    </row>
    <row r="2064" spans="1:4" x14ac:dyDescent="0.3">
      <c r="A2064" s="54">
        <v>45377</v>
      </c>
      <c r="B2064" s="52">
        <v>11</v>
      </c>
      <c r="C2064" s="55">
        <v>49.5</v>
      </c>
      <c r="D2064" s="52">
        <f t="shared" si="35"/>
        <v>3</v>
      </c>
    </row>
    <row r="2065" spans="1:4" x14ac:dyDescent="0.3">
      <c r="A2065" s="54">
        <v>45377</v>
      </c>
      <c r="B2065" s="52">
        <v>12</v>
      </c>
      <c r="C2065" s="55">
        <v>37.03</v>
      </c>
      <c r="D2065" s="52">
        <f t="shared" si="35"/>
        <v>3</v>
      </c>
    </row>
    <row r="2066" spans="1:4" x14ac:dyDescent="0.3">
      <c r="A2066" s="54">
        <v>45377</v>
      </c>
      <c r="B2066" s="52">
        <v>13</v>
      </c>
      <c r="C2066" s="55">
        <v>11.15</v>
      </c>
      <c r="D2066" s="52">
        <f t="shared" si="35"/>
        <v>3</v>
      </c>
    </row>
    <row r="2067" spans="1:4" x14ac:dyDescent="0.3">
      <c r="A2067" s="54">
        <v>45377</v>
      </c>
      <c r="B2067" s="52">
        <v>14</v>
      </c>
      <c r="C2067" s="55">
        <v>27.3</v>
      </c>
      <c r="D2067" s="52">
        <f t="shared" si="35"/>
        <v>3</v>
      </c>
    </row>
    <row r="2068" spans="1:4" x14ac:dyDescent="0.3">
      <c r="A2068" s="54">
        <v>45377</v>
      </c>
      <c r="B2068" s="52">
        <v>15</v>
      </c>
      <c r="C2068" s="55">
        <v>37.1</v>
      </c>
      <c r="D2068" s="52">
        <f t="shared" si="35"/>
        <v>3</v>
      </c>
    </row>
    <row r="2069" spans="1:4" x14ac:dyDescent="0.3">
      <c r="A2069" s="54">
        <v>45377</v>
      </c>
      <c r="B2069" s="52">
        <v>16</v>
      </c>
      <c r="C2069" s="55">
        <v>51.1</v>
      </c>
      <c r="D2069" s="52">
        <f t="shared" si="35"/>
        <v>3</v>
      </c>
    </row>
    <row r="2070" spans="1:4" x14ac:dyDescent="0.3">
      <c r="A2070" s="54">
        <v>45377</v>
      </c>
      <c r="B2070" s="52">
        <v>17</v>
      </c>
      <c r="C2070" s="55">
        <v>66.45</v>
      </c>
      <c r="D2070" s="52">
        <f t="shared" si="35"/>
        <v>3</v>
      </c>
    </row>
    <row r="2071" spans="1:4" x14ac:dyDescent="0.3">
      <c r="A2071" s="54">
        <v>45377</v>
      </c>
      <c r="B2071" s="52">
        <v>18</v>
      </c>
      <c r="C2071" s="55">
        <v>79.19</v>
      </c>
      <c r="D2071" s="52">
        <f t="shared" si="35"/>
        <v>3</v>
      </c>
    </row>
    <row r="2072" spans="1:4" x14ac:dyDescent="0.3">
      <c r="A2072" s="54">
        <v>45377</v>
      </c>
      <c r="B2072" s="52">
        <v>19</v>
      </c>
      <c r="C2072" s="55">
        <v>100.74</v>
      </c>
      <c r="D2072" s="52">
        <f t="shared" si="35"/>
        <v>3</v>
      </c>
    </row>
    <row r="2073" spans="1:4" x14ac:dyDescent="0.3">
      <c r="A2073" s="54">
        <v>45377</v>
      </c>
      <c r="B2073" s="52">
        <v>20</v>
      </c>
      <c r="C2073" s="55">
        <v>100.3</v>
      </c>
      <c r="D2073" s="52">
        <f t="shared" si="35"/>
        <v>3</v>
      </c>
    </row>
    <row r="2074" spans="1:4" x14ac:dyDescent="0.3">
      <c r="A2074" s="54">
        <v>45377</v>
      </c>
      <c r="B2074" s="52">
        <v>21</v>
      </c>
      <c r="C2074" s="55">
        <v>79.709999999999994</v>
      </c>
      <c r="D2074" s="52">
        <f t="shared" si="35"/>
        <v>3</v>
      </c>
    </row>
    <row r="2075" spans="1:4" x14ac:dyDescent="0.3">
      <c r="A2075" s="54">
        <v>45377</v>
      </c>
      <c r="B2075" s="52">
        <v>22</v>
      </c>
      <c r="C2075" s="55">
        <v>75.06</v>
      </c>
      <c r="D2075" s="52">
        <f t="shared" si="35"/>
        <v>3</v>
      </c>
    </row>
    <row r="2076" spans="1:4" x14ac:dyDescent="0.3">
      <c r="A2076" s="54">
        <v>45377</v>
      </c>
      <c r="B2076" s="52">
        <v>23</v>
      </c>
      <c r="C2076" s="55">
        <v>71.3</v>
      </c>
      <c r="D2076" s="52">
        <f t="shared" si="35"/>
        <v>3</v>
      </c>
    </row>
    <row r="2077" spans="1:4" x14ac:dyDescent="0.3">
      <c r="A2077" s="54">
        <v>45377</v>
      </c>
      <c r="B2077" s="52">
        <v>24</v>
      </c>
      <c r="C2077" s="55">
        <v>66.37</v>
      </c>
      <c r="D2077" s="52">
        <f t="shared" si="35"/>
        <v>3</v>
      </c>
    </row>
    <row r="2078" spans="1:4" x14ac:dyDescent="0.3">
      <c r="A2078" s="54">
        <v>45378</v>
      </c>
      <c r="B2078" s="52">
        <v>1</v>
      </c>
      <c r="C2078" s="55">
        <v>58.35</v>
      </c>
      <c r="D2078" s="52">
        <f t="shared" si="35"/>
        <v>3</v>
      </c>
    </row>
    <row r="2079" spans="1:4" x14ac:dyDescent="0.3">
      <c r="A2079" s="54">
        <v>45378</v>
      </c>
      <c r="B2079" s="52">
        <v>2</v>
      </c>
      <c r="C2079" s="55">
        <v>57.09</v>
      </c>
      <c r="D2079" s="52">
        <f t="shared" si="35"/>
        <v>3</v>
      </c>
    </row>
    <row r="2080" spans="1:4" x14ac:dyDescent="0.3">
      <c r="A2080" s="54">
        <v>45378</v>
      </c>
      <c r="B2080" s="52">
        <v>3</v>
      </c>
      <c r="C2080" s="55">
        <v>57.28</v>
      </c>
      <c r="D2080" s="52">
        <f t="shared" si="35"/>
        <v>3</v>
      </c>
    </row>
    <row r="2081" spans="1:4" x14ac:dyDescent="0.3">
      <c r="A2081" s="54">
        <v>45378</v>
      </c>
      <c r="B2081" s="52">
        <v>4</v>
      </c>
      <c r="C2081" s="55">
        <v>57.23</v>
      </c>
      <c r="D2081" s="52">
        <f t="shared" si="35"/>
        <v>3</v>
      </c>
    </row>
    <row r="2082" spans="1:4" x14ac:dyDescent="0.3">
      <c r="A2082" s="54">
        <v>45378</v>
      </c>
      <c r="B2082" s="52">
        <v>5</v>
      </c>
      <c r="C2082" s="55">
        <v>59.24</v>
      </c>
      <c r="D2082" s="52">
        <f t="shared" si="35"/>
        <v>3</v>
      </c>
    </row>
    <row r="2083" spans="1:4" x14ac:dyDescent="0.3">
      <c r="A2083" s="54">
        <v>45378</v>
      </c>
      <c r="B2083" s="52">
        <v>6</v>
      </c>
      <c r="C2083" s="55">
        <v>70.09</v>
      </c>
      <c r="D2083" s="52">
        <f t="shared" si="35"/>
        <v>3</v>
      </c>
    </row>
    <row r="2084" spans="1:4" x14ac:dyDescent="0.3">
      <c r="A2084" s="54">
        <v>45378</v>
      </c>
      <c r="B2084" s="52">
        <v>7</v>
      </c>
      <c r="C2084" s="55">
        <v>80.38</v>
      </c>
      <c r="D2084" s="52">
        <f t="shared" si="35"/>
        <v>3</v>
      </c>
    </row>
    <row r="2085" spans="1:4" x14ac:dyDescent="0.3">
      <c r="A2085" s="54">
        <v>45378</v>
      </c>
      <c r="B2085" s="52">
        <v>8</v>
      </c>
      <c r="C2085" s="55">
        <v>82.34</v>
      </c>
      <c r="D2085" s="52">
        <f t="shared" si="35"/>
        <v>3</v>
      </c>
    </row>
    <row r="2086" spans="1:4" x14ac:dyDescent="0.3">
      <c r="A2086" s="54">
        <v>45378</v>
      </c>
      <c r="B2086" s="52">
        <v>9</v>
      </c>
      <c r="C2086" s="55">
        <v>75.22</v>
      </c>
      <c r="D2086" s="52">
        <f t="shared" si="35"/>
        <v>3</v>
      </c>
    </row>
    <row r="2087" spans="1:4" x14ac:dyDescent="0.3">
      <c r="A2087" s="54">
        <v>45378</v>
      </c>
      <c r="B2087" s="52">
        <v>10</v>
      </c>
      <c r="C2087" s="55">
        <v>62</v>
      </c>
      <c r="D2087" s="52">
        <f t="shared" si="35"/>
        <v>3</v>
      </c>
    </row>
    <row r="2088" spans="1:4" x14ac:dyDescent="0.3">
      <c r="A2088" s="54">
        <v>45378</v>
      </c>
      <c r="B2088" s="52">
        <v>11</v>
      </c>
      <c r="C2088" s="55">
        <v>51.69</v>
      </c>
      <c r="D2088" s="52">
        <f t="shared" si="35"/>
        <v>3</v>
      </c>
    </row>
    <row r="2089" spans="1:4" x14ac:dyDescent="0.3">
      <c r="A2089" s="54">
        <v>45378</v>
      </c>
      <c r="B2089" s="52">
        <v>12</v>
      </c>
      <c r="C2089" s="55">
        <v>46.52</v>
      </c>
      <c r="D2089" s="52">
        <f t="shared" si="35"/>
        <v>3</v>
      </c>
    </row>
    <row r="2090" spans="1:4" x14ac:dyDescent="0.3">
      <c r="A2090" s="54">
        <v>45378</v>
      </c>
      <c r="B2090" s="52">
        <v>13</v>
      </c>
      <c r="C2090" s="55">
        <v>45.04</v>
      </c>
      <c r="D2090" s="52">
        <f t="shared" si="35"/>
        <v>3</v>
      </c>
    </row>
    <row r="2091" spans="1:4" x14ac:dyDescent="0.3">
      <c r="A2091" s="54">
        <v>45378</v>
      </c>
      <c r="B2091" s="52">
        <v>14</v>
      </c>
      <c r="C2091" s="55">
        <v>45.2</v>
      </c>
      <c r="D2091" s="52">
        <f t="shared" si="35"/>
        <v>3</v>
      </c>
    </row>
    <row r="2092" spans="1:4" x14ac:dyDescent="0.3">
      <c r="A2092" s="54">
        <v>45378</v>
      </c>
      <c r="B2092" s="52">
        <v>15</v>
      </c>
      <c r="C2092" s="55">
        <v>49.69</v>
      </c>
      <c r="D2092" s="52">
        <f t="shared" si="35"/>
        <v>3</v>
      </c>
    </row>
    <row r="2093" spans="1:4" x14ac:dyDescent="0.3">
      <c r="A2093" s="54">
        <v>45378</v>
      </c>
      <c r="B2093" s="52">
        <v>16</v>
      </c>
      <c r="C2093" s="55">
        <v>64.05</v>
      </c>
      <c r="D2093" s="52">
        <f t="shared" si="35"/>
        <v>3</v>
      </c>
    </row>
    <row r="2094" spans="1:4" x14ac:dyDescent="0.3">
      <c r="A2094" s="54">
        <v>45378</v>
      </c>
      <c r="B2094" s="52">
        <v>17</v>
      </c>
      <c r="C2094" s="55">
        <v>76.709999999999994</v>
      </c>
      <c r="D2094" s="52">
        <f t="shared" si="35"/>
        <v>3</v>
      </c>
    </row>
    <row r="2095" spans="1:4" x14ac:dyDescent="0.3">
      <c r="A2095" s="54">
        <v>45378</v>
      </c>
      <c r="B2095" s="52">
        <v>18</v>
      </c>
      <c r="C2095" s="55">
        <v>86.8</v>
      </c>
      <c r="D2095" s="52">
        <f t="shared" si="35"/>
        <v>3</v>
      </c>
    </row>
    <row r="2096" spans="1:4" x14ac:dyDescent="0.3">
      <c r="A2096" s="54">
        <v>45378</v>
      </c>
      <c r="B2096" s="52">
        <v>19</v>
      </c>
      <c r="C2096" s="55">
        <v>112.38</v>
      </c>
      <c r="D2096" s="52">
        <f t="shared" si="35"/>
        <v>3</v>
      </c>
    </row>
    <row r="2097" spans="1:4" x14ac:dyDescent="0.3">
      <c r="A2097" s="54">
        <v>45378</v>
      </c>
      <c r="B2097" s="52">
        <v>20</v>
      </c>
      <c r="C2097" s="55">
        <v>115.9</v>
      </c>
      <c r="D2097" s="52">
        <f t="shared" si="35"/>
        <v>3</v>
      </c>
    </row>
    <row r="2098" spans="1:4" x14ac:dyDescent="0.3">
      <c r="A2098" s="54">
        <v>45378</v>
      </c>
      <c r="B2098" s="52">
        <v>21</v>
      </c>
      <c r="C2098" s="55">
        <v>96.34</v>
      </c>
      <c r="D2098" s="52">
        <f t="shared" si="35"/>
        <v>3</v>
      </c>
    </row>
    <row r="2099" spans="1:4" x14ac:dyDescent="0.3">
      <c r="A2099" s="54">
        <v>45378</v>
      </c>
      <c r="B2099" s="52">
        <v>22</v>
      </c>
      <c r="C2099" s="55">
        <v>79.83</v>
      </c>
      <c r="D2099" s="52">
        <f t="shared" si="35"/>
        <v>3</v>
      </c>
    </row>
    <row r="2100" spans="1:4" x14ac:dyDescent="0.3">
      <c r="A2100" s="54">
        <v>45378</v>
      </c>
      <c r="B2100" s="52">
        <v>23</v>
      </c>
      <c r="C2100" s="55">
        <v>78.64</v>
      </c>
      <c r="D2100" s="52">
        <f t="shared" si="35"/>
        <v>3</v>
      </c>
    </row>
    <row r="2101" spans="1:4" x14ac:dyDescent="0.3">
      <c r="A2101" s="54">
        <v>45378</v>
      </c>
      <c r="B2101" s="52">
        <v>24</v>
      </c>
      <c r="C2101" s="55">
        <v>71.44</v>
      </c>
      <c r="D2101" s="52">
        <f t="shared" si="35"/>
        <v>3</v>
      </c>
    </row>
    <row r="2102" spans="1:4" x14ac:dyDescent="0.3">
      <c r="A2102" s="54">
        <v>45379</v>
      </c>
      <c r="B2102" s="52">
        <v>1</v>
      </c>
      <c r="C2102" s="55">
        <v>62.74</v>
      </c>
      <c r="D2102" s="52">
        <f t="shared" si="35"/>
        <v>3</v>
      </c>
    </row>
    <row r="2103" spans="1:4" x14ac:dyDescent="0.3">
      <c r="A2103" s="54">
        <v>45379</v>
      </c>
      <c r="B2103" s="52">
        <v>2</v>
      </c>
      <c r="C2103" s="55">
        <v>56.47</v>
      </c>
      <c r="D2103" s="52">
        <f t="shared" si="35"/>
        <v>3</v>
      </c>
    </row>
    <row r="2104" spans="1:4" x14ac:dyDescent="0.3">
      <c r="A2104" s="54">
        <v>45379</v>
      </c>
      <c r="B2104" s="52">
        <v>3</v>
      </c>
      <c r="C2104" s="55">
        <v>60.1</v>
      </c>
      <c r="D2104" s="52">
        <f t="shared" si="35"/>
        <v>3</v>
      </c>
    </row>
    <row r="2105" spans="1:4" x14ac:dyDescent="0.3">
      <c r="A2105" s="54">
        <v>45379</v>
      </c>
      <c r="B2105" s="52">
        <v>4</v>
      </c>
      <c r="C2105" s="55">
        <v>60.54</v>
      </c>
      <c r="D2105" s="52">
        <f t="shared" si="35"/>
        <v>3</v>
      </c>
    </row>
    <row r="2106" spans="1:4" x14ac:dyDescent="0.3">
      <c r="A2106" s="54">
        <v>45379</v>
      </c>
      <c r="B2106" s="52">
        <v>5</v>
      </c>
      <c r="C2106" s="55">
        <v>62.84</v>
      </c>
      <c r="D2106" s="52">
        <f t="shared" si="35"/>
        <v>3</v>
      </c>
    </row>
    <row r="2107" spans="1:4" x14ac:dyDescent="0.3">
      <c r="A2107" s="54">
        <v>45379</v>
      </c>
      <c r="B2107" s="52">
        <v>6</v>
      </c>
      <c r="C2107" s="55">
        <v>68.569999999999993</v>
      </c>
      <c r="D2107" s="52">
        <f t="shared" si="35"/>
        <v>3</v>
      </c>
    </row>
    <row r="2108" spans="1:4" x14ac:dyDescent="0.3">
      <c r="A2108" s="54">
        <v>45379</v>
      </c>
      <c r="B2108" s="52">
        <v>7</v>
      </c>
      <c r="C2108" s="55">
        <v>78.78</v>
      </c>
      <c r="D2108" s="52">
        <f t="shared" si="35"/>
        <v>3</v>
      </c>
    </row>
    <row r="2109" spans="1:4" x14ac:dyDescent="0.3">
      <c r="A2109" s="54">
        <v>45379</v>
      </c>
      <c r="B2109" s="52">
        <v>8</v>
      </c>
      <c r="C2109" s="55">
        <v>79.33</v>
      </c>
      <c r="D2109" s="52">
        <f t="shared" si="35"/>
        <v>3</v>
      </c>
    </row>
    <row r="2110" spans="1:4" x14ac:dyDescent="0.3">
      <c r="A2110" s="54">
        <v>45379</v>
      </c>
      <c r="B2110" s="52">
        <v>9</v>
      </c>
      <c r="C2110" s="55">
        <v>76.55</v>
      </c>
      <c r="D2110" s="52">
        <f t="shared" si="35"/>
        <v>3</v>
      </c>
    </row>
    <row r="2111" spans="1:4" x14ac:dyDescent="0.3">
      <c r="A2111" s="54">
        <v>45379</v>
      </c>
      <c r="B2111" s="52">
        <v>10</v>
      </c>
      <c r="C2111" s="55">
        <v>60.55</v>
      </c>
      <c r="D2111" s="52">
        <f t="shared" si="35"/>
        <v>3</v>
      </c>
    </row>
    <row r="2112" spans="1:4" x14ac:dyDescent="0.3">
      <c r="A2112" s="54">
        <v>45379</v>
      </c>
      <c r="B2112" s="52">
        <v>11</v>
      </c>
      <c r="C2112" s="55">
        <v>45.87</v>
      </c>
      <c r="D2112" s="52">
        <f t="shared" si="35"/>
        <v>3</v>
      </c>
    </row>
    <row r="2113" spans="1:4" x14ac:dyDescent="0.3">
      <c r="A2113" s="54">
        <v>45379</v>
      </c>
      <c r="B2113" s="52">
        <v>12</v>
      </c>
      <c r="C2113" s="55">
        <v>36.01</v>
      </c>
      <c r="D2113" s="52">
        <f t="shared" si="35"/>
        <v>3</v>
      </c>
    </row>
    <row r="2114" spans="1:4" x14ac:dyDescent="0.3">
      <c r="A2114" s="54">
        <v>45379</v>
      </c>
      <c r="B2114" s="52">
        <v>13</v>
      </c>
      <c r="C2114" s="55">
        <v>6.91</v>
      </c>
      <c r="D2114" s="52">
        <f t="shared" si="35"/>
        <v>3</v>
      </c>
    </row>
    <row r="2115" spans="1:4" x14ac:dyDescent="0.3">
      <c r="A2115" s="54">
        <v>45379</v>
      </c>
      <c r="B2115" s="52">
        <v>14</v>
      </c>
      <c r="C2115" s="55">
        <v>0.05</v>
      </c>
      <c r="D2115" s="52">
        <f t="shared" si="35"/>
        <v>3</v>
      </c>
    </row>
    <row r="2116" spans="1:4" x14ac:dyDescent="0.3">
      <c r="A2116" s="54">
        <v>45379</v>
      </c>
      <c r="B2116" s="52">
        <v>15</v>
      </c>
      <c r="C2116" s="55">
        <v>1</v>
      </c>
      <c r="D2116" s="52">
        <f t="shared" si="35"/>
        <v>3</v>
      </c>
    </row>
    <row r="2117" spans="1:4" x14ac:dyDescent="0.3">
      <c r="A2117" s="54">
        <v>45379</v>
      </c>
      <c r="B2117" s="52">
        <v>16</v>
      </c>
      <c r="C2117" s="55">
        <v>28.68</v>
      </c>
      <c r="D2117" s="52">
        <f t="shared" si="35"/>
        <v>3</v>
      </c>
    </row>
    <row r="2118" spans="1:4" x14ac:dyDescent="0.3">
      <c r="A2118" s="54">
        <v>45379</v>
      </c>
      <c r="B2118" s="52">
        <v>17</v>
      </c>
      <c r="C2118" s="55">
        <v>37.090000000000003</v>
      </c>
      <c r="D2118" s="52">
        <f t="shared" si="35"/>
        <v>3</v>
      </c>
    </row>
    <row r="2119" spans="1:4" x14ac:dyDescent="0.3">
      <c r="A2119" s="54">
        <v>45379</v>
      </c>
      <c r="B2119" s="52">
        <v>18</v>
      </c>
      <c r="C2119" s="55">
        <v>64.73</v>
      </c>
      <c r="D2119" s="52">
        <f t="shared" si="35"/>
        <v>3</v>
      </c>
    </row>
    <row r="2120" spans="1:4" x14ac:dyDescent="0.3">
      <c r="A2120" s="54">
        <v>45379</v>
      </c>
      <c r="B2120" s="52">
        <v>19</v>
      </c>
      <c r="C2120" s="55">
        <v>76.56</v>
      </c>
      <c r="D2120" s="52">
        <f t="shared" si="35"/>
        <v>3</v>
      </c>
    </row>
    <row r="2121" spans="1:4" x14ac:dyDescent="0.3">
      <c r="A2121" s="54">
        <v>45379</v>
      </c>
      <c r="B2121" s="52">
        <v>20</v>
      </c>
      <c r="C2121" s="55">
        <v>83.63</v>
      </c>
      <c r="D2121" s="52">
        <f t="shared" si="35"/>
        <v>3</v>
      </c>
    </row>
    <row r="2122" spans="1:4" x14ac:dyDescent="0.3">
      <c r="A2122" s="54">
        <v>45379</v>
      </c>
      <c r="B2122" s="52">
        <v>21</v>
      </c>
      <c r="C2122" s="55">
        <v>75.849999999999994</v>
      </c>
      <c r="D2122" s="52">
        <f t="shared" si="35"/>
        <v>3</v>
      </c>
    </row>
    <row r="2123" spans="1:4" x14ac:dyDescent="0.3">
      <c r="A2123" s="54">
        <v>45379</v>
      </c>
      <c r="B2123" s="52">
        <v>22</v>
      </c>
      <c r="C2123" s="55">
        <v>64.84</v>
      </c>
      <c r="D2123" s="52">
        <f t="shared" si="35"/>
        <v>3</v>
      </c>
    </row>
    <row r="2124" spans="1:4" x14ac:dyDescent="0.3">
      <c r="A2124" s="54">
        <v>45379</v>
      </c>
      <c r="B2124" s="52">
        <v>23</v>
      </c>
      <c r="C2124" s="55">
        <v>45.94</v>
      </c>
      <c r="D2124" s="52">
        <f t="shared" si="35"/>
        <v>3</v>
      </c>
    </row>
    <row r="2125" spans="1:4" x14ac:dyDescent="0.3">
      <c r="A2125" s="54">
        <v>45379</v>
      </c>
      <c r="B2125" s="52">
        <v>24</v>
      </c>
      <c r="C2125" s="55">
        <v>25</v>
      </c>
      <c r="D2125" s="52">
        <f t="shared" si="35"/>
        <v>3</v>
      </c>
    </row>
    <row r="2126" spans="1:4" x14ac:dyDescent="0.3">
      <c r="A2126" s="54">
        <v>45380</v>
      </c>
      <c r="B2126" s="52">
        <v>1</v>
      </c>
      <c r="C2126" s="55">
        <v>20.6</v>
      </c>
      <c r="D2126" s="52">
        <f t="shared" si="35"/>
        <v>3</v>
      </c>
    </row>
    <row r="2127" spans="1:4" x14ac:dyDescent="0.3">
      <c r="A2127" s="54">
        <v>45380</v>
      </c>
      <c r="B2127" s="52">
        <v>2</v>
      </c>
      <c r="C2127" s="55">
        <v>18.829999999999998</v>
      </c>
      <c r="D2127" s="52">
        <f t="shared" ref="D2127:D2190" si="36">MONTH(A2127)</f>
        <v>3</v>
      </c>
    </row>
    <row r="2128" spans="1:4" x14ac:dyDescent="0.3">
      <c r="A2128" s="54">
        <v>45380</v>
      </c>
      <c r="B2128" s="52">
        <v>3</v>
      </c>
      <c r="C2128" s="55">
        <v>12.43</v>
      </c>
      <c r="D2128" s="52">
        <f t="shared" si="36"/>
        <v>3</v>
      </c>
    </row>
    <row r="2129" spans="1:4" x14ac:dyDescent="0.3">
      <c r="A2129" s="54">
        <v>45380</v>
      </c>
      <c r="B2129" s="52">
        <v>4</v>
      </c>
      <c r="C2129" s="55">
        <v>10.24</v>
      </c>
      <c r="D2129" s="52">
        <f t="shared" si="36"/>
        <v>3</v>
      </c>
    </row>
    <row r="2130" spans="1:4" x14ac:dyDescent="0.3">
      <c r="A2130" s="54">
        <v>45380</v>
      </c>
      <c r="B2130" s="52">
        <v>5</v>
      </c>
      <c r="C2130" s="55">
        <v>12.59</v>
      </c>
      <c r="D2130" s="52">
        <f t="shared" si="36"/>
        <v>3</v>
      </c>
    </row>
    <row r="2131" spans="1:4" x14ac:dyDescent="0.3">
      <c r="A2131" s="54">
        <v>45380</v>
      </c>
      <c r="B2131" s="52">
        <v>6</v>
      </c>
      <c r="C2131" s="55">
        <v>14.32</v>
      </c>
      <c r="D2131" s="52">
        <f t="shared" si="36"/>
        <v>3</v>
      </c>
    </row>
    <row r="2132" spans="1:4" x14ac:dyDescent="0.3">
      <c r="A2132" s="54">
        <v>45380</v>
      </c>
      <c r="B2132" s="52">
        <v>7</v>
      </c>
      <c r="C2132" s="55">
        <v>22.02</v>
      </c>
      <c r="D2132" s="52">
        <f t="shared" si="36"/>
        <v>3</v>
      </c>
    </row>
    <row r="2133" spans="1:4" x14ac:dyDescent="0.3">
      <c r="A2133" s="54">
        <v>45380</v>
      </c>
      <c r="B2133" s="52">
        <v>8</v>
      </c>
      <c r="C2133" s="55">
        <v>23.79</v>
      </c>
      <c r="D2133" s="52">
        <f t="shared" si="36"/>
        <v>3</v>
      </c>
    </row>
    <row r="2134" spans="1:4" x14ac:dyDescent="0.3">
      <c r="A2134" s="54">
        <v>45380</v>
      </c>
      <c r="B2134" s="52">
        <v>9</v>
      </c>
      <c r="C2134" s="55">
        <v>15.94</v>
      </c>
      <c r="D2134" s="52">
        <f t="shared" si="36"/>
        <v>3</v>
      </c>
    </row>
    <row r="2135" spans="1:4" x14ac:dyDescent="0.3">
      <c r="A2135" s="54">
        <v>45380</v>
      </c>
      <c r="B2135" s="52">
        <v>10</v>
      </c>
      <c r="C2135" s="55">
        <v>10.17</v>
      </c>
      <c r="D2135" s="52">
        <f t="shared" si="36"/>
        <v>3</v>
      </c>
    </row>
    <row r="2136" spans="1:4" x14ac:dyDescent="0.3">
      <c r="A2136" s="54">
        <v>45380</v>
      </c>
      <c r="B2136" s="52">
        <v>11</v>
      </c>
      <c r="C2136" s="55">
        <v>16.170000000000002</v>
      </c>
      <c r="D2136" s="52">
        <f t="shared" si="36"/>
        <v>3</v>
      </c>
    </row>
    <row r="2137" spans="1:4" x14ac:dyDescent="0.3">
      <c r="A2137" s="54">
        <v>45380</v>
      </c>
      <c r="B2137" s="52">
        <v>12</v>
      </c>
      <c r="C2137" s="55">
        <v>19.39</v>
      </c>
      <c r="D2137" s="52">
        <f t="shared" si="36"/>
        <v>3</v>
      </c>
    </row>
    <row r="2138" spans="1:4" x14ac:dyDescent="0.3">
      <c r="A2138" s="54">
        <v>45380</v>
      </c>
      <c r="B2138" s="52">
        <v>13</v>
      </c>
      <c r="C2138" s="55">
        <v>13.24</v>
      </c>
      <c r="D2138" s="52">
        <f t="shared" si="36"/>
        <v>3</v>
      </c>
    </row>
    <row r="2139" spans="1:4" x14ac:dyDescent="0.3">
      <c r="A2139" s="54">
        <v>45380</v>
      </c>
      <c r="B2139" s="52">
        <v>14</v>
      </c>
      <c r="C2139" s="55">
        <v>9.86</v>
      </c>
      <c r="D2139" s="52">
        <f t="shared" si="36"/>
        <v>3</v>
      </c>
    </row>
    <row r="2140" spans="1:4" x14ac:dyDescent="0.3">
      <c r="A2140" s="54">
        <v>45380</v>
      </c>
      <c r="B2140" s="52">
        <v>15</v>
      </c>
      <c r="C2140" s="55">
        <v>13.44</v>
      </c>
      <c r="D2140" s="52">
        <f t="shared" si="36"/>
        <v>3</v>
      </c>
    </row>
    <row r="2141" spans="1:4" x14ac:dyDescent="0.3">
      <c r="A2141" s="54">
        <v>45380</v>
      </c>
      <c r="B2141" s="52">
        <v>16</v>
      </c>
      <c r="C2141" s="55">
        <v>21.49</v>
      </c>
      <c r="D2141" s="52">
        <f t="shared" si="36"/>
        <v>3</v>
      </c>
    </row>
    <row r="2142" spans="1:4" x14ac:dyDescent="0.3">
      <c r="A2142" s="54">
        <v>45380</v>
      </c>
      <c r="B2142" s="52">
        <v>17</v>
      </c>
      <c r="C2142" s="55">
        <v>46.46</v>
      </c>
      <c r="D2142" s="52">
        <f t="shared" si="36"/>
        <v>3</v>
      </c>
    </row>
    <row r="2143" spans="1:4" x14ac:dyDescent="0.3">
      <c r="A2143" s="54">
        <v>45380</v>
      </c>
      <c r="B2143" s="52">
        <v>18</v>
      </c>
      <c r="C2143" s="55">
        <v>77.61</v>
      </c>
      <c r="D2143" s="52">
        <f t="shared" si="36"/>
        <v>3</v>
      </c>
    </row>
    <row r="2144" spans="1:4" x14ac:dyDescent="0.3">
      <c r="A2144" s="54">
        <v>45380</v>
      </c>
      <c r="B2144" s="52">
        <v>19</v>
      </c>
      <c r="C2144" s="55">
        <v>95.86</v>
      </c>
      <c r="D2144" s="52">
        <f t="shared" si="36"/>
        <v>3</v>
      </c>
    </row>
    <row r="2145" spans="1:4" x14ac:dyDescent="0.3">
      <c r="A2145" s="54">
        <v>45380</v>
      </c>
      <c r="B2145" s="52">
        <v>20</v>
      </c>
      <c r="C2145" s="55">
        <v>105.43</v>
      </c>
      <c r="D2145" s="52">
        <f t="shared" si="36"/>
        <v>3</v>
      </c>
    </row>
    <row r="2146" spans="1:4" x14ac:dyDescent="0.3">
      <c r="A2146" s="54">
        <v>45380</v>
      </c>
      <c r="B2146" s="52">
        <v>21</v>
      </c>
      <c r="C2146" s="55">
        <v>87.4</v>
      </c>
      <c r="D2146" s="52">
        <f t="shared" si="36"/>
        <v>3</v>
      </c>
    </row>
    <row r="2147" spans="1:4" x14ac:dyDescent="0.3">
      <c r="A2147" s="54">
        <v>45380</v>
      </c>
      <c r="B2147" s="52">
        <v>22</v>
      </c>
      <c r="C2147" s="55">
        <v>78.77</v>
      </c>
      <c r="D2147" s="52">
        <f t="shared" si="36"/>
        <v>3</v>
      </c>
    </row>
    <row r="2148" spans="1:4" x14ac:dyDescent="0.3">
      <c r="A2148" s="54">
        <v>45380</v>
      </c>
      <c r="B2148" s="52">
        <v>23</v>
      </c>
      <c r="C2148" s="55">
        <v>75.89</v>
      </c>
      <c r="D2148" s="52">
        <f t="shared" si="36"/>
        <v>3</v>
      </c>
    </row>
    <row r="2149" spans="1:4" x14ac:dyDescent="0.3">
      <c r="A2149" s="54">
        <v>45380</v>
      </c>
      <c r="B2149" s="52">
        <v>24</v>
      </c>
      <c r="C2149" s="55">
        <v>70</v>
      </c>
      <c r="D2149" s="52">
        <f t="shared" si="36"/>
        <v>3</v>
      </c>
    </row>
    <row r="2150" spans="1:4" x14ac:dyDescent="0.3">
      <c r="A2150" s="54">
        <v>45381</v>
      </c>
      <c r="B2150" s="52">
        <v>1</v>
      </c>
      <c r="C2150" s="55">
        <v>69.3</v>
      </c>
      <c r="D2150" s="52">
        <f t="shared" si="36"/>
        <v>3</v>
      </c>
    </row>
    <row r="2151" spans="1:4" x14ac:dyDescent="0.3">
      <c r="A2151" s="54">
        <v>45381</v>
      </c>
      <c r="B2151" s="52">
        <v>2</v>
      </c>
      <c r="C2151" s="55">
        <v>58.16</v>
      </c>
      <c r="D2151" s="52">
        <f t="shared" si="36"/>
        <v>3</v>
      </c>
    </row>
    <row r="2152" spans="1:4" x14ac:dyDescent="0.3">
      <c r="A2152" s="54">
        <v>45381</v>
      </c>
      <c r="B2152" s="52">
        <v>3</v>
      </c>
      <c r="C2152" s="55">
        <v>58.76</v>
      </c>
      <c r="D2152" s="52">
        <f t="shared" si="36"/>
        <v>3</v>
      </c>
    </row>
    <row r="2153" spans="1:4" x14ac:dyDescent="0.3">
      <c r="A2153" s="54">
        <v>45381</v>
      </c>
      <c r="B2153" s="52">
        <v>4</v>
      </c>
      <c r="C2153" s="55">
        <v>59.22</v>
      </c>
      <c r="D2153" s="52">
        <f t="shared" si="36"/>
        <v>3</v>
      </c>
    </row>
    <row r="2154" spans="1:4" x14ac:dyDescent="0.3">
      <c r="A2154" s="54">
        <v>45381</v>
      </c>
      <c r="B2154" s="52">
        <v>5</v>
      </c>
      <c r="C2154" s="55">
        <v>60.19</v>
      </c>
      <c r="D2154" s="52">
        <f t="shared" si="36"/>
        <v>3</v>
      </c>
    </row>
    <row r="2155" spans="1:4" x14ac:dyDescent="0.3">
      <c r="A2155" s="54">
        <v>45381</v>
      </c>
      <c r="B2155" s="52">
        <v>6</v>
      </c>
      <c r="C2155" s="55">
        <v>65.05</v>
      </c>
      <c r="D2155" s="52">
        <f t="shared" si="36"/>
        <v>3</v>
      </c>
    </row>
    <row r="2156" spans="1:4" x14ac:dyDescent="0.3">
      <c r="A2156" s="54">
        <v>45381</v>
      </c>
      <c r="B2156" s="52">
        <v>7</v>
      </c>
      <c r="C2156" s="55">
        <v>58.15</v>
      </c>
      <c r="D2156" s="52">
        <f t="shared" si="36"/>
        <v>3</v>
      </c>
    </row>
    <row r="2157" spans="1:4" x14ac:dyDescent="0.3">
      <c r="A2157" s="54">
        <v>45381</v>
      </c>
      <c r="B2157" s="52">
        <v>8</v>
      </c>
      <c r="C2157" s="55">
        <v>46.21</v>
      </c>
      <c r="D2157" s="52">
        <f t="shared" si="36"/>
        <v>3</v>
      </c>
    </row>
    <row r="2158" spans="1:4" x14ac:dyDescent="0.3">
      <c r="A2158" s="54">
        <v>45381</v>
      </c>
      <c r="B2158" s="52">
        <v>9</v>
      </c>
      <c r="C2158" s="55">
        <v>37.4</v>
      </c>
      <c r="D2158" s="52">
        <f t="shared" si="36"/>
        <v>3</v>
      </c>
    </row>
    <row r="2159" spans="1:4" x14ac:dyDescent="0.3">
      <c r="A2159" s="54">
        <v>45381</v>
      </c>
      <c r="B2159" s="52">
        <v>10</v>
      </c>
      <c r="C2159" s="55">
        <v>30.52</v>
      </c>
      <c r="D2159" s="52">
        <f t="shared" si="36"/>
        <v>3</v>
      </c>
    </row>
    <row r="2160" spans="1:4" x14ac:dyDescent="0.3">
      <c r="A2160" s="54">
        <v>45381</v>
      </c>
      <c r="B2160" s="52">
        <v>11</v>
      </c>
      <c r="C2160" s="55">
        <v>23.3</v>
      </c>
      <c r="D2160" s="52">
        <f t="shared" si="36"/>
        <v>3</v>
      </c>
    </row>
    <row r="2161" spans="1:4" x14ac:dyDescent="0.3">
      <c r="A2161" s="54">
        <v>45381</v>
      </c>
      <c r="B2161" s="52">
        <v>12</v>
      </c>
      <c r="C2161" s="55">
        <v>11.73</v>
      </c>
      <c r="D2161" s="52">
        <f t="shared" si="36"/>
        <v>3</v>
      </c>
    </row>
    <row r="2162" spans="1:4" x14ac:dyDescent="0.3">
      <c r="A2162" s="54">
        <v>45381</v>
      </c>
      <c r="B2162" s="52">
        <v>13</v>
      </c>
      <c r="C2162" s="55">
        <v>2.6</v>
      </c>
      <c r="D2162" s="52">
        <f t="shared" si="36"/>
        <v>3</v>
      </c>
    </row>
    <row r="2163" spans="1:4" x14ac:dyDescent="0.3">
      <c r="A2163" s="54">
        <v>45381</v>
      </c>
      <c r="B2163" s="52">
        <v>14</v>
      </c>
      <c r="C2163" s="55">
        <v>1.86</v>
      </c>
      <c r="D2163" s="52">
        <f t="shared" si="36"/>
        <v>3</v>
      </c>
    </row>
    <row r="2164" spans="1:4" x14ac:dyDescent="0.3">
      <c r="A2164" s="54">
        <v>45381</v>
      </c>
      <c r="B2164" s="52">
        <v>15</v>
      </c>
      <c r="C2164" s="55">
        <v>14.41</v>
      </c>
      <c r="D2164" s="52">
        <f t="shared" si="36"/>
        <v>3</v>
      </c>
    </row>
    <row r="2165" spans="1:4" x14ac:dyDescent="0.3">
      <c r="A2165" s="54">
        <v>45381</v>
      </c>
      <c r="B2165" s="52">
        <v>16</v>
      </c>
      <c r="C2165" s="55">
        <v>28.31</v>
      </c>
      <c r="D2165" s="52">
        <f t="shared" si="36"/>
        <v>3</v>
      </c>
    </row>
    <row r="2166" spans="1:4" x14ac:dyDescent="0.3">
      <c r="A2166" s="54">
        <v>45381</v>
      </c>
      <c r="B2166" s="52">
        <v>17</v>
      </c>
      <c r="C2166" s="55">
        <v>52.52</v>
      </c>
      <c r="D2166" s="52">
        <f t="shared" si="36"/>
        <v>3</v>
      </c>
    </row>
    <row r="2167" spans="1:4" x14ac:dyDescent="0.3">
      <c r="A2167" s="54">
        <v>45381</v>
      </c>
      <c r="B2167" s="52">
        <v>18</v>
      </c>
      <c r="C2167" s="55">
        <v>73.010000000000005</v>
      </c>
      <c r="D2167" s="52">
        <f t="shared" si="36"/>
        <v>3</v>
      </c>
    </row>
    <row r="2168" spans="1:4" x14ac:dyDescent="0.3">
      <c r="A2168" s="54">
        <v>45381</v>
      </c>
      <c r="B2168" s="52">
        <v>19</v>
      </c>
      <c r="C2168" s="55">
        <v>82.35</v>
      </c>
      <c r="D2168" s="52">
        <f t="shared" si="36"/>
        <v>3</v>
      </c>
    </row>
    <row r="2169" spans="1:4" x14ac:dyDescent="0.3">
      <c r="A2169" s="54">
        <v>45381</v>
      </c>
      <c r="B2169" s="52">
        <v>20</v>
      </c>
      <c r="C2169" s="55">
        <v>81.97</v>
      </c>
      <c r="D2169" s="52">
        <f t="shared" si="36"/>
        <v>3</v>
      </c>
    </row>
    <row r="2170" spans="1:4" x14ac:dyDescent="0.3">
      <c r="A2170" s="54">
        <v>45381</v>
      </c>
      <c r="B2170" s="52">
        <v>21</v>
      </c>
      <c r="C2170" s="55">
        <v>75.52</v>
      </c>
      <c r="D2170" s="52">
        <f t="shared" si="36"/>
        <v>3</v>
      </c>
    </row>
    <row r="2171" spans="1:4" x14ac:dyDescent="0.3">
      <c r="A2171" s="54">
        <v>45381</v>
      </c>
      <c r="B2171" s="52">
        <v>22</v>
      </c>
      <c r="C2171" s="55">
        <v>70.83</v>
      </c>
      <c r="D2171" s="52">
        <f t="shared" si="36"/>
        <v>3</v>
      </c>
    </row>
    <row r="2172" spans="1:4" x14ac:dyDescent="0.3">
      <c r="A2172" s="54">
        <v>45381</v>
      </c>
      <c r="B2172" s="52">
        <v>23</v>
      </c>
      <c r="C2172" s="55">
        <v>70.83</v>
      </c>
      <c r="D2172" s="52">
        <f t="shared" si="36"/>
        <v>3</v>
      </c>
    </row>
    <row r="2173" spans="1:4" x14ac:dyDescent="0.3">
      <c r="A2173" s="54">
        <v>45381</v>
      </c>
      <c r="B2173" s="52">
        <v>24</v>
      </c>
      <c r="C2173" s="55">
        <v>65.739999999999995</v>
      </c>
      <c r="D2173" s="52">
        <f t="shared" si="36"/>
        <v>3</v>
      </c>
    </row>
    <row r="2174" spans="1:4" x14ac:dyDescent="0.3">
      <c r="A2174" s="54">
        <v>45382</v>
      </c>
      <c r="B2174" s="52">
        <v>1</v>
      </c>
      <c r="C2174" s="55">
        <v>61.1</v>
      </c>
      <c r="D2174" s="52">
        <f t="shared" si="36"/>
        <v>3</v>
      </c>
    </row>
    <row r="2175" spans="1:4" x14ac:dyDescent="0.3">
      <c r="A2175" s="54">
        <v>45382</v>
      </c>
      <c r="B2175" s="52">
        <v>2</v>
      </c>
      <c r="C2175" s="55">
        <v>50</v>
      </c>
      <c r="D2175" s="52">
        <f t="shared" si="36"/>
        <v>3</v>
      </c>
    </row>
    <row r="2176" spans="1:4" x14ac:dyDescent="0.3">
      <c r="A2176" s="54">
        <v>45382</v>
      </c>
      <c r="B2176" s="52">
        <v>3</v>
      </c>
      <c r="C2176" s="55">
        <v>33.9</v>
      </c>
      <c r="D2176" s="52">
        <f t="shared" si="36"/>
        <v>3</v>
      </c>
    </row>
    <row r="2177" spans="1:4" x14ac:dyDescent="0.3">
      <c r="A2177" s="54">
        <v>45382</v>
      </c>
      <c r="B2177" s="52">
        <v>4</v>
      </c>
      <c r="C2177" s="55">
        <v>35.229999999999997</v>
      </c>
      <c r="D2177" s="52">
        <f t="shared" si="36"/>
        <v>3</v>
      </c>
    </row>
    <row r="2178" spans="1:4" x14ac:dyDescent="0.3">
      <c r="A2178" s="54">
        <v>45382</v>
      </c>
      <c r="B2178" s="52">
        <v>5</v>
      </c>
      <c r="C2178" s="55">
        <v>42.38</v>
      </c>
      <c r="D2178" s="52">
        <f t="shared" si="36"/>
        <v>3</v>
      </c>
    </row>
    <row r="2179" spans="1:4" x14ac:dyDescent="0.3">
      <c r="A2179" s="54">
        <v>45382</v>
      </c>
      <c r="B2179" s="52">
        <v>6</v>
      </c>
      <c r="C2179" s="55">
        <v>31.46</v>
      </c>
      <c r="D2179" s="52">
        <f t="shared" si="36"/>
        <v>3</v>
      </c>
    </row>
    <row r="2180" spans="1:4" x14ac:dyDescent="0.3">
      <c r="A2180" s="54">
        <v>45382</v>
      </c>
      <c r="B2180" s="52">
        <v>7</v>
      </c>
      <c r="C2180" s="55">
        <v>33.729999999999997</v>
      </c>
      <c r="D2180" s="52">
        <f t="shared" si="36"/>
        <v>3</v>
      </c>
    </row>
    <row r="2181" spans="1:4" x14ac:dyDescent="0.3">
      <c r="A2181" s="54">
        <v>45382</v>
      </c>
      <c r="B2181" s="52">
        <v>8</v>
      </c>
      <c r="C2181" s="55">
        <v>30.49</v>
      </c>
      <c r="D2181" s="52">
        <f t="shared" si="36"/>
        <v>3</v>
      </c>
    </row>
    <row r="2182" spans="1:4" x14ac:dyDescent="0.3">
      <c r="A2182" s="54">
        <v>45382</v>
      </c>
      <c r="B2182" s="52">
        <v>9</v>
      </c>
      <c r="C2182" s="55">
        <v>13.37</v>
      </c>
      <c r="D2182" s="52">
        <f t="shared" si="36"/>
        <v>3</v>
      </c>
    </row>
    <row r="2183" spans="1:4" x14ac:dyDescent="0.3">
      <c r="A2183" s="54">
        <v>45382</v>
      </c>
      <c r="B2183" s="52">
        <v>10</v>
      </c>
      <c r="C2183" s="55">
        <v>2.06</v>
      </c>
      <c r="D2183" s="52">
        <f t="shared" si="36"/>
        <v>3</v>
      </c>
    </row>
    <row r="2184" spans="1:4" x14ac:dyDescent="0.3">
      <c r="A2184" s="54">
        <v>45382</v>
      </c>
      <c r="B2184" s="52">
        <v>11</v>
      </c>
      <c r="C2184" s="55">
        <v>1.77</v>
      </c>
      <c r="D2184" s="52">
        <f t="shared" si="36"/>
        <v>3</v>
      </c>
    </row>
    <row r="2185" spans="1:4" x14ac:dyDescent="0.3">
      <c r="A2185" s="54">
        <v>45382</v>
      </c>
      <c r="B2185" s="52">
        <v>12</v>
      </c>
      <c r="C2185" s="55">
        <v>0.09</v>
      </c>
      <c r="D2185" s="52">
        <f t="shared" si="36"/>
        <v>3</v>
      </c>
    </row>
    <row r="2186" spans="1:4" x14ac:dyDescent="0.3">
      <c r="A2186" s="54">
        <v>45382</v>
      </c>
      <c r="B2186" s="52">
        <v>13</v>
      </c>
      <c r="C2186" s="55">
        <v>-0.97</v>
      </c>
      <c r="D2186" s="52">
        <f t="shared" si="36"/>
        <v>3</v>
      </c>
    </row>
    <row r="2187" spans="1:4" x14ac:dyDescent="0.3">
      <c r="A2187" s="54">
        <v>45382</v>
      </c>
      <c r="B2187" s="52">
        <v>14</v>
      </c>
      <c r="C2187" s="55">
        <v>7.0000000000000007E-2</v>
      </c>
      <c r="D2187" s="52">
        <f t="shared" si="36"/>
        <v>3</v>
      </c>
    </row>
    <row r="2188" spans="1:4" x14ac:dyDescent="0.3">
      <c r="A2188" s="54">
        <v>45382</v>
      </c>
      <c r="B2188" s="52">
        <v>15</v>
      </c>
      <c r="C2188" s="55">
        <v>0.97</v>
      </c>
      <c r="D2188" s="52">
        <f t="shared" si="36"/>
        <v>3</v>
      </c>
    </row>
    <row r="2189" spans="1:4" x14ac:dyDescent="0.3">
      <c r="A2189" s="54">
        <v>45382</v>
      </c>
      <c r="B2189" s="52">
        <v>16</v>
      </c>
      <c r="C2189" s="55">
        <v>11.76</v>
      </c>
      <c r="D2189" s="52">
        <f t="shared" si="36"/>
        <v>3</v>
      </c>
    </row>
    <row r="2190" spans="1:4" x14ac:dyDescent="0.3">
      <c r="A2190" s="54">
        <v>45382</v>
      </c>
      <c r="B2190" s="52">
        <v>17</v>
      </c>
      <c r="C2190" s="55">
        <v>46.8</v>
      </c>
      <c r="D2190" s="52">
        <f t="shared" si="36"/>
        <v>3</v>
      </c>
    </row>
    <row r="2191" spans="1:4" x14ac:dyDescent="0.3">
      <c r="A2191" s="54">
        <v>45382</v>
      </c>
      <c r="B2191" s="52">
        <v>18</v>
      </c>
      <c r="C2191" s="55">
        <v>63.5</v>
      </c>
      <c r="D2191" s="52">
        <f t="shared" ref="D2191:D2254" si="37">MONTH(A2191)</f>
        <v>3</v>
      </c>
    </row>
    <row r="2192" spans="1:4" x14ac:dyDescent="0.3">
      <c r="A2192" s="54">
        <v>45382</v>
      </c>
      <c r="B2192" s="52">
        <v>19</v>
      </c>
      <c r="C2192" s="55">
        <v>84.97</v>
      </c>
      <c r="D2192" s="52">
        <f t="shared" si="37"/>
        <v>3</v>
      </c>
    </row>
    <row r="2193" spans="1:4" x14ac:dyDescent="0.3">
      <c r="A2193" s="54">
        <v>45382</v>
      </c>
      <c r="B2193" s="52">
        <v>20</v>
      </c>
      <c r="C2193" s="55">
        <v>71.650000000000006</v>
      </c>
      <c r="D2193" s="52">
        <f t="shared" si="37"/>
        <v>3</v>
      </c>
    </row>
    <row r="2194" spans="1:4" x14ac:dyDescent="0.3">
      <c r="A2194" s="54">
        <v>45382</v>
      </c>
      <c r="B2194" s="52">
        <v>21</v>
      </c>
      <c r="C2194" s="55">
        <v>67.09</v>
      </c>
      <c r="D2194" s="52">
        <f t="shared" si="37"/>
        <v>3</v>
      </c>
    </row>
    <row r="2195" spans="1:4" x14ac:dyDescent="0.3">
      <c r="A2195" s="54">
        <v>45382</v>
      </c>
      <c r="B2195" s="52">
        <v>22</v>
      </c>
      <c r="C2195" s="55">
        <v>62.1</v>
      </c>
      <c r="D2195" s="52">
        <f t="shared" si="37"/>
        <v>3</v>
      </c>
    </row>
    <row r="2196" spans="1:4" x14ac:dyDescent="0.3">
      <c r="A2196" s="54">
        <v>45382</v>
      </c>
      <c r="B2196" s="52">
        <v>23</v>
      </c>
      <c r="C2196" s="55">
        <v>49.03</v>
      </c>
      <c r="D2196" s="52">
        <f t="shared" si="37"/>
        <v>3</v>
      </c>
    </row>
    <row r="2197" spans="1:4" x14ac:dyDescent="0.3">
      <c r="A2197" s="54">
        <v>45383</v>
      </c>
      <c r="B2197" s="52">
        <v>1</v>
      </c>
      <c r="C2197" s="55">
        <v>44.32</v>
      </c>
      <c r="D2197" s="52">
        <f t="shared" si="37"/>
        <v>4</v>
      </c>
    </row>
    <row r="2198" spans="1:4" x14ac:dyDescent="0.3">
      <c r="A2198" s="54">
        <v>45383</v>
      </c>
      <c r="B2198" s="52">
        <v>2</v>
      </c>
      <c r="C2198" s="55">
        <v>38.770000000000003</v>
      </c>
      <c r="D2198" s="52">
        <f t="shared" si="37"/>
        <v>4</v>
      </c>
    </row>
    <row r="2199" spans="1:4" x14ac:dyDescent="0.3">
      <c r="A2199" s="54">
        <v>45383</v>
      </c>
      <c r="B2199" s="52">
        <v>3</v>
      </c>
      <c r="C2199" s="55">
        <v>38.479999999999997</v>
      </c>
      <c r="D2199" s="52">
        <f t="shared" si="37"/>
        <v>4</v>
      </c>
    </row>
    <row r="2200" spans="1:4" x14ac:dyDescent="0.3">
      <c r="A2200" s="54">
        <v>45383</v>
      </c>
      <c r="B2200" s="52">
        <v>4</v>
      </c>
      <c r="C2200" s="55">
        <v>42.33</v>
      </c>
      <c r="D2200" s="52">
        <f t="shared" si="37"/>
        <v>4</v>
      </c>
    </row>
    <row r="2201" spans="1:4" x14ac:dyDescent="0.3">
      <c r="A2201" s="54">
        <v>45383</v>
      </c>
      <c r="B2201" s="52">
        <v>5</v>
      </c>
      <c r="C2201" s="55">
        <v>47.3</v>
      </c>
      <c r="D2201" s="52">
        <f t="shared" si="37"/>
        <v>4</v>
      </c>
    </row>
    <row r="2202" spans="1:4" x14ac:dyDescent="0.3">
      <c r="A2202" s="54">
        <v>45383</v>
      </c>
      <c r="B2202" s="52">
        <v>6</v>
      </c>
      <c r="C2202" s="55">
        <v>50.08</v>
      </c>
      <c r="D2202" s="52">
        <f t="shared" si="37"/>
        <v>4</v>
      </c>
    </row>
    <row r="2203" spans="1:4" x14ac:dyDescent="0.3">
      <c r="A2203" s="54">
        <v>45383</v>
      </c>
      <c r="B2203" s="52">
        <v>7</v>
      </c>
      <c r="C2203" s="55">
        <v>55.84</v>
      </c>
      <c r="D2203" s="52">
        <f t="shared" si="37"/>
        <v>4</v>
      </c>
    </row>
    <row r="2204" spans="1:4" x14ac:dyDescent="0.3">
      <c r="A2204" s="54">
        <v>45383</v>
      </c>
      <c r="B2204" s="52">
        <v>8</v>
      </c>
      <c r="C2204" s="55">
        <v>61.32</v>
      </c>
      <c r="D2204" s="52">
        <f t="shared" si="37"/>
        <v>4</v>
      </c>
    </row>
    <row r="2205" spans="1:4" x14ac:dyDescent="0.3">
      <c r="A2205" s="54">
        <v>45383</v>
      </c>
      <c r="B2205" s="52">
        <v>9</v>
      </c>
      <c r="C2205" s="55">
        <v>42.34</v>
      </c>
      <c r="D2205" s="52">
        <f t="shared" si="37"/>
        <v>4</v>
      </c>
    </row>
    <row r="2206" spans="1:4" x14ac:dyDescent="0.3">
      <c r="A2206" s="54">
        <v>45383</v>
      </c>
      <c r="B2206" s="52">
        <v>10</v>
      </c>
      <c r="C2206" s="55">
        <v>26.35</v>
      </c>
      <c r="D2206" s="52">
        <f t="shared" si="37"/>
        <v>4</v>
      </c>
    </row>
    <row r="2207" spans="1:4" x14ac:dyDescent="0.3">
      <c r="A2207" s="54">
        <v>45383</v>
      </c>
      <c r="B2207" s="52">
        <v>11</v>
      </c>
      <c r="C2207" s="55">
        <v>21.94</v>
      </c>
      <c r="D2207" s="52">
        <f t="shared" si="37"/>
        <v>4</v>
      </c>
    </row>
    <row r="2208" spans="1:4" x14ac:dyDescent="0.3">
      <c r="A2208" s="54">
        <v>45383</v>
      </c>
      <c r="B2208" s="52">
        <v>12</v>
      </c>
      <c r="C2208" s="55">
        <v>14.33</v>
      </c>
      <c r="D2208" s="52">
        <f t="shared" si="37"/>
        <v>4</v>
      </c>
    </row>
    <row r="2209" spans="1:4" x14ac:dyDescent="0.3">
      <c r="A2209" s="54">
        <v>45383</v>
      </c>
      <c r="B2209" s="52">
        <v>13</v>
      </c>
      <c r="C2209" s="55">
        <v>5.63</v>
      </c>
      <c r="D2209" s="52">
        <f t="shared" si="37"/>
        <v>4</v>
      </c>
    </row>
    <row r="2210" spans="1:4" x14ac:dyDescent="0.3">
      <c r="A2210" s="54">
        <v>45383</v>
      </c>
      <c r="B2210" s="52">
        <v>14</v>
      </c>
      <c r="C2210" s="55">
        <v>0.03</v>
      </c>
      <c r="D2210" s="52">
        <f t="shared" si="37"/>
        <v>4</v>
      </c>
    </row>
    <row r="2211" spans="1:4" x14ac:dyDescent="0.3">
      <c r="A2211" s="54">
        <v>45383</v>
      </c>
      <c r="B2211" s="52">
        <v>15</v>
      </c>
      <c r="C2211" s="55">
        <v>-0.01</v>
      </c>
      <c r="D2211" s="52">
        <f t="shared" si="37"/>
        <v>4</v>
      </c>
    </row>
    <row r="2212" spans="1:4" x14ac:dyDescent="0.3">
      <c r="A2212" s="54">
        <v>45383</v>
      </c>
      <c r="B2212" s="52">
        <v>16</v>
      </c>
      <c r="C2212" s="55">
        <v>-0.01</v>
      </c>
      <c r="D2212" s="52">
        <f t="shared" si="37"/>
        <v>4</v>
      </c>
    </row>
    <row r="2213" spans="1:4" x14ac:dyDescent="0.3">
      <c r="A2213" s="54">
        <v>45383</v>
      </c>
      <c r="B2213" s="52">
        <v>17</v>
      </c>
      <c r="C2213" s="55">
        <v>-0.01</v>
      </c>
      <c r="D2213" s="52">
        <f t="shared" si="37"/>
        <v>4</v>
      </c>
    </row>
    <row r="2214" spans="1:4" x14ac:dyDescent="0.3">
      <c r="A2214" s="54">
        <v>45383</v>
      </c>
      <c r="B2214" s="52">
        <v>18</v>
      </c>
      <c r="C2214" s="55">
        <v>5.46</v>
      </c>
      <c r="D2214" s="52">
        <f t="shared" si="37"/>
        <v>4</v>
      </c>
    </row>
    <row r="2215" spans="1:4" x14ac:dyDescent="0.3">
      <c r="A2215" s="54">
        <v>45383</v>
      </c>
      <c r="B2215" s="52">
        <v>19</v>
      </c>
      <c r="C2215" s="55">
        <v>39.76</v>
      </c>
      <c r="D2215" s="52">
        <f t="shared" si="37"/>
        <v>4</v>
      </c>
    </row>
    <row r="2216" spans="1:4" x14ac:dyDescent="0.3">
      <c r="A2216" s="54">
        <v>45383</v>
      </c>
      <c r="B2216" s="52">
        <v>20</v>
      </c>
      <c r="C2216" s="55">
        <v>46.82</v>
      </c>
      <c r="D2216" s="52">
        <f t="shared" si="37"/>
        <v>4</v>
      </c>
    </row>
    <row r="2217" spans="1:4" x14ac:dyDescent="0.3">
      <c r="A2217" s="54">
        <v>45383</v>
      </c>
      <c r="B2217" s="52">
        <v>21</v>
      </c>
      <c r="C2217" s="55">
        <v>47.84</v>
      </c>
      <c r="D2217" s="52">
        <f t="shared" si="37"/>
        <v>4</v>
      </c>
    </row>
    <row r="2218" spans="1:4" x14ac:dyDescent="0.3">
      <c r="A2218" s="54">
        <v>45383</v>
      </c>
      <c r="B2218" s="52">
        <v>22</v>
      </c>
      <c r="C2218" s="55">
        <v>43.76</v>
      </c>
      <c r="D2218" s="52">
        <f t="shared" si="37"/>
        <v>4</v>
      </c>
    </row>
    <row r="2219" spans="1:4" x14ac:dyDescent="0.3">
      <c r="A2219" s="54">
        <v>45383</v>
      </c>
      <c r="B2219" s="52">
        <v>23</v>
      </c>
      <c r="C2219" s="55">
        <v>26.5</v>
      </c>
      <c r="D2219" s="52">
        <f t="shared" si="37"/>
        <v>4</v>
      </c>
    </row>
    <row r="2220" spans="1:4" x14ac:dyDescent="0.3">
      <c r="A2220" s="54">
        <v>45383</v>
      </c>
      <c r="B2220" s="52">
        <v>24</v>
      </c>
      <c r="C2220" s="55">
        <v>8.8699999999999992</v>
      </c>
      <c r="D2220" s="52">
        <f t="shared" si="37"/>
        <v>4</v>
      </c>
    </row>
    <row r="2221" spans="1:4" x14ac:dyDescent="0.3">
      <c r="A2221" s="54">
        <v>45384</v>
      </c>
      <c r="B2221" s="52">
        <v>1</v>
      </c>
      <c r="C2221" s="55">
        <v>9.19</v>
      </c>
      <c r="D2221" s="52">
        <f t="shared" si="37"/>
        <v>4</v>
      </c>
    </row>
    <row r="2222" spans="1:4" x14ac:dyDescent="0.3">
      <c r="A2222" s="54">
        <v>45384</v>
      </c>
      <c r="B2222" s="52">
        <v>2</v>
      </c>
      <c r="C2222" s="55">
        <v>2.06</v>
      </c>
      <c r="D2222" s="52">
        <f t="shared" si="37"/>
        <v>4</v>
      </c>
    </row>
    <row r="2223" spans="1:4" x14ac:dyDescent="0.3">
      <c r="A2223" s="54">
        <v>45384</v>
      </c>
      <c r="B2223" s="52">
        <v>3</v>
      </c>
      <c r="C2223" s="55">
        <v>0.94</v>
      </c>
      <c r="D2223" s="52">
        <f t="shared" si="37"/>
        <v>4</v>
      </c>
    </row>
    <row r="2224" spans="1:4" x14ac:dyDescent="0.3">
      <c r="A2224" s="54">
        <v>45384</v>
      </c>
      <c r="B2224" s="52">
        <v>4</v>
      </c>
      <c r="C2224" s="55">
        <v>0.97</v>
      </c>
      <c r="D2224" s="52">
        <f t="shared" si="37"/>
        <v>4</v>
      </c>
    </row>
    <row r="2225" spans="1:4" x14ac:dyDescent="0.3">
      <c r="A2225" s="54">
        <v>45384</v>
      </c>
      <c r="B2225" s="52">
        <v>5</v>
      </c>
      <c r="C2225" s="55">
        <v>1.41</v>
      </c>
      <c r="D2225" s="52">
        <f t="shared" si="37"/>
        <v>4</v>
      </c>
    </row>
    <row r="2226" spans="1:4" x14ac:dyDescent="0.3">
      <c r="A2226" s="54">
        <v>45384</v>
      </c>
      <c r="B2226" s="52">
        <v>6</v>
      </c>
      <c r="C2226" s="55">
        <v>6.95</v>
      </c>
      <c r="D2226" s="52">
        <f t="shared" si="37"/>
        <v>4</v>
      </c>
    </row>
    <row r="2227" spans="1:4" x14ac:dyDescent="0.3">
      <c r="A2227" s="54">
        <v>45384</v>
      </c>
      <c r="B2227" s="52">
        <v>7</v>
      </c>
      <c r="C2227" s="55">
        <v>55.77</v>
      </c>
      <c r="D2227" s="52">
        <f t="shared" si="37"/>
        <v>4</v>
      </c>
    </row>
    <row r="2228" spans="1:4" x14ac:dyDescent="0.3">
      <c r="A2228" s="54">
        <v>45384</v>
      </c>
      <c r="B2228" s="52">
        <v>8</v>
      </c>
      <c r="C2228" s="55">
        <v>73.8</v>
      </c>
      <c r="D2228" s="52">
        <f t="shared" si="37"/>
        <v>4</v>
      </c>
    </row>
    <row r="2229" spans="1:4" x14ac:dyDescent="0.3">
      <c r="A2229" s="54">
        <v>45384</v>
      </c>
      <c r="B2229" s="52">
        <v>9</v>
      </c>
      <c r="C2229" s="55">
        <v>67.86</v>
      </c>
      <c r="D2229" s="52">
        <f t="shared" si="37"/>
        <v>4</v>
      </c>
    </row>
    <row r="2230" spans="1:4" x14ac:dyDescent="0.3">
      <c r="A2230" s="54">
        <v>45384</v>
      </c>
      <c r="B2230" s="52">
        <v>10</v>
      </c>
      <c r="C2230" s="55">
        <v>46.15</v>
      </c>
      <c r="D2230" s="52">
        <f t="shared" si="37"/>
        <v>4</v>
      </c>
    </row>
    <row r="2231" spans="1:4" x14ac:dyDescent="0.3">
      <c r="A2231" s="54">
        <v>45384</v>
      </c>
      <c r="B2231" s="52">
        <v>11</v>
      </c>
      <c r="C2231" s="55">
        <v>3.9</v>
      </c>
      <c r="D2231" s="52">
        <f t="shared" si="37"/>
        <v>4</v>
      </c>
    </row>
    <row r="2232" spans="1:4" x14ac:dyDescent="0.3">
      <c r="A2232" s="54">
        <v>45384</v>
      </c>
      <c r="B2232" s="52">
        <v>12</v>
      </c>
      <c r="C2232" s="55">
        <v>0.53</v>
      </c>
      <c r="D2232" s="52">
        <f t="shared" si="37"/>
        <v>4</v>
      </c>
    </row>
    <row r="2233" spans="1:4" x14ac:dyDescent="0.3">
      <c r="A2233" s="54">
        <v>45384</v>
      </c>
      <c r="B2233" s="52">
        <v>13</v>
      </c>
      <c r="C2233" s="55">
        <v>0.88</v>
      </c>
      <c r="D2233" s="52">
        <f t="shared" si="37"/>
        <v>4</v>
      </c>
    </row>
    <row r="2234" spans="1:4" x14ac:dyDescent="0.3">
      <c r="A2234" s="54">
        <v>45384</v>
      </c>
      <c r="B2234" s="52">
        <v>14</v>
      </c>
      <c r="C2234" s="55">
        <v>0.04</v>
      </c>
      <c r="D2234" s="52">
        <f t="shared" si="37"/>
        <v>4</v>
      </c>
    </row>
    <row r="2235" spans="1:4" x14ac:dyDescent="0.3">
      <c r="A2235" s="54">
        <v>45384</v>
      </c>
      <c r="B2235" s="52">
        <v>15</v>
      </c>
      <c r="C2235" s="55">
        <v>-0.02</v>
      </c>
      <c r="D2235" s="52">
        <f t="shared" si="37"/>
        <v>4</v>
      </c>
    </row>
    <row r="2236" spans="1:4" x14ac:dyDescent="0.3">
      <c r="A2236" s="54">
        <v>45384</v>
      </c>
      <c r="B2236" s="52">
        <v>16</v>
      </c>
      <c r="C2236" s="55">
        <v>0</v>
      </c>
      <c r="D2236" s="52">
        <f t="shared" si="37"/>
        <v>4</v>
      </c>
    </row>
    <row r="2237" spans="1:4" x14ac:dyDescent="0.3">
      <c r="A2237" s="54">
        <v>45384</v>
      </c>
      <c r="B2237" s="52">
        <v>17</v>
      </c>
      <c r="C2237" s="55">
        <v>4.3099999999999996</v>
      </c>
      <c r="D2237" s="52">
        <f t="shared" si="37"/>
        <v>4</v>
      </c>
    </row>
    <row r="2238" spans="1:4" x14ac:dyDescent="0.3">
      <c r="A2238" s="54">
        <v>45384</v>
      </c>
      <c r="B2238" s="52">
        <v>18</v>
      </c>
      <c r="C2238" s="55">
        <v>40.479999999999997</v>
      </c>
      <c r="D2238" s="52">
        <f t="shared" si="37"/>
        <v>4</v>
      </c>
    </row>
    <row r="2239" spans="1:4" x14ac:dyDescent="0.3">
      <c r="A2239" s="54">
        <v>45384</v>
      </c>
      <c r="B2239" s="52">
        <v>19</v>
      </c>
      <c r="C2239" s="55">
        <v>71.91</v>
      </c>
      <c r="D2239" s="52">
        <f t="shared" si="37"/>
        <v>4</v>
      </c>
    </row>
    <row r="2240" spans="1:4" x14ac:dyDescent="0.3">
      <c r="A2240" s="54">
        <v>45384</v>
      </c>
      <c r="B2240" s="52">
        <v>20</v>
      </c>
      <c r="C2240" s="55">
        <v>94.98</v>
      </c>
      <c r="D2240" s="52">
        <f t="shared" si="37"/>
        <v>4</v>
      </c>
    </row>
    <row r="2241" spans="1:4" x14ac:dyDescent="0.3">
      <c r="A2241" s="54">
        <v>45384</v>
      </c>
      <c r="B2241" s="52">
        <v>21</v>
      </c>
      <c r="C2241" s="55">
        <v>95.1</v>
      </c>
      <c r="D2241" s="52">
        <f t="shared" si="37"/>
        <v>4</v>
      </c>
    </row>
    <row r="2242" spans="1:4" x14ac:dyDescent="0.3">
      <c r="A2242" s="54">
        <v>45384</v>
      </c>
      <c r="B2242" s="52">
        <v>22</v>
      </c>
      <c r="C2242" s="55">
        <v>76.78</v>
      </c>
      <c r="D2242" s="52">
        <f t="shared" si="37"/>
        <v>4</v>
      </c>
    </row>
    <row r="2243" spans="1:4" x14ac:dyDescent="0.3">
      <c r="A2243" s="54">
        <v>45384</v>
      </c>
      <c r="B2243" s="52">
        <v>23</v>
      </c>
      <c r="C2243" s="55">
        <v>72.77</v>
      </c>
      <c r="D2243" s="52">
        <f t="shared" si="37"/>
        <v>4</v>
      </c>
    </row>
    <row r="2244" spans="1:4" x14ac:dyDescent="0.3">
      <c r="A2244" s="54">
        <v>45384</v>
      </c>
      <c r="B2244" s="52">
        <v>24</v>
      </c>
      <c r="C2244" s="55">
        <v>68.83</v>
      </c>
      <c r="D2244" s="52">
        <f t="shared" si="37"/>
        <v>4</v>
      </c>
    </row>
    <row r="2245" spans="1:4" x14ac:dyDescent="0.3">
      <c r="A2245" s="54">
        <v>45385</v>
      </c>
      <c r="B2245" s="52">
        <v>1</v>
      </c>
      <c r="C2245" s="55">
        <v>70.88</v>
      </c>
      <c r="D2245" s="52">
        <f t="shared" si="37"/>
        <v>4</v>
      </c>
    </row>
    <row r="2246" spans="1:4" x14ac:dyDescent="0.3">
      <c r="A2246" s="54">
        <v>45385</v>
      </c>
      <c r="B2246" s="52">
        <v>2</v>
      </c>
      <c r="C2246" s="55">
        <v>68.31</v>
      </c>
      <c r="D2246" s="52">
        <f t="shared" si="37"/>
        <v>4</v>
      </c>
    </row>
    <row r="2247" spans="1:4" x14ac:dyDescent="0.3">
      <c r="A2247" s="54">
        <v>45385</v>
      </c>
      <c r="B2247" s="52">
        <v>3</v>
      </c>
      <c r="C2247" s="55">
        <v>67.09</v>
      </c>
      <c r="D2247" s="52">
        <f t="shared" si="37"/>
        <v>4</v>
      </c>
    </row>
    <row r="2248" spans="1:4" x14ac:dyDescent="0.3">
      <c r="A2248" s="54">
        <v>45385</v>
      </c>
      <c r="B2248" s="52">
        <v>4</v>
      </c>
      <c r="C2248" s="55">
        <v>68.739999999999995</v>
      </c>
      <c r="D2248" s="52">
        <f t="shared" si="37"/>
        <v>4</v>
      </c>
    </row>
    <row r="2249" spans="1:4" x14ac:dyDescent="0.3">
      <c r="A2249" s="54">
        <v>45385</v>
      </c>
      <c r="B2249" s="52">
        <v>5</v>
      </c>
      <c r="C2249" s="55">
        <v>68.73</v>
      </c>
      <c r="D2249" s="52">
        <f t="shared" si="37"/>
        <v>4</v>
      </c>
    </row>
    <row r="2250" spans="1:4" x14ac:dyDescent="0.3">
      <c r="A2250" s="54">
        <v>45385</v>
      </c>
      <c r="B2250" s="52">
        <v>6</v>
      </c>
      <c r="C2250" s="55">
        <v>74.66</v>
      </c>
      <c r="D2250" s="52">
        <f t="shared" si="37"/>
        <v>4</v>
      </c>
    </row>
    <row r="2251" spans="1:4" x14ac:dyDescent="0.3">
      <c r="A2251" s="54">
        <v>45385</v>
      </c>
      <c r="B2251" s="52">
        <v>7</v>
      </c>
      <c r="C2251" s="55">
        <v>94.41</v>
      </c>
      <c r="D2251" s="52">
        <f t="shared" si="37"/>
        <v>4</v>
      </c>
    </row>
    <row r="2252" spans="1:4" x14ac:dyDescent="0.3">
      <c r="A2252" s="54">
        <v>45385</v>
      </c>
      <c r="B2252" s="52">
        <v>8</v>
      </c>
      <c r="C2252" s="55">
        <v>109.34</v>
      </c>
      <c r="D2252" s="52">
        <f t="shared" si="37"/>
        <v>4</v>
      </c>
    </row>
    <row r="2253" spans="1:4" x14ac:dyDescent="0.3">
      <c r="A2253" s="54">
        <v>45385</v>
      </c>
      <c r="B2253" s="52">
        <v>9</v>
      </c>
      <c r="C2253" s="55">
        <v>109.05</v>
      </c>
      <c r="D2253" s="52">
        <f t="shared" si="37"/>
        <v>4</v>
      </c>
    </row>
    <row r="2254" spans="1:4" x14ac:dyDescent="0.3">
      <c r="A2254" s="54">
        <v>45385</v>
      </c>
      <c r="B2254" s="52">
        <v>10</v>
      </c>
      <c r="C2254" s="55">
        <v>77.819999999999993</v>
      </c>
      <c r="D2254" s="52">
        <f t="shared" si="37"/>
        <v>4</v>
      </c>
    </row>
    <row r="2255" spans="1:4" x14ac:dyDescent="0.3">
      <c r="A2255" s="54">
        <v>45385</v>
      </c>
      <c r="B2255" s="52">
        <v>11</v>
      </c>
      <c r="C2255" s="55">
        <v>57.34</v>
      </c>
      <c r="D2255" s="52">
        <f t="shared" ref="D2255:D2318" si="38">MONTH(A2255)</f>
        <v>4</v>
      </c>
    </row>
    <row r="2256" spans="1:4" x14ac:dyDescent="0.3">
      <c r="A2256" s="54">
        <v>45385</v>
      </c>
      <c r="B2256" s="52">
        <v>12</v>
      </c>
      <c r="C2256" s="55">
        <v>65.040000000000006</v>
      </c>
      <c r="D2256" s="52">
        <f t="shared" si="38"/>
        <v>4</v>
      </c>
    </row>
    <row r="2257" spans="1:4" x14ac:dyDescent="0.3">
      <c r="A2257" s="54">
        <v>45385</v>
      </c>
      <c r="B2257" s="52">
        <v>13</v>
      </c>
      <c r="C2257" s="55">
        <v>66.44</v>
      </c>
      <c r="D2257" s="52">
        <f t="shared" si="38"/>
        <v>4</v>
      </c>
    </row>
    <row r="2258" spans="1:4" x14ac:dyDescent="0.3">
      <c r="A2258" s="54">
        <v>45385</v>
      </c>
      <c r="B2258" s="52">
        <v>14</v>
      </c>
      <c r="C2258" s="55">
        <v>64.91</v>
      </c>
      <c r="D2258" s="52">
        <f t="shared" si="38"/>
        <v>4</v>
      </c>
    </row>
    <row r="2259" spans="1:4" x14ac:dyDescent="0.3">
      <c r="A2259" s="54">
        <v>45385</v>
      </c>
      <c r="B2259" s="52">
        <v>15</v>
      </c>
      <c r="C2259" s="55">
        <v>63.38</v>
      </c>
      <c r="D2259" s="52">
        <f t="shared" si="38"/>
        <v>4</v>
      </c>
    </row>
    <row r="2260" spans="1:4" x14ac:dyDescent="0.3">
      <c r="A2260" s="54">
        <v>45385</v>
      </c>
      <c r="B2260" s="52">
        <v>16</v>
      </c>
      <c r="C2260" s="55">
        <v>69.84</v>
      </c>
      <c r="D2260" s="52">
        <f t="shared" si="38"/>
        <v>4</v>
      </c>
    </row>
    <row r="2261" spans="1:4" x14ac:dyDescent="0.3">
      <c r="A2261" s="54">
        <v>45385</v>
      </c>
      <c r="B2261" s="52">
        <v>17</v>
      </c>
      <c r="C2261" s="55">
        <v>73.31</v>
      </c>
      <c r="D2261" s="52">
        <f t="shared" si="38"/>
        <v>4</v>
      </c>
    </row>
    <row r="2262" spans="1:4" x14ac:dyDescent="0.3">
      <c r="A2262" s="54">
        <v>45385</v>
      </c>
      <c r="B2262" s="52">
        <v>18</v>
      </c>
      <c r="C2262" s="55">
        <v>93.6</v>
      </c>
      <c r="D2262" s="52">
        <f t="shared" si="38"/>
        <v>4</v>
      </c>
    </row>
    <row r="2263" spans="1:4" x14ac:dyDescent="0.3">
      <c r="A2263" s="54">
        <v>45385</v>
      </c>
      <c r="B2263" s="52">
        <v>19</v>
      </c>
      <c r="C2263" s="55">
        <v>110</v>
      </c>
      <c r="D2263" s="52">
        <f t="shared" si="38"/>
        <v>4</v>
      </c>
    </row>
    <row r="2264" spans="1:4" x14ac:dyDescent="0.3">
      <c r="A2264" s="54">
        <v>45385</v>
      </c>
      <c r="B2264" s="52">
        <v>20</v>
      </c>
      <c r="C2264" s="55">
        <v>127.94</v>
      </c>
      <c r="D2264" s="52">
        <f t="shared" si="38"/>
        <v>4</v>
      </c>
    </row>
    <row r="2265" spans="1:4" x14ac:dyDescent="0.3">
      <c r="A2265" s="54">
        <v>45385</v>
      </c>
      <c r="B2265" s="52">
        <v>21</v>
      </c>
      <c r="C2265" s="55">
        <v>109.5</v>
      </c>
      <c r="D2265" s="52">
        <f t="shared" si="38"/>
        <v>4</v>
      </c>
    </row>
    <row r="2266" spans="1:4" x14ac:dyDescent="0.3">
      <c r="A2266" s="54">
        <v>45385</v>
      </c>
      <c r="B2266" s="52">
        <v>22</v>
      </c>
      <c r="C2266" s="55">
        <v>88.03</v>
      </c>
      <c r="D2266" s="52">
        <f t="shared" si="38"/>
        <v>4</v>
      </c>
    </row>
    <row r="2267" spans="1:4" x14ac:dyDescent="0.3">
      <c r="A2267" s="54">
        <v>45385</v>
      </c>
      <c r="B2267" s="52">
        <v>23</v>
      </c>
      <c r="C2267" s="55">
        <v>81.56</v>
      </c>
      <c r="D2267" s="52">
        <f t="shared" si="38"/>
        <v>4</v>
      </c>
    </row>
    <row r="2268" spans="1:4" x14ac:dyDescent="0.3">
      <c r="A2268" s="54">
        <v>45385</v>
      </c>
      <c r="B2268" s="52">
        <v>24</v>
      </c>
      <c r="C2268" s="55">
        <v>70.900000000000006</v>
      </c>
      <c r="D2268" s="52">
        <f t="shared" si="38"/>
        <v>4</v>
      </c>
    </row>
    <row r="2269" spans="1:4" x14ac:dyDescent="0.3">
      <c r="A2269" s="54">
        <v>45386</v>
      </c>
      <c r="B2269" s="52">
        <v>1</v>
      </c>
      <c r="C2269" s="55">
        <v>55.43</v>
      </c>
      <c r="D2269" s="52">
        <f t="shared" si="38"/>
        <v>4</v>
      </c>
    </row>
    <row r="2270" spans="1:4" x14ac:dyDescent="0.3">
      <c r="A2270" s="54">
        <v>45386</v>
      </c>
      <c r="B2270" s="52">
        <v>2</v>
      </c>
      <c r="C2270" s="55">
        <v>53.72</v>
      </c>
      <c r="D2270" s="52">
        <f t="shared" si="38"/>
        <v>4</v>
      </c>
    </row>
    <row r="2271" spans="1:4" x14ac:dyDescent="0.3">
      <c r="A2271" s="54">
        <v>45386</v>
      </c>
      <c r="B2271" s="52">
        <v>3</v>
      </c>
      <c r="C2271" s="55">
        <v>48.27</v>
      </c>
      <c r="D2271" s="52">
        <f t="shared" si="38"/>
        <v>4</v>
      </c>
    </row>
    <row r="2272" spans="1:4" x14ac:dyDescent="0.3">
      <c r="A2272" s="54">
        <v>45386</v>
      </c>
      <c r="B2272" s="52">
        <v>4</v>
      </c>
      <c r="C2272" s="55">
        <v>49.64</v>
      </c>
      <c r="D2272" s="52">
        <f t="shared" si="38"/>
        <v>4</v>
      </c>
    </row>
    <row r="2273" spans="1:4" x14ac:dyDescent="0.3">
      <c r="A2273" s="54">
        <v>45386</v>
      </c>
      <c r="B2273" s="52">
        <v>5</v>
      </c>
      <c r="C2273" s="55">
        <v>59.47</v>
      </c>
      <c r="D2273" s="52">
        <f t="shared" si="38"/>
        <v>4</v>
      </c>
    </row>
    <row r="2274" spans="1:4" x14ac:dyDescent="0.3">
      <c r="A2274" s="54">
        <v>45386</v>
      </c>
      <c r="B2274" s="52">
        <v>6</v>
      </c>
      <c r="C2274" s="55">
        <v>63.91</v>
      </c>
      <c r="D2274" s="52">
        <f t="shared" si="38"/>
        <v>4</v>
      </c>
    </row>
    <row r="2275" spans="1:4" x14ac:dyDescent="0.3">
      <c r="A2275" s="54">
        <v>45386</v>
      </c>
      <c r="B2275" s="52">
        <v>7</v>
      </c>
      <c r="C2275" s="55">
        <v>85.4</v>
      </c>
      <c r="D2275" s="52">
        <f t="shared" si="38"/>
        <v>4</v>
      </c>
    </row>
    <row r="2276" spans="1:4" x14ac:dyDescent="0.3">
      <c r="A2276" s="54">
        <v>45386</v>
      </c>
      <c r="B2276" s="52">
        <v>8</v>
      </c>
      <c r="C2276" s="55">
        <v>95.53</v>
      </c>
      <c r="D2276" s="52">
        <f t="shared" si="38"/>
        <v>4</v>
      </c>
    </row>
    <row r="2277" spans="1:4" x14ac:dyDescent="0.3">
      <c r="A2277" s="54">
        <v>45386</v>
      </c>
      <c r="B2277" s="52">
        <v>9</v>
      </c>
      <c r="C2277" s="55">
        <v>73.989999999999995</v>
      </c>
      <c r="D2277" s="52">
        <f t="shared" si="38"/>
        <v>4</v>
      </c>
    </row>
    <row r="2278" spans="1:4" x14ac:dyDescent="0.3">
      <c r="A2278" s="54">
        <v>45386</v>
      </c>
      <c r="B2278" s="52">
        <v>10</v>
      </c>
      <c r="C2278" s="55">
        <v>68.540000000000006</v>
      </c>
      <c r="D2278" s="52">
        <f t="shared" si="38"/>
        <v>4</v>
      </c>
    </row>
    <row r="2279" spans="1:4" x14ac:dyDescent="0.3">
      <c r="A2279" s="54">
        <v>45386</v>
      </c>
      <c r="B2279" s="52">
        <v>11</v>
      </c>
      <c r="C2279" s="55">
        <v>64.12</v>
      </c>
      <c r="D2279" s="52">
        <f t="shared" si="38"/>
        <v>4</v>
      </c>
    </row>
    <row r="2280" spans="1:4" x14ac:dyDescent="0.3">
      <c r="A2280" s="54">
        <v>45386</v>
      </c>
      <c r="B2280" s="52">
        <v>12</v>
      </c>
      <c r="C2280" s="55">
        <v>59.86</v>
      </c>
      <c r="D2280" s="52">
        <f t="shared" si="38"/>
        <v>4</v>
      </c>
    </row>
    <row r="2281" spans="1:4" x14ac:dyDescent="0.3">
      <c r="A2281" s="54">
        <v>45386</v>
      </c>
      <c r="B2281" s="52">
        <v>13</v>
      </c>
      <c r="C2281" s="55">
        <v>54.04</v>
      </c>
      <c r="D2281" s="52">
        <f t="shared" si="38"/>
        <v>4</v>
      </c>
    </row>
    <row r="2282" spans="1:4" x14ac:dyDescent="0.3">
      <c r="A2282" s="54">
        <v>45386</v>
      </c>
      <c r="B2282" s="52">
        <v>14</v>
      </c>
      <c r="C2282" s="55">
        <v>52.38</v>
      </c>
      <c r="D2282" s="52">
        <f t="shared" si="38"/>
        <v>4</v>
      </c>
    </row>
    <row r="2283" spans="1:4" x14ac:dyDescent="0.3">
      <c r="A2283" s="54">
        <v>45386</v>
      </c>
      <c r="B2283" s="52">
        <v>15</v>
      </c>
      <c r="C2283" s="55">
        <v>52.28</v>
      </c>
      <c r="D2283" s="52">
        <f t="shared" si="38"/>
        <v>4</v>
      </c>
    </row>
    <row r="2284" spans="1:4" x14ac:dyDescent="0.3">
      <c r="A2284" s="54">
        <v>45386</v>
      </c>
      <c r="B2284" s="52">
        <v>16</v>
      </c>
      <c r="C2284" s="55">
        <v>52.92</v>
      </c>
      <c r="D2284" s="52">
        <f t="shared" si="38"/>
        <v>4</v>
      </c>
    </row>
    <row r="2285" spans="1:4" x14ac:dyDescent="0.3">
      <c r="A2285" s="54">
        <v>45386</v>
      </c>
      <c r="B2285" s="52">
        <v>17</v>
      </c>
      <c r="C2285" s="55">
        <v>53.78</v>
      </c>
      <c r="D2285" s="52">
        <f t="shared" si="38"/>
        <v>4</v>
      </c>
    </row>
    <row r="2286" spans="1:4" x14ac:dyDescent="0.3">
      <c r="A2286" s="54">
        <v>45386</v>
      </c>
      <c r="B2286" s="52">
        <v>18</v>
      </c>
      <c r="C2286" s="55">
        <v>64.709999999999994</v>
      </c>
      <c r="D2286" s="52">
        <f t="shared" si="38"/>
        <v>4</v>
      </c>
    </row>
    <row r="2287" spans="1:4" x14ac:dyDescent="0.3">
      <c r="A2287" s="54">
        <v>45386</v>
      </c>
      <c r="B2287" s="52">
        <v>19</v>
      </c>
      <c r="C2287" s="55">
        <v>78.88</v>
      </c>
      <c r="D2287" s="52">
        <f t="shared" si="38"/>
        <v>4</v>
      </c>
    </row>
    <row r="2288" spans="1:4" x14ac:dyDescent="0.3">
      <c r="A2288" s="54">
        <v>45386</v>
      </c>
      <c r="B2288" s="52">
        <v>20</v>
      </c>
      <c r="C2288" s="55">
        <v>104.11</v>
      </c>
      <c r="D2288" s="52">
        <f t="shared" si="38"/>
        <v>4</v>
      </c>
    </row>
    <row r="2289" spans="1:4" x14ac:dyDescent="0.3">
      <c r="A2289" s="54">
        <v>45386</v>
      </c>
      <c r="B2289" s="52">
        <v>21</v>
      </c>
      <c r="C2289" s="55">
        <v>79.23</v>
      </c>
      <c r="D2289" s="52">
        <f t="shared" si="38"/>
        <v>4</v>
      </c>
    </row>
    <row r="2290" spans="1:4" x14ac:dyDescent="0.3">
      <c r="A2290" s="54">
        <v>45386</v>
      </c>
      <c r="B2290" s="52">
        <v>22</v>
      </c>
      <c r="C2290" s="55">
        <v>71.12</v>
      </c>
      <c r="D2290" s="52">
        <f t="shared" si="38"/>
        <v>4</v>
      </c>
    </row>
    <row r="2291" spans="1:4" x14ac:dyDescent="0.3">
      <c r="A2291" s="54">
        <v>45386</v>
      </c>
      <c r="B2291" s="52">
        <v>23</v>
      </c>
      <c r="C2291" s="55">
        <v>69.05</v>
      </c>
      <c r="D2291" s="52">
        <f t="shared" si="38"/>
        <v>4</v>
      </c>
    </row>
    <row r="2292" spans="1:4" x14ac:dyDescent="0.3">
      <c r="A2292" s="54">
        <v>45386</v>
      </c>
      <c r="B2292" s="52">
        <v>24</v>
      </c>
      <c r="C2292" s="55">
        <v>59.19</v>
      </c>
      <c r="D2292" s="52">
        <f t="shared" si="38"/>
        <v>4</v>
      </c>
    </row>
    <row r="2293" spans="1:4" x14ac:dyDescent="0.3">
      <c r="A2293" s="54">
        <v>45387</v>
      </c>
      <c r="B2293" s="52">
        <v>1</v>
      </c>
      <c r="C2293" s="55">
        <v>66.77</v>
      </c>
      <c r="D2293" s="52">
        <f t="shared" si="38"/>
        <v>4</v>
      </c>
    </row>
    <row r="2294" spans="1:4" x14ac:dyDescent="0.3">
      <c r="A2294" s="54">
        <v>45387</v>
      </c>
      <c r="B2294" s="52">
        <v>2</v>
      </c>
      <c r="C2294" s="55">
        <v>64.28</v>
      </c>
      <c r="D2294" s="52">
        <f t="shared" si="38"/>
        <v>4</v>
      </c>
    </row>
    <row r="2295" spans="1:4" x14ac:dyDescent="0.3">
      <c r="A2295" s="54">
        <v>45387</v>
      </c>
      <c r="B2295" s="52">
        <v>3</v>
      </c>
      <c r="C2295" s="55">
        <v>56.76</v>
      </c>
      <c r="D2295" s="52">
        <f t="shared" si="38"/>
        <v>4</v>
      </c>
    </row>
    <row r="2296" spans="1:4" x14ac:dyDescent="0.3">
      <c r="A2296" s="54">
        <v>45387</v>
      </c>
      <c r="B2296" s="52">
        <v>4</v>
      </c>
      <c r="C2296" s="55">
        <v>54.8</v>
      </c>
      <c r="D2296" s="52">
        <f t="shared" si="38"/>
        <v>4</v>
      </c>
    </row>
    <row r="2297" spans="1:4" x14ac:dyDescent="0.3">
      <c r="A2297" s="54">
        <v>45387</v>
      </c>
      <c r="B2297" s="52">
        <v>5</v>
      </c>
      <c r="C2297" s="55">
        <v>54.56</v>
      </c>
      <c r="D2297" s="52">
        <f t="shared" si="38"/>
        <v>4</v>
      </c>
    </row>
    <row r="2298" spans="1:4" x14ac:dyDescent="0.3">
      <c r="A2298" s="54">
        <v>45387</v>
      </c>
      <c r="B2298" s="52">
        <v>6</v>
      </c>
      <c r="C2298" s="55">
        <v>70.92</v>
      </c>
      <c r="D2298" s="52">
        <f t="shared" si="38"/>
        <v>4</v>
      </c>
    </row>
    <row r="2299" spans="1:4" x14ac:dyDescent="0.3">
      <c r="A2299" s="54">
        <v>45387</v>
      </c>
      <c r="B2299" s="52">
        <v>7</v>
      </c>
      <c r="C2299" s="55">
        <v>73.61</v>
      </c>
      <c r="D2299" s="52">
        <f t="shared" si="38"/>
        <v>4</v>
      </c>
    </row>
    <row r="2300" spans="1:4" x14ac:dyDescent="0.3">
      <c r="A2300" s="54">
        <v>45387</v>
      </c>
      <c r="B2300" s="52">
        <v>8</v>
      </c>
      <c r="C2300" s="55">
        <v>81.17</v>
      </c>
      <c r="D2300" s="52">
        <f t="shared" si="38"/>
        <v>4</v>
      </c>
    </row>
    <row r="2301" spans="1:4" x14ac:dyDescent="0.3">
      <c r="A2301" s="54">
        <v>45387</v>
      </c>
      <c r="B2301" s="52">
        <v>9</v>
      </c>
      <c r="C2301" s="55">
        <v>77.11</v>
      </c>
      <c r="D2301" s="52">
        <f t="shared" si="38"/>
        <v>4</v>
      </c>
    </row>
    <row r="2302" spans="1:4" x14ac:dyDescent="0.3">
      <c r="A2302" s="54">
        <v>45387</v>
      </c>
      <c r="B2302" s="52">
        <v>10</v>
      </c>
      <c r="C2302" s="55">
        <v>64.09</v>
      </c>
      <c r="D2302" s="52">
        <f t="shared" si="38"/>
        <v>4</v>
      </c>
    </row>
    <row r="2303" spans="1:4" x14ac:dyDescent="0.3">
      <c r="A2303" s="54">
        <v>45387</v>
      </c>
      <c r="B2303" s="52">
        <v>11</v>
      </c>
      <c r="C2303" s="55">
        <v>47.08</v>
      </c>
      <c r="D2303" s="52">
        <f t="shared" si="38"/>
        <v>4</v>
      </c>
    </row>
    <row r="2304" spans="1:4" x14ac:dyDescent="0.3">
      <c r="A2304" s="54">
        <v>45387</v>
      </c>
      <c r="B2304" s="52">
        <v>12</v>
      </c>
      <c r="C2304" s="55">
        <v>23.6</v>
      </c>
      <c r="D2304" s="52">
        <f t="shared" si="38"/>
        <v>4</v>
      </c>
    </row>
    <row r="2305" spans="1:4" x14ac:dyDescent="0.3">
      <c r="A2305" s="54">
        <v>45387</v>
      </c>
      <c r="B2305" s="52">
        <v>13</v>
      </c>
      <c r="C2305" s="55">
        <v>8.3800000000000008</v>
      </c>
      <c r="D2305" s="52">
        <f t="shared" si="38"/>
        <v>4</v>
      </c>
    </row>
    <row r="2306" spans="1:4" x14ac:dyDescent="0.3">
      <c r="A2306" s="54">
        <v>45387</v>
      </c>
      <c r="B2306" s="52">
        <v>14</v>
      </c>
      <c r="C2306" s="55">
        <v>0.01</v>
      </c>
      <c r="D2306" s="52">
        <f t="shared" si="38"/>
        <v>4</v>
      </c>
    </row>
    <row r="2307" spans="1:4" x14ac:dyDescent="0.3">
      <c r="A2307" s="54">
        <v>45387</v>
      </c>
      <c r="B2307" s="52">
        <v>15</v>
      </c>
      <c r="C2307" s="55">
        <v>0.94</v>
      </c>
      <c r="D2307" s="52">
        <f t="shared" si="38"/>
        <v>4</v>
      </c>
    </row>
    <row r="2308" spans="1:4" x14ac:dyDescent="0.3">
      <c r="A2308" s="54">
        <v>45387</v>
      </c>
      <c r="B2308" s="52">
        <v>16</v>
      </c>
      <c r="C2308" s="55">
        <v>12.99</v>
      </c>
      <c r="D2308" s="52">
        <f t="shared" si="38"/>
        <v>4</v>
      </c>
    </row>
    <row r="2309" spans="1:4" x14ac:dyDescent="0.3">
      <c r="A2309" s="54">
        <v>45387</v>
      </c>
      <c r="B2309" s="52">
        <v>17</v>
      </c>
      <c r="C2309" s="55">
        <v>25.93</v>
      </c>
      <c r="D2309" s="52">
        <f t="shared" si="38"/>
        <v>4</v>
      </c>
    </row>
    <row r="2310" spans="1:4" x14ac:dyDescent="0.3">
      <c r="A2310" s="54">
        <v>45387</v>
      </c>
      <c r="B2310" s="52">
        <v>18</v>
      </c>
      <c r="C2310" s="55">
        <v>54.67</v>
      </c>
      <c r="D2310" s="52">
        <f t="shared" si="38"/>
        <v>4</v>
      </c>
    </row>
    <row r="2311" spans="1:4" x14ac:dyDescent="0.3">
      <c r="A2311" s="54">
        <v>45387</v>
      </c>
      <c r="B2311" s="52">
        <v>19</v>
      </c>
      <c r="C2311" s="55">
        <v>76.83</v>
      </c>
      <c r="D2311" s="52">
        <f t="shared" si="38"/>
        <v>4</v>
      </c>
    </row>
    <row r="2312" spans="1:4" x14ac:dyDescent="0.3">
      <c r="A2312" s="54">
        <v>45387</v>
      </c>
      <c r="B2312" s="52">
        <v>20</v>
      </c>
      <c r="C2312" s="55">
        <v>89.31</v>
      </c>
      <c r="D2312" s="52">
        <f t="shared" si="38"/>
        <v>4</v>
      </c>
    </row>
    <row r="2313" spans="1:4" x14ac:dyDescent="0.3">
      <c r="A2313" s="54">
        <v>45387</v>
      </c>
      <c r="B2313" s="52">
        <v>21</v>
      </c>
      <c r="C2313" s="55">
        <v>87.02</v>
      </c>
      <c r="D2313" s="52">
        <f t="shared" si="38"/>
        <v>4</v>
      </c>
    </row>
    <row r="2314" spans="1:4" x14ac:dyDescent="0.3">
      <c r="A2314" s="54">
        <v>45387</v>
      </c>
      <c r="B2314" s="52">
        <v>22</v>
      </c>
      <c r="C2314" s="55">
        <v>76.97</v>
      </c>
      <c r="D2314" s="52">
        <f t="shared" si="38"/>
        <v>4</v>
      </c>
    </row>
    <row r="2315" spans="1:4" x14ac:dyDescent="0.3">
      <c r="A2315" s="54">
        <v>45387</v>
      </c>
      <c r="B2315" s="52">
        <v>23</v>
      </c>
      <c r="C2315" s="55">
        <v>73.94</v>
      </c>
      <c r="D2315" s="52">
        <f t="shared" si="38"/>
        <v>4</v>
      </c>
    </row>
    <row r="2316" spans="1:4" x14ac:dyDescent="0.3">
      <c r="A2316" s="54">
        <v>45387</v>
      </c>
      <c r="B2316" s="52">
        <v>24</v>
      </c>
      <c r="C2316" s="55">
        <v>67.55</v>
      </c>
      <c r="D2316" s="52">
        <f t="shared" si="38"/>
        <v>4</v>
      </c>
    </row>
    <row r="2317" spans="1:4" x14ac:dyDescent="0.3">
      <c r="A2317" s="54">
        <v>45388</v>
      </c>
      <c r="B2317" s="52">
        <v>1</v>
      </c>
      <c r="C2317" s="55">
        <v>68.31</v>
      </c>
      <c r="D2317" s="52">
        <f t="shared" si="38"/>
        <v>4</v>
      </c>
    </row>
    <row r="2318" spans="1:4" x14ac:dyDescent="0.3">
      <c r="A2318" s="54">
        <v>45388</v>
      </c>
      <c r="B2318" s="52">
        <v>2</v>
      </c>
      <c r="C2318" s="55">
        <v>47.2</v>
      </c>
      <c r="D2318" s="52">
        <f t="shared" si="38"/>
        <v>4</v>
      </c>
    </row>
    <row r="2319" spans="1:4" x14ac:dyDescent="0.3">
      <c r="A2319" s="54">
        <v>45388</v>
      </c>
      <c r="B2319" s="52">
        <v>3</v>
      </c>
      <c r="C2319" s="55">
        <v>51.12</v>
      </c>
      <c r="D2319" s="52">
        <f t="shared" ref="D2319:D2382" si="39">MONTH(A2319)</f>
        <v>4</v>
      </c>
    </row>
    <row r="2320" spans="1:4" x14ac:dyDescent="0.3">
      <c r="A2320" s="54">
        <v>45388</v>
      </c>
      <c r="B2320" s="52">
        <v>4</v>
      </c>
      <c r="C2320" s="55">
        <v>51.38</v>
      </c>
      <c r="D2320" s="52">
        <f t="shared" si="39"/>
        <v>4</v>
      </c>
    </row>
    <row r="2321" spans="1:4" x14ac:dyDescent="0.3">
      <c r="A2321" s="54">
        <v>45388</v>
      </c>
      <c r="B2321" s="52">
        <v>5</v>
      </c>
      <c r="C2321" s="55">
        <v>54.05</v>
      </c>
      <c r="D2321" s="52">
        <f t="shared" si="39"/>
        <v>4</v>
      </c>
    </row>
    <row r="2322" spans="1:4" x14ac:dyDescent="0.3">
      <c r="A2322" s="54">
        <v>45388</v>
      </c>
      <c r="B2322" s="52">
        <v>6</v>
      </c>
      <c r="C2322" s="55">
        <v>54.41</v>
      </c>
      <c r="D2322" s="52">
        <f t="shared" si="39"/>
        <v>4</v>
      </c>
    </row>
    <row r="2323" spans="1:4" x14ac:dyDescent="0.3">
      <c r="A2323" s="54">
        <v>45388</v>
      </c>
      <c r="B2323" s="52">
        <v>7</v>
      </c>
      <c r="C2323" s="55">
        <v>57.17</v>
      </c>
      <c r="D2323" s="52">
        <f t="shared" si="39"/>
        <v>4</v>
      </c>
    </row>
    <row r="2324" spans="1:4" x14ac:dyDescent="0.3">
      <c r="A2324" s="54">
        <v>45388</v>
      </c>
      <c r="B2324" s="52">
        <v>8</v>
      </c>
      <c r="C2324" s="55">
        <v>57.3</v>
      </c>
      <c r="D2324" s="52">
        <f t="shared" si="39"/>
        <v>4</v>
      </c>
    </row>
    <row r="2325" spans="1:4" x14ac:dyDescent="0.3">
      <c r="A2325" s="54">
        <v>45388</v>
      </c>
      <c r="B2325" s="52">
        <v>9</v>
      </c>
      <c r="C2325" s="55">
        <v>55.96</v>
      </c>
      <c r="D2325" s="52">
        <f t="shared" si="39"/>
        <v>4</v>
      </c>
    </row>
    <row r="2326" spans="1:4" x14ac:dyDescent="0.3">
      <c r="A2326" s="54">
        <v>45388</v>
      </c>
      <c r="B2326" s="52">
        <v>10</v>
      </c>
      <c r="C2326" s="55">
        <v>45.59</v>
      </c>
      <c r="D2326" s="52">
        <f t="shared" si="39"/>
        <v>4</v>
      </c>
    </row>
    <row r="2327" spans="1:4" x14ac:dyDescent="0.3">
      <c r="A2327" s="54">
        <v>45388</v>
      </c>
      <c r="B2327" s="52">
        <v>11</v>
      </c>
      <c r="C2327" s="55">
        <v>25.46</v>
      </c>
      <c r="D2327" s="52">
        <f t="shared" si="39"/>
        <v>4</v>
      </c>
    </row>
    <row r="2328" spans="1:4" x14ac:dyDescent="0.3">
      <c r="A2328" s="54">
        <v>45388</v>
      </c>
      <c r="B2328" s="52">
        <v>12</v>
      </c>
      <c r="C2328" s="55">
        <v>8.94</v>
      </c>
      <c r="D2328" s="52">
        <f t="shared" si="39"/>
        <v>4</v>
      </c>
    </row>
    <row r="2329" spans="1:4" x14ac:dyDescent="0.3">
      <c r="A2329" s="54">
        <v>45388</v>
      </c>
      <c r="B2329" s="52">
        <v>13</v>
      </c>
      <c r="C2329" s="55">
        <v>-3.14</v>
      </c>
      <c r="D2329" s="52">
        <f t="shared" si="39"/>
        <v>4</v>
      </c>
    </row>
    <row r="2330" spans="1:4" x14ac:dyDescent="0.3">
      <c r="A2330" s="54">
        <v>45388</v>
      </c>
      <c r="B2330" s="52">
        <v>14</v>
      </c>
      <c r="C2330" s="55">
        <v>-3.41</v>
      </c>
      <c r="D2330" s="52">
        <f t="shared" si="39"/>
        <v>4</v>
      </c>
    </row>
    <row r="2331" spans="1:4" x14ac:dyDescent="0.3">
      <c r="A2331" s="54">
        <v>45388</v>
      </c>
      <c r="B2331" s="52">
        <v>15</v>
      </c>
      <c r="C2331" s="55">
        <v>-35</v>
      </c>
      <c r="D2331" s="52">
        <f t="shared" si="39"/>
        <v>4</v>
      </c>
    </row>
    <row r="2332" spans="1:4" x14ac:dyDescent="0.3">
      <c r="A2332" s="54">
        <v>45388</v>
      </c>
      <c r="B2332" s="52">
        <v>16</v>
      </c>
      <c r="C2332" s="55">
        <v>-20</v>
      </c>
      <c r="D2332" s="52">
        <f t="shared" si="39"/>
        <v>4</v>
      </c>
    </row>
    <row r="2333" spans="1:4" x14ac:dyDescent="0.3">
      <c r="A2333" s="54">
        <v>45388</v>
      </c>
      <c r="B2333" s="52">
        <v>17</v>
      </c>
      <c r="C2333" s="55">
        <v>-3</v>
      </c>
      <c r="D2333" s="52">
        <f t="shared" si="39"/>
        <v>4</v>
      </c>
    </row>
    <row r="2334" spans="1:4" x14ac:dyDescent="0.3">
      <c r="A2334" s="54">
        <v>45388</v>
      </c>
      <c r="B2334" s="52">
        <v>18</v>
      </c>
      <c r="C2334" s="55">
        <v>43.61</v>
      </c>
      <c r="D2334" s="52">
        <f t="shared" si="39"/>
        <v>4</v>
      </c>
    </row>
    <row r="2335" spans="1:4" x14ac:dyDescent="0.3">
      <c r="A2335" s="54">
        <v>45388</v>
      </c>
      <c r="B2335" s="52">
        <v>19</v>
      </c>
      <c r="C2335" s="55">
        <v>77.099999999999994</v>
      </c>
      <c r="D2335" s="52">
        <f t="shared" si="39"/>
        <v>4</v>
      </c>
    </row>
    <row r="2336" spans="1:4" x14ac:dyDescent="0.3">
      <c r="A2336" s="54">
        <v>45388</v>
      </c>
      <c r="B2336" s="52">
        <v>20</v>
      </c>
      <c r="C2336" s="55">
        <v>91.12</v>
      </c>
      <c r="D2336" s="52">
        <f t="shared" si="39"/>
        <v>4</v>
      </c>
    </row>
    <row r="2337" spans="1:4" x14ac:dyDescent="0.3">
      <c r="A2337" s="54">
        <v>45388</v>
      </c>
      <c r="B2337" s="52">
        <v>21</v>
      </c>
      <c r="C2337" s="55">
        <v>87.52</v>
      </c>
      <c r="D2337" s="52">
        <f t="shared" si="39"/>
        <v>4</v>
      </c>
    </row>
    <row r="2338" spans="1:4" x14ac:dyDescent="0.3">
      <c r="A2338" s="54">
        <v>45388</v>
      </c>
      <c r="B2338" s="52">
        <v>22</v>
      </c>
      <c r="C2338" s="55">
        <v>82.85</v>
      </c>
      <c r="D2338" s="52">
        <f t="shared" si="39"/>
        <v>4</v>
      </c>
    </row>
    <row r="2339" spans="1:4" x14ac:dyDescent="0.3">
      <c r="A2339" s="54">
        <v>45388</v>
      </c>
      <c r="B2339" s="52">
        <v>23</v>
      </c>
      <c r="C2339" s="55">
        <v>65.52</v>
      </c>
      <c r="D2339" s="52">
        <f t="shared" si="39"/>
        <v>4</v>
      </c>
    </row>
    <row r="2340" spans="1:4" x14ac:dyDescent="0.3">
      <c r="A2340" s="54">
        <v>45388</v>
      </c>
      <c r="B2340" s="52">
        <v>24</v>
      </c>
      <c r="C2340" s="55">
        <v>49.38</v>
      </c>
      <c r="D2340" s="52">
        <f t="shared" si="39"/>
        <v>4</v>
      </c>
    </row>
    <row r="2341" spans="1:4" x14ac:dyDescent="0.3">
      <c r="A2341" s="54">
        <v>45389</v>
      </c>
      <c r="B2341" s="52">
        <v>1</v>
      </c>
      <c r="C2341" s="55">
        <v>12.75</v>
      </c>
      <c r="D2341" s="52">
        <f t="shared" si="39"/>
        <v>4</v>
      </c>
    </row>
    <row r="2342" spans="1:4" x14ac:dyDescent="0.3">
      <c r="A2342" s="54">
        <v>45389</v>
      </c>
      <c r="B2342" s="52">
        <v>2</v>
      </c>
      <c r="C2342" s="55">
        <v>-0.82</v>
      </c>
      <c r="D2342" s="52">
        <f t="shared" si="39"/>
        <v>4</v>
      </c>
    </row>
    <row r="2343" spans="1:4" x14ac:dyDescent="0.3">
      <c r="A2343" s="54">
        <v>45389</v>
      </c>
      <c r="B2343" s="52">
        <v>3</v>
      </c>
      <c r="C2343" s="55">
        <v>0</v>
      </c>
      <c r="D2343" s="52">
        <f t="shared" si="39"/>
        <v>4</v>
      </c>
    </row>
    <row r="2344" spans="1:4" x14ac:dyDescent="0.3">
      <c r="A2344" s="54">
        <v>45389</v>
      </c>
      <c r="B2344" s="52">
        <v>4</v>
      </c>
      <c r="C2344" s="55">
        <v>0</v>
      </c>
      <c r="D2344" s="52">
        <f t="shared" si="39"/>
        <v>4</v>
      </c>
    </row>
    <row r="2345" spans="1:4" x14ac:dyDescent="0.3">
      <c r="A2345" s="54">
        <v>45389</v>
      </c>
      <c r="B2345" s="52">
        <v>5</v>
      </c>
      <c r="C2345" s="55">
        <v>0</v>
      </c>
      <c r="D2345" s="52">
        <f t="shared" si="39"/>
        <v>4</v>
      </c>
    </row>
    <row r="2346" spans="1:4" x14ac:dyDescent="0.3">
      <c r="A2346" s="54">
        <v>45389</v>
      </c>
      <c r="B2346" s="52">
        <v>6</v>
      </c>
      <c r="C2346" s="55">
        <v>0</v>
      </c>
      <c r="D2346" s="52">
        <f t="shared" si="39"/>
        <v>4</v>
      </c>
    </row>
    <row r="2347" spans="1:4" x14ac:dyDescent="0.3">
      <c r="A2347" s="54">
        <v>45389</v>
      </c>
      <c r="B2347" s="52">
        <v>7</v>
      </c>
      <c r="C2347" s="55">
        <v>0</v>
      </c>
      <c r="D2347" s="52">
        <f t="shared" si="39"/>
        <v>4</v>
      </c>
    </row>
    <row r="2348" spans="1:4" x14ac:dyDescent="0.3">
      <c r="A2348" s="54">
        <v>45389</v>
      </c>
      <c r="B2348" s="52">
        <v>8</v>
      </c>
      <c r="C2348" s="55">
        <v>0</v>
      </c>
      <c r="D2348" s="52">
        <f t="shared" si="39"/>
        <v>4</v>
      </c>
    </row>
    <row r="2349" spans="1:4" x14ac:dyDescent="0.3">
      <c r="A2349" s="54">
        <v>45389</v>
      </c>
      <c r="B2349" s="52">
        <v>9</v>
      </c>
      <c r="C2349" s="55">
        <v>0</v>
      </c>
      <c r="D2349" s="52">
        <f t="shared" si="39"/>
        <v>4</v>
      </c>
    </row>
    <row r="2350" spans="1:4" x14ac:dyDescent="0.3">
      <c r="A2350" s="54">
        <v>45389</v>
      </c>
      <c r="B2350" s="52">
        <v>10</v>
      </c>
      <c r="C2350" s="55">
        <v>-0.01</v>
      </c>
      <c r="D2350" s="52">
        <f t="shared" si="39"/>
        <v>4</v>
      </c>
    </row>
    <row r="2351" spans="1:4" x14ac:dyDescent="0.3">
      <c r="A2351" s="54">
        <v>45389</v>
      </c>
      <c r="B2351" s="52">
        <v>11</v>
      </c>
      <c r="C2351" s="55">
        <v>-0.16</v>
      </c>
      <c r="D2351" s="52">
        <f t="shared" si="39"/>
        <v>4</v>
      </c>
    </row>
    <row r="2352" spans="1:4" x14ac:dyDescent="0.3">
      <c r="A2352" s="54">
        <v>45389</v>
      </c>
      <c r="B2352" s="52">
        <v>12</v>
      </c>
      <c r="C2352" s="55">
        <v>-3.25</v>
      </c>
      <c r="D2352" s="52">
        <f t="shared" si="39"/>
        <v>4</v>
      </c>
    </row>
    <row r="2353" spans="1:4" x14ac:dyDescent="0.3">
      <c r="A2353" s="54">
        <v>45389</v>
      </c>
      <c r="B2353" s="52">
        <v>13</v>
      </c>
      <c r="C2353" s="55">
        <v>-8.76</v>
      </c>
      <c r="D2353" s="52">
        <f t="shared" si="39"/>
        <v>4</v>
      </c>
    </row>
    <row r="2354" spans="1:4" x14ac:dyDescent="0.3">
      <c r="A2354" s="54">
        <v>45389</v>
      </c>
      <c r="B2354" s="52">
        <v>14</v>
      </c>
      <c r="C2354" s="55">
        <v>-23.21</v>
      </c>
      <c r="D2354" s="52">
        <f t="shared" si="39"/>
        <v>4</v>
      </c>
    </row>
    <row r="2355" spans="1:4" x14ac:dyDescent="0.3">
      <c r="A2355" s="54">
        <v>45389</v>
      </c>
      <c r="B2355" s="52">
        <v>15</v>
      </c>
      <c r="C2355" s="55">
        <v>-19.91</v>
      </c>
      <c r="D2355" s="52">
        <f t="shared" si="39"/>
        <v>4</v>
      </c>
    </row>
    <row r="2356" spans="1:4" x14ac:dyDescent="0.3">
      <c r="A2356" s="54">
        <v>45389</v>
      </c>
      <c r="B2356" s="52">
        <v>16</v>
      </c>
      <c r="C2356" s="55">
        <v>-5.04</v>
      </c>
      <c r="D2356" s="52">
        <f t="shared" si="39"/>
        <v>4</v>
      </c>
    </row>
    <row r="2357" spans="1:4" x14ac:dyDescent="0.3">
      <c r="A2357" s="54">
        <v>45389</v>
      </c>
      <c r="B2357" s="52">
        <v>17</v>
      </c>
      <c r="C2357" s="55">
        <v>-0.18</v>
      </c>
      <c r="D2357" s="52">
        <f t="shared" si="39"/>
        <v>4</v>
      </c>
    </row>
    <row r="2358" spans="1:4" x14ac:dyDescent="0.3">
      <c r="A2358" s="54">
        <v>45389</v>
      </c>
      <c r="B2358" s="52">
        <v>18</v>
      </c>
      <c r="C2358" s="55">
        <v>6.24</v>
      </c>
      <c r="D2358" s="52">
        <f t="shared" si="39"/>
        <v>4</v>
      </c>
    </row>
    <row r="2359" spans="1:4" x14ac:dyDescent="0.3">
      <c r="A2359" s="54">
        <v>45389</v>
      </c>
      <c r="B2359" s="52">
        <v>19</v>
      </c>
      <c r="C2359" s="55">
        <v>84.1</v>
      </c>
      <c r="D2359" s="52">
        <f t="shared" si="39"/>
        <v>4</v>
      </c>
    </row>
    <row r="2360" spans="1:4" x14ac:dyDescent="0.3">
      <c r="A2360" s="54">
        <v>45389</v>
      </c>
      <c r="B2360" s="52">
        <v>20</v>
      </c>
      <c r="C2360" s="55">
        <v>103.31</v>
      </c>
      <c r="D2360" s="52">
        <f t="shared" si="39"/>
        <v>4</v>
      </c>
    </row>
    <row r="2361" spans="1:4" x14ac:dyDescent="0.3">
      <c r="A2361" s="54">
        <v>45389</v>
      </c>
      <c r="B2361" s="52">
        <v>21</v>
      </c>
      <c r="C2361" s="55">
        <v>105</v>
      </c>
      <c r="D2361" s="52">
        <f t="shared" si="39"/>
        <v>4</v>
      </c>
    </row>
    <row r="2362" spans="1:4" x14ac:dyDescent="0.3">
      <c r="A2362" s="54">
        <v>45389</v>
      </c>
      <c r="B2362" s="52">
        <v>22</v>
      </c>
      <c r="C2362" s="55">
        <v>90.47</v>
      </c>
      <c r="D2362" s="52">
        <f t="shared" si="39"/>
        <v>4</v>
      </c>
    </row>
    <row r="2363" spans="1:4" x14ac:dyDescent="0.3">
      <c r="A2363" s="54">
        <v>45389</v>
      </c>
      <c r="B2363" s="52">
        <v>23</v>
      </c>
      <c r="C2363" s="55">
        <v>77.97</v>
      </c>
      <c r="D2363" s="52">
        <f t="shared" si="39"/>
        <v>4</v>
      </c>
    </row>
    <row r="2364" spans="1:4" x14ac:dyDescent="0.3">
      <c r="A2364" s="54">
        <v>45389</v>
      </c>
      <c r="B2364" s="52">
        <v>24</v>
      </c>
      <c r="C2364" s="55">
        <v>71.28</v>
      </c>
      <c r="D2364" s="52">
        <f t="shared" si="39"/>
        <v>4</v>
      </c>
    </row>
    <row r="2365" spans="1:4" x14ac:dyDescent="0.3">
      <c r="A2365" s="54">
        <v>45390</v>
      </c>
      <c r="B2365" s="52">
        <v>1</v>
      </c>
      <c r="C2365" s="55">
        <v>67.930000000000007</v>
      </c>
      <c r="D2365" s="52">
        <f t="shared" si="39"/>
        <v>4</v>
      </c>
    </row>
    <row r="2366" spans="1:4" x14ac:dyDescent="0.3">
      <c r="A2366" s="54">
        <v>45390</v>
      </c>
      <c r="B2366" s="52">
        <v>2</v>
      </c>
      <c r="C2366" s="55">
        <v>66.69</v>
      </c>
      <c r="D2366" s="52">
        <f t="shared" si="39"/>
        <v>4</v>
      </c>
    </row>
    <row r="2367" spans="1:4" x14ac:dyDescent="0.3">
      <c r="A2367" s="54">
        <v>45390</v>
      </c>
      <c r="B2367" s="52">
        <v>3</v>
      </c>
      <c r="C2367" s="55">
        <v>63.07</v>
      </c>
      <c r="D2367" s="52">
        <f t="shared" si="39"/>
        <v>4</v>
      </c>
    </row>
    <row r="2368" spans="1:4" x14ac:dyDescent="0.3">
      <c r="A2368" s="54">
        <v>45390</v>
      </c>
      <c r="B2368" s="52">
        <v>4</v>
      </c>
      <c r="C2368" s="55">
        <v>65.72</v>
      </c>
      <c r="D2368" s="52">
        <f t="shared" si="39"/>
        <v>4</v>
      </c>
    </row>
    <row r="2369" spans="1:4" x14ac:dyDescent="0.3">
      <c r="A2369" s="54">
        <v>45390</v>
      </c>
      <c r="B2369" s="52">
        <v>5</v>
      </c>
      <c r="C2369" s="55">
        <v>66.5</v>
      </c>
      <c r="D2369" s="52">
        <f t="shared" si="39"/>
        <v>4</v>
      </c>
    </row>
    <row r="2370" spans="1:4" x14ac:dyDescent="0.3">
      <c r="A2370" s="54">
        <v>45390</v>
      </c>
      <c r="B2370" s="52">
        <v>6</v>
      </c>
      <c r="C2370" s="55">
        <v>72.41</v>
      </c>
      <c r="D2370" s="52">
        <f t="shared" si="39"/>
        <v>4</v>
      </c>
    </row>
    <row r="2371" spans="1:4" x14ac:dyDescent="0.3">
      <c r="A2371" s="54">
        <v>45390</v>
      </c>
      <c r="B2371" s="52">
        <v>7</v>
      </c>
      <c r="C2371" s="55">
        <v>95.57</v>
      </c>
      <c r="D2371" s="52">
        <f t="shared" si="39"/>
        <v>4</v>
      </c>
    </row>
    <row r="2372" spans="1:4" x14ac:dyDescent="0.3">
      <c r="A2372" s="54">
        <v>45390</v>
      </c>
      <c r="B2372" s="52">
        <v>8</v>
      </c>
      <c r="C2372" s="55">
        <v>128.22</v>
      </c>
      <c r="D2372" s="52">
        <f t="shared" si="39"/>
        <v>4</v>
      </c>
    </row>
    <row r="2373" spans="1:4" x14ac:dyDescent="0.3">
      <c r="A2373" s="54">
        <v>45390</v>
      </c>
      <c r="B2373" s="52">
        <v>9</v>
      </c>
      <c r="C2373" s="55">
        <v>104.59</v>
      </c>
      <c r="D2373" s="52">
        <f t="shared" si="39"/>
        <v>4</v>
      </c>
    </row>
    <row r="2374" spans="1:4" x14ac:dyDescent="0.3">
      <c r="A2374" s="54">
        <v>45390</v>
      </c>
      <c r="B2374" s="52">
        <v>10</v>
      </c>
      <c r="C2374" s="55">
        <v>71.349999999999994</v>
      </c>
      <c r="D2374" s="52">
        <f t="shared" si="39"/>
        <v>4</v>
      </c>
    </row>
    <row r="2375" spans="1:4" x14ac:dyDescent="0.3">
      <c r="A2375" s="54">
        <v>45390</v>
      </c>
      <c r="B2375" s="52">
        <v>11</v>
      </c>
      <c r="C2375" s="55">
        <v>24.69</v>
      </c>
      <c r="D2375" s="52">
        <f t="shared" si="39"/>
        <v>4</v>
      </c>
    </row>
    <row r="2376" spans="1:4" x14ac:dyDescent="0.3">
      <c r="A2376" s="54">
        <v>45390</v>
      </c>
      <c r="B2376" s="52">
        <v>12</v>
      </c>
      <c r="C2376" s="55">
        <v>16.97</v>
      </c>
      <c r="D2376" s="52">
        <f t="shared" si="39"/>
        <v>4</v>
      </c>
    </row>
    <row r="2377" spans="1:4" x14ac:dyDescent="0.3">
      <c r="A2377" s="54">
        <v>45390</v>
      </c>
      <c r="B2377" s="52">
        <v>13</v>
      </c>
      <c r="C2377" s="55">
        <v>16.25</v>
      </c>
      <c r="D2377" s="52">
        <f t="shared" si="39"/>
        <v>4</v>
      </c>
    </row>
    <row r="2378" spans="1:4" x14ac:dyDescent="0.3">
      <c r="A2378" s="54">
        <v>45390</v>
      </c>
      <c r="B2378" s="52">
        <v>14</v>
      </c>
      <c r="C2378" s="55">
        <v>17</v>
      </c>
      <c r="D2378" s="52">
        <f t="shared" si="39"/>
        <v>4</v>
      </c>
    </row>
    <row r="2379" spans="1:4" x14ac:dyDescent="0.3">
      <c r="A2379" s="54">
        <v>45390</v>
      </c>
      <c r="B2379" s="52">
        <v>15</v>
      </c>
      <c r="C2379" s="55">
        <v>18.829999999999998</v>
      </c>
      <c r="D2379" s="52">
        <f t="shared" si="39"/>
        <v>4</v>
      </c>
    </row>
    <row r="2380" spans="1:4" x14ac:dyDescent="0.3">
      <c r="A2380" s="54">
        <v>45390</v>
      </c>
      <c r="B2380" s="52">
        <v>16</v>
      </c>
      <c r="C2380" s="55">
        <v>28.98</v>
      </c>
      <c r="D2380" s="52">
        <f t="shared" si="39"/>
        <v>4</v>
      </c>
    </row>
    <row r="2381" spans="1:4" x14ac:dyDescent="0.3">
      <c r="A2381" s="54">
        <v>45390</v>
      </c>
      <c r="B2381" s="52">
        <v>17</v>
      </c>
      <c r="C2381" s="55">
        <v>54.21</v>
      </c>
      <c r="D2381" s="52">
        <f t="shared" si="39"/>
        <v>4</v>
      </c>
    </row>
    <row r="2382" spans="1:4" x14ac:dyDescent="0.3">
      <c r="A2382" s="54">
        <v>45390</v>
      </c>
      <c r="B2382" s="52">
        <v>18</v>
      </c>
      <c r="C2382" s="55">
        <v>71.98</v>
      </c>
      <c r="D2382" s="52">
        <f t="shared" si="39"/>
        <v>4</v>
      </c>
    </row>
    <row r="2383" spans="1:4" x14ac:dyDescent="0.3">
      <c r="A2383" s="54">
        <v>45390</v>
      </c>
      <c r="B2383" s="52">
        <v>19</v>
      </c>
      <c r="C2383" s="55">
        <v>99.96</v>
      </c>
      <c r="D2383" s="52">
        <f t="shared" ref="D2383:D2446" si="40">MONTH(A2383)</f>
        <v>4</v>
      </c>
    </row>
    <row r="2384" spans="1:4" x14ac:dyDescent="0.3">
      <c r="A2384" s="54">
        <v>45390</v>
      </c>
      <c r="B2384" s="52">
        <v>20</v>
      </c>
      <c r="C2384" s="55">
        <v>131.65</v>
      </c>
      <c r="D2384" s="52">
        <f t="shared" si="40"/>
        <v>4</v>
      </c>
    </row>
    <row r="2385" spans="1:4" x14ac:dyDescent="0.3">
      <c r="A2385" s="54">
        <v>45390</v>
      </c>
      <c r="B2385" s="52">
        <v>21</v>
      </c>
      <c r="C2385" s="55">
        <v>120.06</v>
      </c>
      <c r="D2385" s="52">
        <f t="shared" si="40"/>
        <v>4</v>
      </c>
    </row>
    <row r="2386" spans="1:4" x14ac:dyDescent="0.3">
      <c r="A2386" s="54">
        <v>45390</v>
      </c>
      <c r="B2386" s="52">
        <v>22</v>
      </c>
      <c r="C2386" s="55">
        <v>84.48</v>
      </c>
      <c r="D2386" s="52">
        <f t="shared" si="40"/>
        <v>4</v>
      </c>
    </row>
    <row r="2387" spans="1:4" x14ac:dyDescent="0.3">
      <c r="A2387" s="54">
        <v>45390</v>
      </c>
      <c r="B2387" s="52">
        <v>23</v>
      </c>
      <c r="C2387" s="55">
        <v>71.13</v>
      </c>
      <c r="D2387" s="52">
        <f t="shared" si="40"/>
        <v>4</v>
      </c>
    </row>
    <row r="2388" spans="1:4" x14ac:dyDescent="0.3">
      <c r="A2388" s="54">
        <v>45390</v>
      </c>
      <c r="B2388" s="52">
        <v>24</v>
      </c>
      <c r="C2388" s="55">
        <v>66.61</v>
      </c>
      <c r="D2388" s="52">
        <f t="shared" si="40"/>
        <v>4</v>
      </c>
    </row>
    <row r="2389" spans="1:4" x14ac:dyDescent="0.3">
      <c r="A2389" s="54">
        <v>45391</v>
      </c>
      <c r="B2389" s="52">
        <v>1</v>
      </c>
      <c r="C2389" s="55">
        <v>72.12</v>
      </c>
      <c r="D2389" s="52">
        <f t="shared" si="40"/>
        <v>4</v>
      </c>
    </row>
    <row r="2390" spans="1:4" x14ac:dyDescent="0.3">
      <c r="A2390" s="54">
        <v>45391</v>
      </c>
      <c r="B2390" s="52">
        <v>2</v>
      </c>
      <c r="C2390" s="55">
        <v>66.31</v>
      </c>
      <c r="D2390" s="52">
        <f t="shared" si="40"/>
        <v>4</v>
      </c>
    </row>
    <row r="2391" spans="1:4" x14ac:dyDescent="0.3">
      <c r="A2391" s="54">
        <v>45391</v>
      </c>
      <c r="B2391" s="52">
        <v>3</v>
      </c>
      <c r="C2391" s="55">
        <v>64.73</v>
      </c>
      <c r="D2391" s="52">
        <f t="shared" si="40"/>
        <v>4</v>
      </c>
    </row>
    <row r="2392" spans="1:4" x14ac:dyDescent="0.3">
      <c r="A2392" s="54">
        <v>45391</v>
      </c>
      <c r="B2392" s="52">
        <v>4</v>
      </c>
      <c r="C2392" s="55">
        <v>59.95</v>
      </c>
      <c r="D2392" s="52">
        <f t="shared" si="40"/>
        <v>4</v>
      </c>
    </row>
    <row r="2393" spans="1:4" x14ac:dyDescent="0.3">
      <c r="A2393" s="54">
        <v>45391</v>
      </c>
      <c r="B2393" s="52">
        <v>5</v>
      </c>
      <c r="C2393" s="55">
        <v>62.28</v>
      </c>
      <c r="D2393" s="52">
        <f t="shared" si="40"/>
        <v>4</v>
      </c>
    </row>
    <row r="2394" spans="1:4" x14ac:dyDescent="0.3">
      <c r="A2394" s="54">
        <v>45391</v>
      </c>
      <c r="B2394" s="52">
        <v>6</v>
      </c>
      <c r="C2394" s="55">
        <v>70.44</v>
      </c>
      <c r="D2394" s="52">
        <f t="shared" si="40"/>
        <v>4</v>
      </c>
    </row>
    <row r="2395" spans="1:4" x14ac:dyDescent="0.3">
      <c r="A2395" s="54">
        <v>45391</v>
      </c>
      <c r="B2395" s="52">
        <v>7</v>
      </c>
      <c r="C2395" s="55">
        <v>86.8</v>
      </c>
      <c r="D2395" s="52">
        <f t="shared" si="40"/>
        <v>4</v>
      </c>
    </row>
    <row r="2396" spans="1:4" x14ac:dyDescent="0.3">
      <c r="A2396" s="54">
        <v>45391</v>
      </c>
      <c r="B2396" s="52">
        <v>8</v>
      </c>
      <c r="C2396" s="55">
        <v>91.08</v>
      </c>
      <c r="D2396" s="52">
        <f t="shared" si="40"/>
        <v>4</v>
      </c>
    </row>
    <row r="2397" spans="1:4" x14ac:dyDescent="0.3">
      <c r="A2397" s="54">
        <v>45391</v>
      </c>
      <c r="B2397" s="52">
        <v>9</v>
      </c>
      <c r="C2397" s="55">
        <v>74.89</v>
      </c>
      <c r="D2397" s="52">
        <f t="shared" si="40"/>
        <v>4</v>
      </c>
    </row>
    <row r="2398" spans="1:4" x14ac:dyDescent="0.3">
      <c r="A2398" s="54">
        <v>45391</v>
      </c>
      <c r="B2398" s="52">
        <v>10</v>
      </c>
      <c r="C2398" s="55">
        <v>61.71</v>
      </c>
      <c r="D2398" s="52">
        <f t="shared" si="40"/>
        <v>4</v>
      </c>
    </row>
    <row r="2399" spans="1:4" x14ac:dyDescent="0.3">
      <c r="A2399" s="54">
        <v>45391</v>
      </c>
      <c r="B2399" s="52">
        <v>11</v>
      </c>
      <c r="C2399" s="55">
        <v>47.26</v>
      </c>
      <c r="D2399" s="52">
        <f t="shared" si="40"/>
        <v>4</v>
      </c>
    </row>
    <row r="2400" spans="1:4" x14ac:dyDescent="0.3">
      <c r="A2400" s="54">
        <v>45391</v>
      </c>
      <c r="B2400" s="52">
        <v>12</v>
      </c>
      <c r="C2400" s="55">
        <v>41.88</v>
      </c>
      <c r="D2400" s="52">
        <f t="shared" si="40"/>
        <v>4</v>
      </c>
    </row>
    <row r="2401" spans="1:4" x14ac:dyDescent="0.3">
      <c r="A2401" s="54">
        <v>45391</v>
      </c>
      <c r="B2401" s="52">
        <v>13</v>
      </c>
      <c r="C2401" s="55">
        <v>35.24</v>
      </c>
      <c r="D2401" s="52">
        <f t="shared" si="40"/>
        <v>4</v>
      </c>
    </row>
    <row r="2402" spans="1:4" x14ac:dyDescent="0.3">
      <c r="A2402" s="54">
        <v>45391</v>
      </c>
      <c r="B2402" s="52">
        <v>14</v>
      </c>
      <c r="C2402" s="55">
        <v>9.52</v>
      </c>
      <c r="D2402" s="52">
        <f t="shared" si="40"/>
        <v>4</v>
      </c>
    </row>
    <row r="2403" spans="1:4" x14ac:dyDescent="0.3">
      <c r="A2403" s="54">
        <v>45391</v>
      </c>
      <c r="B2403" s="52">
        <v>15</v>
      </c>
      <c r="C2403" s="55">
        <v>9.9</v>
      </c>
      <c r="D2403" s="52">
        <f t="shared" si="40"/>
        <v>4</v>
      </c>
    </row>
    <row r="2404" spans="1:4" x14ac:dyDescent="0.3">
      <c r="A2404" s="54">
        <v>45391</v>
      </c>
      <c r="B2404" s="52">
        <v>16</v>
      </c>
      <c r="C2404" s="55">
        <v>28.41</v>
      </c>
      <c r="D2404" s="52">
        <f t="shared" si="40"/>
        <v>4</v>
      </c>
    </row>
    <row r="2405" spans="1:4" x14ac:dyDescent="0.3">
      <c r="A2405" s="54">
        <v>45391</v>
      </c>
      <c r="B2405" s="52">
        <v>17</v>
      </c>
      <c r="C2405" s="55">
        <v>37.6</v>
      </c>
      <c r="D2405" s="52">
        <f t="shared" si="40"/>
        <v>4</v>
      </c>
    </row>
    <row r="2406" spans="1:4" x14ac:dyDescent="0.3">
      <c r="A2406" s="54">
        <v>45391</v>
      </c>
      <c r="B2406" s="52">
        <v>18</v>
      </c>
      <c r="C2406" s="55">
        <v>51.78</v>
      </c>
      <c r="D2406" s="52">
        <f t="shared" si="40"/>
        <v>4</v>
      </c>
    </row>
    <row r="2407" spans="1:4" x14ac:dyDescent="0.3">
      <c r="A2407" s="54">
        <v>45391</v>
      </c>
      <c r="B2407" s="52">
        <v>19</v>
      </c>
      <c r="C2407" s="55">
        <v>77.14</v>
      </c>
      <c r="D2407" s="52">
        <f t="shared" si="40"/>
        <v>4</v>
      </c>
    </row>
    <row r="2408" spans="1:4" x14ac:dyDescent="0.3">
      <c r="A2408" s="54">
        <v>45391</v>
      </c>
      <c r="B2408" s="52">
        <v>20</v>
      </c>
      <c r="C2408" s="55">
        <v>91.2</v>
      </c>
      <c r="D2408" s="52">
        <f t="shared" si="40"/>
        <v>4</v>
      </c>
    </row>
    <row r="2409" spans="1:4" x14ac:dyDescent="0.3">
      <c r="A2409" s="54">
        <v>45391</v>
      </c>
      <c r="B2409" s="52">
        <v>21</v>
      </c>
      <c r="C2409" s="55">
        <v>91.39</v>
      </c>
      <c r="D2409" s="52">
        <f t="shared" si="40"/>
        <v>4</v>
      </c>
    </row>
    <row r="2410" spans="1:4" x14ac:dyDescent="0.3">
      <c r="A2410" s="54">
        <v>45391</v>
      </c>
      <c r="B2410" s="52">
        <v>22</v>
      </c>
      <c r="C2410" s="55">
        <v>72.61</v>
      </c>
      <c r="D2410" s="52">
        <f t="shared" si="40"/>
        <v>4</v>
      </c>
    </row>
    <row r="2411" spans="1:4" x14ac:dyDescent="0.3">
      <c r="A2411" s="54">
        <v>45391</v>
      </c>
      <c r="B2411" s="52">
        <v>23</v>
      </c>
      <c r="C2411" s="55">
        <v>72.06</v>
      </c>
      <c r="D2411" s="52">
        <f t="shared" si="40"/>
        <v>4</v>
      </c>
    </row>
    <row r="2412" spans="1:4" x14ac:dyDescent="0.3">
      <c r="A2412" s="54">
        <v>45391</v>
      </c>
      <c r="B2412" s="52">
        <v>24</v>
      </c>
      <c r="C2412" s="55">
        <v>66.239999999999995</v>
      </c>
      <c r="D2412" s="52">
        <f t="shared" si="40"/>
        <v>4</v>
      </c>
    </row>
    <row r="2413" spans="1:4" x14ac:dyDescent="0.3">
      <c r="A2413" s="54">
        <v>45392</v>
      </c>
      <c r="B2413" s="52">
        <v>1</v>
      </c>
      <c r="C2413" s="55">
        <v>21</v>
      </c>
      <c r="D2413" s="52">
        <f t="shared" si="40"/>
        <v>4</v>
      </c>
    </row>
    <row r="2414" spans="1:4" x14ac:dyDescent="0.3">
      <c r="A2414" s="54">
        <v>45392</v>
      </c>
      <c r="B2414" s="52">
        <v>2</v>
      </c>
      <c r="C2414" s="55">
        <v>26.01</v>
      </c>
      <c r="D2414" s="52">
        <f t="shared" si="40"/>
        <v>4</v>
      </c>
    </row>
    <row r="2415" spans="1:4" x14ac:dyDescent="0.3">
      <c r="A2415" s="54">
        <v>45392</v>
      </c>
      <c r="B2415" s="52">
        <v>3</v>
      </c>
      <c r="C2415" s="55">
        <v>14.24</v>
      </c>
      <c r="D2415" s="52">
        <f t="shared" si="40"/>
        <v>4</v>
      </c>
    </row>
    <row r="2416" spans="1:4" x14ac:dyDescent="0.3">
      <c r="A2416" s="54">
        <v>45392</v>
      </c>
      <c r="B2416" s="52">
        <v>4</v>
      </c>
      <c r="C2416" s="55">
        <v>17.09</v>
      </c>
      <c r="D2416" s="52">
        <f t="shared" si="40"/>
        <v>4</v>
      </c>
    </row>
    <row r="2417" spans="1:4" x14ac:dyDescent="0.3">
      <c r="A2417" s="54">
        <v>45392</v>
      </c>
      <c r="B2417" s="52">
        <v>5</v>
      </c>
      <c r="C2417" s="55">
        <v>21.57</v>
      </c>
      <c r="D2417" s="52">
        <f t="shared" si="40"/>
        <v>4</v>
      </c>
    </row>
    <row r="2418" spans="1:4" x14ac:dyDescent="0.3">
      <c r="A2418" s="54">
        <v>45392</v>
      </c>
      <c r="B2418" s="52">
        <v>6</v>
      </c>
      <c r="C2418" s="55">
        <v>50.03</v>
      </c>
      <c r="D2418" s="52">
        <f t="shared" si="40"/>
        <v>4</v>
      </c>
    </row>
    <row r="2419" spans="1:4" x14ac:dyDescent="0.3">
      <c r="A2419" s="54">
        <v>45392</v>
      </c>
      <c r="B2419" s="52">
        <v>7</v>
      </c>
      <c r="C2419" s="55">
        <v>75.03</v>
      </c>
      <c r="D2419" s="52">
        <f t="shared" si="40"/>
        <v>4</v>
      </c>
    </row>
    <row r="2420" spans="1:4" x14ac:dyDescent="0.3">
      <c r="A2420" s="54">
        <v>45392</v>
      </c>
      <c r="B2420" s="52">
        <v>8</v>
      </c>
      <c r="C2420" s="55">
        <v>99.63</v>
      </c>
      <c r="D2420" s="52">
        <f t="shared" si="40"/>
        <v>4</v>
      </c>
    </row>
    <row r="2421" spans="1:4" x14ac:dyDescent="0.3">
      <c r="A2421" s="54">
        <v>45392</v>
      </c>
      <c r="B2421" s="52">
        <v>9</v>
      </c>
      <c r="C2421" s="55">
        <v>105.69</v>
      </c>
      <c r="D2421" s="52">
        <f t="shared" si="40"/>
        <v>4</v>
      </c>
    </row>
    <row r="2422" spans="1:4" x14ac:dyDescent="0.3">
      <c r="A2422" s="54">
        <v>45392</v>
      </c>
      <c r="B2422" s="52">
        <v>10</v>
      </c>
      <c r="C2422" s="55">
        <v>79.84</v>
      </c>
      <c r="D2422" s="52">
        <f t="shared" si="40"/>
        <v>4</v>
      </c>
    </row>
    <row r="2423" spans="1:4" x14ac:dyDescent="0.3">
      <c r="A2423" s="54">
        <v>45392</v>
      </c>
      <c r="B2423" s="52">
        <v>11</v>
      </c>
      <c r="C2423" s="55">
        <v>69.13</v>
      </c>
      <c r="D2423" s="52">
        <f t="shared" si="40"/>
        <v>4</v>
      </c>
    </row>
    <row r="2424" spans="1:4" x14ac:dyDescent="0.3">
      <c r="A2424" s="54">
        <v>45392</v>
      </c>
      <c r="B2424" s="52">
        <v>12</v>
      </c>
      <c r="C2424" s="55">
        <v>55.12</v>
      </c>
      <c r="D2424" s="52">
        <f t="shared" si="40"/>
        <v>4</v>
      </c>
    </row>
    <row r="2425" spans="1:4" x14ac:dyDescent="0.3">
      <c r="A2425" s="54">
        <v>45392</v>
      </c>
      <c r="B2425" s="52">
        <v>13</v>
      </c>
      <c r="C2425" s="55">
        <v>43.55</v>
      </c>
      <c r="D2425" s="52">
        <f t="shared" si="40"/>
        <v>4</v>
      </c>
    </row>
    <row r="2426" spans="1:4" x14ac:dyDescent="0.3">
      <c r="A2426" s="54">
        <v>45392</v>
      </c>
      <c r="B2426" s="52">
        <v>14</v>
      </c>
      <c r="C2426" s="55">
        <v>30.7</v>
      </c>
      <c r="D2426" s="52">
        <f t="shared" si="40"/>
        <v>4</v>
      </c>
    </row>
    <row r="2427" spans="1:4" x14ac:dyDescent="0.3">
      <c r="A2427" s="54">
        <v>45392</v>
      </c>
      <c r="B2427" s="52">
        <v>15</v>
      </c>
      <c r="C2427" s="55">
        <v>30.18</v>
      </c>
      <c r="D2427" s="52">
        <f t="shared" si="40"/>
        <v>4</v>
      </c>
    </row>
    <row r="2428" spans="1:4" x14ac:dyDescent="0.3">
      <c r="A2428" s="54">
        <v>45392</v>
      </c>
      <c r="B2428" s="52">
        <v>16</v>
      </c>
      <c r="C2428" s="55">
        <v>50.81</v>
      </c>
      <c r="D2428" s="52">
        <f t="shared" si="40"/>
        <v>4</v>
      </c>
    </row>
    <row r="2429" spans="1:4" x14ac:dyDescent="0.3">
      <c r="A2429" s="54">
        <v>45392</v>
      </c>
      <c r="B2429" s="52">
        <v>17</v>
      </c>
      <c r="C2429" s="55">
        <v>59.8</v>
      </c>
      <c r="D2429" s="52">
        <f t="shared" si="40"/>
        <v>4</v>
      </c>
    </row>
    <row r="2430" spans="1:4" x14ac:dyDescent="0.3">
      <c r="A2430" s="54">
        <v>45392</v>
      </c>
      <c r="B2430" s="52">
        <v>18</v>
      </c>
      <c r="C2430" s="55">
        <v>73.44</v>
      </c>
      <c r="D2430" s="52">
        <f t="shared" si="40"/>
        <v>4</v>
      </c>
    </row>
    <row r="2431" spans="1:4" x14ac:dyDescent="0.3">
      <c r="A2431" s="54">
        <v>45392</v>
      </c>
      <c r="B2431" s="52">
        <v>19</v>
      </c>
      <c r="C2431" s="55">
        <v>95.89</v>
      </c>
      <c r="D2431" s="52">
        <f t="shared" si="40"/>
        <v>4</v>
      </c>
    </row>
    <row r="2432" spans="1:4" x14ac:dyDescent="0.3">
      <c r="A2432" s="54">
        <v>45392</v>
      </c>
      <c r="B2432" s="52">
        <v>20</v>
      </c>
      <c r="C2432" s="55">
        <v>178.52</v>
      </c>
      <c r="D2432" s="52">
        <f t="shared" si="40"/>
        <v>4</v>
      </c>
    </row>
    <row r="2433" spans="1:4" x14ac:dyDescent="0.3">
      <c r="A2433" s="54">
        <v>45392</v>
      </c>
      <c r="B2433" s="52">
        <v>21</v>
      </c>
      <c r="C2433" s="55">
        <v>178.85</v>
      </c>
      <c r="D2433" s="52">
        <f t="shared" si="40"/>
        <v>4</v>
      </c>
    </row>
    <row r="2434" spans="1:4" x14ac:dyDescent="0.3">
      <c r="A2434" s="54">
        <v>45392</v>
      </c>
      <c r="B2434" s="52">
        <v>22</v>
      </c>
      <c r="C2434" s="55">
        <v>111.19</v>
      </c>
      <c r="D2434" s="52">
        <f t="shared" si="40"/>
        <v>4</v>
      </c>
    </row>
    <row r="2435" spans="1:4" x14ac:dyDescent="0.3">
      <c r="A2435" s="54">
        <v>45392</v>
      </c>
      <c r="B2435" s="52">
        <v>23</v>
      </c>
      <c r="C2435" s="55">
        <v>84.29</v>
      </c>
      <c r="D2435" s="52">
        <f t="shared" si="40"/>
        <v>4</v>
      </c>
    </row>
    <row r="2436" spans="1:4" x14ac:dyDescent="0.3">
      <c r="A2436" s="54">
        <v>45392</v>
      </c>
      <c r="B2436" s="52">
        <v>24</v>
      </c>
      <c r="C2436" s="55">
        <v>75.3</v>
      </c>
      <c r="D2436" s="52">
        <f t="shared" si="40"/>
        <v>4</v>
      </c>
    </row>
    <row r="2437" spans="1:4" x14ac:dyDescent="0.3">
      <c r="A2437" s="54">
        <v>45393</v>
      </c>
      <c r="B2437" s="52">
        <v>1</v>
      </c>
      <c r="C2437" s="55">
        <v>68.650000000000006</v>
      </c>
      <c r="D2437" s="52">
        <f t="shared" si="40"/>
        <v>4</v>
      </c>
    </row>
    <row r="2438" spans="1:4" x14ac:dyDescent="0.3">
      <c r="A2438" s="54">
        <v>45393</v>
      </c>
      <c r="B2438" s="52">
        <v>2</v>
      </c>
      <c r="C2438" s="55">
        <v>63.23</v>
      </c>
      <c r="D2438" s="52">
        <f t="shared" si="40"/>
        <v>4</v>
      </c>
    </row>
    <row r="2439" spans="1:4" x14ac:dyDescent="0.3">
      <c r="A2439" s="54">
        <v>45393</v>
      </c>
      <c r="B2439" s="52">
        <v>3</v>
      </c>
      <c r="C2439" s="55">
        <v>58.36</v>
      </c>
      <c r="D2439" s="52">
        <f t="shared" si="40"/>
        <v>4</v>
      </c>
    </row>
    <row r="2440" spans="1:4" x14ac:dyDescent="0.3">
      <c r="A2440" s="54">
        <v>45393</v>
      </c>
      <c r="B2440" s="52">
        <v>4</v>
      </c>
      <c r="C2440" s="55">
        <v>57.2</v>
      </c>
      <c r="D2440" s="52">
        <f t="shared" si="40"/>
        <v>4</v>
      </c>
    </row>
    <row r="2441" spans="1:4" x14ac:dyDescent="0.3">
      <c r="A2441" s="54">
        <v>45393</v>
      </c>
      <c r="B2441" s="52">
        <v>5</v>
      </c>
      <c r="C2441" s="55">
        <v>57.56</v>
      </c>
      <c r="D2441" s="52">
        <f t="shared" si="40"/>
        <v>4</v>
      </c>
    </row>
    <row r="2442" spans="1:4" x14ac:dyDescent="0.3">
      <c r="A2442" s="54">
        <v>45393</v>
      </c>
      <c r="B2442" s="52">
        <v>6</v>
      </c>
      <c r="C2442" s="55">
        <v>63.64</v>
      </c>
      <c r="D2442" s="52">
        <f t="shared" si="40"/>
        <v>4</v>
      </c>
    </row>
    <row r="2443" spans="1:4" x14ac:dyDescent="0.3">
      <c r="A2443" s="54">
        <v>45393</v>
      </c>
      <c r="B2443" s="52">
        <v>7</v>
      </c>
      <c r="C2443" s="55">
        <v>76.34</v>
      </c>
      <c r="D2443" s="52">
        <f t="shared" si="40"/>
        <v>4</v>
      </c>
    </row>
    <row r="2444" spans="1:4" x14ac:dyDescent="0.3">
      <c r="A2444" s="54">
        <v>45393</v>
      </c>
      <c r="B2444" s="52">
        <v>8</v>
      </c>
      <c r="C2444" s="55">
        <v>77.02</v>
      </c>
      <c r="D2444" s="52">
        <f t="shared" si="40"/>
        <v>4</v>
      </c>
    </row>
    <row r="2445" spans="1:4" x14ac:dyDescent="0.3">
      <c r="A2445" s="54">
        <v>45393</v>
      </c>
      <c r="B2445" s="52">
        <v>9</v>
      </c>
      <c r="C2445" s="55">
        <v>52.2</v>
      </c>
      <c r="D2445" s="52">
        <f t="shared" si="40"/>
        <v>4</v>
      </c>
    </row>
    <row r="2446" spans="1:4" x14ac:dyDescent="0.3">
      <c r="A2446" s="54">
        <v>45393</v>
      </c>
      <c r="B2446" s="52">
        <v>10</v>
      </c>
      <c r="C2446" s="55">
        <v>29.84</v>
      </c>
      <c r="D2446" s="52">
        <f t="shared" si="40"/>
        <v>4</v>
      </c>
    </row>
    <row r="2447" spans="1:4" x14ac:dyDescent="0.3">
      <c r="A2447" s="54">
        <v>45393</v>
      </c>
      <c r="B2447" s="52">
        <v>11</v>
      </c>
      <c r="C2447" s="55">
        <v>10.01</v>
      </c>
      <c r="D2447" s="52">
        <f t="shared" ref="D2447:D2510" si="41">MONTH(A2447)</f>
        <v>4</v>
      </c>
    </row>
    <row r="2448" spans="1:4" x14ac:dyDescent="0.3">
      <c r="A2448" s="54">
        <v>45393</v>
      </c>
      <c r="B2448" s="52">
        <v>12</v>
      </c>
      <c r="C2448" s="55">
        <v>0.7</v>
      </c>
      <c r="D2448" s="52">
        <f t="shared" si="41"/>
        <v>4</v>
      </c>
    </row>
    <row r="2449" spans="1:4" x14ac:dyDescent="0.3">
      <c r="A2449" s="54">
        <v>45393</v>
      </c>
      <c r="B2449" s="52">
        <v>13</v>
      </c>
      <c r="C2449" s="55">
        <v>0.82</v>
      </c>
      <c r="D2449" s="52">
        <f t="shared" si="41"/>
        <v>4</v>
      </c>
    </row>
    <row r="2450" spans="1:4" x14ac:dyDescent="0.3">
      <c r="A2450" s="54">
        <v>45393</v>
      </c>
      <c r="B2450" s="52">
        <v>14</v>
      </c>
      <c r="C2450" s="55">
        <v>1.0900000000000001</v>
      </c>
      <c r="D2450" s="52">
        <f t="shared" si="41"/>
        <v>4</v>
      </c>
    </row>
    <row r="2451" spans="1:4" x14ac:dyDescent="0.3">
      <c r="A2451" s="54">
        <v>45393</v>
      </c>
      <c r="B2451" s="52">
        <v>15</v>
      </c>
      <c r="C2451" s="55">
        <v>0.44</v>
      </c>
      <c r="D2451" s="52">
        <f t="shared" si="41"/>
        <v>4</v>
      </c>
    </row>
    <row r="2452" spans="1:4" x14ac:dyDescent="0.3">
      <c r="A2452" s="54">
        <v>45393</v>
      </c>
      <c r="B2452" s="52">
        <v>16</v>
      </c>
      <c r="C2452" s="55">
        <v>27.26</v>
      </c>
      <c r="D2452" s="52">
        <f t="shared" si="41"/>
        <v>4</v>
      </c>
    </row>
    <row r="2453" spans="1:4" x14ac:dyDescent="0.3">
      <c r="A2453" s="54">
        <v>45393</v>
      </c>
      <c r="B2453" s="52">
        <v>17</v>
      </c>
      <c r="C2453" s="55">
        <v>52.87</v>
      </c>
      <c r="D2453" s="52">
        <f t="shared" si="41"/>
        <v>4</v>
      </c>
    </row>
    <row r="2454" spans="1:4" x14ac:dyDescent="0.3">
      <c r="A2454" s="54">
        <v>45393</v>
      </c>
      <c r="B2454" s="52">
        <v>18</v>
      </c>
      <c r="C2454" s="55">
        <v>73.12</v>
      </c>
      <c r="D2454" s="52">
        <f t="shared" si="41"/>
        <v>4</v>
      </c>
    </row>
    <row r="2455" spans="1:4" x14ac:dyDescent="0.3">
      <c r="A2455" s="54">
        <v>45393</v>
      </c>
      <c r="B2455" s="52">
        <v>19</v>
      </c>
      <c r="C2455" s="55">
        <v>93.39</v>
      </c>
      <c r="D2455" s="52">
        <f t="shared" si="41"/>
        <v>4</v>
      </c>
    </row>
    <row r="2456" spans="1:4" x14ac:dyDescent="0.3">
      <c r="A2456" s="54">
        <v>45393</v>
      </c>
      <c r="B2456" s="52">
        <v>20</v>
      </c>
      <c r="C2456" s="55">
        <v>124.13</v>
      </c>
      <c r="D2456" s="52">
        <f t="shared" si="41"/>
        <v>4</v>
      </c>
    </row>
    <row r="2457" spans="1:4" x14ac:dyDescent="0.3">
      <c r="A2457" s="54">
        <v>45393</v>
      </c>
      <c r="B2457" s="52">
        <v>21</v>
      </c>
      <c r="C2457" s="55">
        <v>132.05000000000001</v>
      </c>
      <c r="D2457" s="52">
        <f t="shared" si="41"/>
        <v>4</v>
      </c>
    </row>
    <row r="2458" spans="1:4" x14ac:dyDescent="0.3">
      <c r="A2458" s="54">
        <v>45393</v>
      </c>
      <c r="B2458" s="52">
        <v>22</v>
      </c>
      <c r="C2458" s="55">
        <v>96.89</v>
      </c>
      <c r="D2458" s="52">
        <f t="shared" si="41"/>
        <v>4</v>
      </c>
    </row>
    <row r="2459" spans="1:4" x14ac:dyDescent="0.3">
      <c r="A2459" s="54">
        <v>45393</v>
      </c>
      <c r="B2459" s="52">
        <v>23</v>
      </c>
      <c r="C2459" s="55">
        <v>81.48</v>
      </c>
      <c r="D2459" s="52">
        <f t="shared" si="41"/>
        <v>4</v>
      </c>
    </row>
    <row r="2460" spans="1:4" x14ac:dyDescent="0.3">
      <c r="A2460" s="54">
        <v>45393</v>
      </c>
      <c r="B2460" s="52">
        <v>24</v>
      </c>
      <c r="C2460" s="55">
        <v>73.94</v>
      </c>
      <c r="D2460" s="52">
        <f t="shared" si="41"/>
        <v>4</v>
      </c>
    </row>
    <row r="2461" spans="1:4" x14ac:dyDescent="0.3">
      <c r="A2461" s="54">
        <v>45394</v>
      </c>
      <c r="B2461" s="52">
        <v>1</v>
      </c>
      <c r="C2461" s="55">
        <v>71.489999999999995</v>
      </c>
      <c r="D2461" s="52">
        <f t="shared" si="41"/>
        <v>4</v>
      </c>
    </row>
    <row r="2462" spans="1:4" x14ac:dyDescent="0.3">
      <c r="A2462" s="54">
        <v>45394</v>
      </c>
      <c r="B2462" s="52">
        <v>2</v>
      </c>
      <c r="C2462" s="55">
        <v>65.709999999999994</v>
      </c>
      <c r="D2462" s="52">
        <f t="shared" si="41"/>
        <v>4</v>
      </c>
    </row>
    <row r="2463" spans="1:4" x14ac:dyDescent="0.3">
      <c r="A2463" s="54">
        <v>45394</v>
      </c>
      <c r="B2463" s="52">
        <v>3</v>
      </c>
      <c r="C2463" s="55">
        <v>61.35</v>
      </c>
      <c r="D2463" s="52">
        <f t="shared" si="41"/>
        <v>4</v>
      </c>
    </row>
    <row r="2464" spans="1:4" x14ac:dyDescent="0.3">
      <c r="A2464" s="54">
        <v>45394</v>
      </c>
      <c r="B2464" s="52">
        <v>4</v>
      </c>
      <c r="C2464" s="55">
        <v>62.42</v>
      </c>
      <c r="D2464" s="52">
        <f t="shared" si="41"/>
        <v>4</v>
      </c>
    </row>
    <row r="2465" spans="1:4" x14ac:dyDescent="0.3">
      <c r="A2465" s="54">
        <v>45394</v>
      </c>
      <c r="B2465" s="52">
        <v>5</v>
      </c>
      <c r="C2465" s="55">
        <v>64.16</v>
      </c>
      <c r="D2465" s="52">
        <f t="shared" si="41"/>
        <v>4</v>
      </c>
    </row>
    <row r="2466" spans="1:4" x14ac:dyDescent="0.3">
      <c r="A2466" s="54">
        <v>45394</v>
      </c>
      <c r="B2466" s="52">
        <v>6</v>
      </c>
      <c r="C2466" s="55">
        <v>74.22</v>
      </c>
      <c r="D2466" s="52">
        <f t="shared" si="41"/>
        <v>4</v>
      </c>
    </row>
    <row r="2467" spans="1:4" x14ac:dyDescent="0.3">
      <c r="A2467" s="54">
        <v>45394</v>
      </c>
      <c r="B2467" s="52">
        <v>7</v>
      </c>
      <c r="C2467" s="55">
        <v>86.66</v>
      </c>
      <c r="D2467" s="52">
        <f t="shared" si="41"/>
        <v>4</v>
      </c>
    </row>
    <row r="2468" spans="1:4" x14ac:dyDescent="0.3">
      <c r="A2468" s="54">
        <v>45394</v>
      </c>
      <c r="B2468" s="52">
        <v>8</v>
      </c>
      <c r="C2468" s="55">
        <v>95.93</v>
      </c>
      <c r="D2468" s="52">
        <f t="shared" si="41"/>
        <v>4</v>
      </c>
    </row>
    <row r="2469" spans="1:4" x14ac:dyDescent="0.3">
      <c r="A2469" s="54">
        <v>45394</v>
      </c>
      <c r="B2469" s="52">
        <v>9</v>
      </c>
      <c r="C2469" s="55">
        <v>85.34</v>
      </c>
      <c r="D2469" s="52">
        <f t="shared" si="41"/>
        <v>4</v>
      </c>
    </row>
    <row r="2470" spans="1:4" x14ac:dyDescent="0.3">
      <c r="A2470" s="54">
        <v>45394</v>
      </c>
      <c r="B2470" s="52">
        <v>10</v>
      </c>
      <c r="C2470" s="55">
        <v>68.7</v>
      </c>
      <c r="D2470" s="52">
        <f t="shared" si="41"/>
        <v>4</v>
      </c>
    </row>
    <row r="2471" spans="1:4" x14ac:dyDescent="0.3">
      <c r="A2471" s="54">
        <v>45394</v>
      </c>
      <c r="B2471" s="52">
        <v>11</v>
      </c>
      <c r="C2471" s="55">
        <v>41.69</v>
      </c>
      <c r="D2471" s="52">
        <f t="shared" si="41"/>
        <v>4</v>
      </c>
    </row>
    <row r="2472" spans="1:4" x14ac:dyDescent="0.3">
      <c r="A2472" s="54">
        <v>45394</v>
      </c>
      <c r="B2472" s="52">
        <v>12</v>
      </c>
      <c r="C2472" s="55">
        <v>19.71</v>
      </c>
      <c r="D2472" s="52">
        <f t="shared" si="41"/>
        <v>4</v>
      </c>
    </row>
    <row r="2473" spans="1:4" x14ac:dyDescent="0.3">
      <c r="A2473" s="54">
        <v>45394</v>
      </c>
      <c r="B2473" s="52">
        <v>13</v>
      </c>
      <c r="C2473" s="55">
        <v>0</v>
      </c>
      <c r="D2473" s="52">
        <f t="shared" si="41"/>
        <v>4</v>
      </c>
    </row>
    <row r="2474" spans="1:4" x14ac:dyDescent="0.3">
      <c r="A2474" s="54">
        <v>45394</v>
      </c>
      <c r="B2474" s="52">
        <v>14</v>
      </c>
      <c r="C2474" s="55">
        <v>-7.0000000000000007E-2</v>
      </c>
      <c r="D2474" s="52">
        <f t="shared" si="41"/>
        <v>4</v>
      </c>
    </row>
    <row r="2475" spans="1:4" x14ac:dyDescent="0.3">
      <c r="A2475" s="54">
        <v>45394</v>
      </c>
      <c r="B2475" s="52">
        <v>15</v>
      </c>
      <c r="C2475" s="55">
        <v>-0.12</v>
      </c>
      <c r="D2475" s="52">
        <f t="shared" si="41"/>
        <v>4</v>
      </c>
    </row>
    <row r="2476" spans="1:4" x14ac:dyDescent="0.3">
      <c r="A2476" s="54">
        <v>45394</v>
      </c>
      <c r="B2476" s="52">
        <v>16</v>
      </c>
      <c r="C2476" s="55">
        <v>0.04</v>
      </c>
      <c r="D2476" s="52">
        <f t="shared" si="41"/>
        <v>4</v>
      </c>
    </row>
    <row r="2477" spans="1:4" x14ac:dyDescent="0.3">
      <c r="A2477" s="54">
        <v>45394</v>
      </c>
      <c r="B2477" s="52">
        <v>17</v>
      </c>
      <c r="C2477" s="55">
        <v>0.21</v>
      </c>
      <c r="D2477" s="52">
        <f t="shared" si="41"/>
        <v>4</v>
      </c>
    </row>
    <row r="2478" spans="1:4" x14ac:dyDescent="0.3">
      <c r="A2478" s="54">
        <v>45394</v>
      </c>
      <c r="B2478" s="52">
        <v>18</v>
      </c>
      <c r="C2478" s="55">
        <v>59.65</v>
      </c>
      <c r="D2478" s="52">
        <f t="shared" si="41"/>
        <v>4</v>
      </c>
    </row>
    <row r="2479" spans="1:4" x14ac:dyDescent="0.3">
      <c r="A2479" s="54">
        <v>45394</v>
      </c>
      <c r="B2479" s="52">
        <v>19</v>
      </c>
      <c r="C2479" s="55">
        <v>80.22</v>
      </c>
      <c r="D2479" s="52">
        <f t="shared" si="41"/>
        <v>4</v>
      </c>
    </row>
    <row r="2480" spans="1:4" x14ac:dyDescent="0.3">
      <c r="A2480" s="54">
        <v>45394</v>
      </c>
      <c r="B2480" s="52">
        <v>20</v>
      </c>
      <c r="C2480" s="55">
        <v>118.94</v>
      </c>
      <c r="D2480" s="52">
        <f t="shared" si="41"/>
        <v>4</v>
      </c>
    </row>
    <row r="2481" spans="1:4" x14ac:dyDescent="0.3">
      <c r="A2481" s="54">
        <v>45394</v>
      </c>
      <c r="B2481" s="52">
        <v>21</v>
      </c>
      <c r="C2481" s="55">
        <v>122.6</v>
      </c>
      <c r="D2481" s="52">
        <f t="shared" si="41"/>
        <v>4</v>
      </c>
    </row>
    <row r="2482" spans="1:4" x14ac:dyDescent="0.3">
      <c r="A2482" s="54">
        <v>45394</v>
      </c>
      <c r="B2482" s="52">
        <v>22</v>
      </c>
      <c r="C2482" s="55">
        <v>85.02</v>
      </c>
      <c r="D2482" s="52">
        <f t="shared" si="41"/>
        <v>4</v>
      </c>
    </row>
    <row r="2483" spans="1:4" x14ac:dyDescent="0.3">
      <c r="A2483" s="54">
        <v>45394</v>
      </c>
      <c r="B2483" s="52">
        <v>23</v>
      </c>
      <c r="C2483" s="55">
        <v>77.12</v>
      </c>
      <c r="D2483" s="52">
        <f t="shared" si="41"/>
        <v>4</v>
      </c>
    </row>
    <row r="2484" spans="1:4" x14ac:dyDescent="0.3">
      <c r="A2484" s="54">
        <v>45394</v>
      </c>
      <c r="B2484" s="52">
        <v>24</v>
      </c>
      <c r="C2484" s="55">
        <v>66.75</v>
      </c>
      <c r="D2484" s="52">
        <f t="shared" si="41"/>
        <v>4</v>
      </c>
    </row>
    <row r="2485" spans="1:4" x14ac:dyDescent="0.3">
      <c r="A2485" s="54">
        <v>45395</v>
      </c>
      <c r="B2485" s="52">
        <v>1</v>
      </c>
      <c r="C2485" s="55">
        <v>60.06</v>
      </c>
      <c r="D2485" s="52">
        <f t="shared" si="41"/>
        <v>4</v>
      </c>
    </row>
    <row r="2486" spans="1:4" x14ac:dyDescent="0.3">
      <c r="A2486" s="54">
        <v>45395</v>
      </c>
      <c r="B2486" s="52">
        <v>2</v>
      </c>
      <c r="C2486" s="55">
        <v>49.22</v>
      </c>
      <c r="D2486" s="52">
        <f t="shared" si="41"/>
        <v>4</v>
      </c>
    </row>
    <row r="2487" spans="1:4" x14ac:dyDescent="0.3">
      <c r="A2487" s="54">
        <v>45395</v>
      </c>
      <c r="B2487" s="52">
        <v>3</v>
      </c>
      <c r="C2487" s="55">
        <v>24.41</v>
      </c>
      <c r="D2487" s="52">
        <f t="shared" si="41"/>
        <v>4</v>
      </c>
    </row>
    <row r="2488" spans="1:4" x14ac:dyDescent="0.3">
      <c r="A2488" s="54">
        <v>45395</v>
      </c>
      <c r="B2488" s="52">
        <v>4</v>
      </c>
      <c r="C2488" s="55">
        <v>19.399999999999999</v>
      </c>
      <c r="D2488" s="52">
        <f t="shared" si="41"/>
        <v>4</v>
      </c>
    </row>
    <row r="2489" spans="1:4" x14ac:dyDescent="0.3">
      <c r="A2489" s="54">
        <v>45395</v>
      </c>
      <c r="B2489" s="52">
        <v>5</v>
      </c>
      <c r="C2489" s="55">
        <v>20.12</v>
      </c>
      <c r="D2489" s="52">
        <f t="shared" si="41"/>
        <v>4</v>
      </c>
    </row>
    <row r="2490" spans="1:4" x14ac:dyDescent="0.3">
      <c r="A2490" s="54">
        <v>45395</v>
      </c>
      <c r="B2490" s="52">
        <v>6</v>
      </c>
      <c r="C2490" s="55">
        <v>27.15</v>
      </c>
      <c r="D2490" s="52">
        <f t="shared" si="41"/>
        <v>4</v>
      </c>
    </row>
    <row r="2491" spans="1:4" x14ac:dyDescent="0.3">
      <c r="A2491" s="54">
        <v>45395</v>
      </c>
      <c r="B2491" s="52">
        <v>7</v>
      </c>
      <c r="C2491" s="55">
        <v>31.91</v>
      </c>
      <c r="D2491" s="52">
        <f t="shared" si="41"/>
        <v>4</v>
      </c>
    </row>
    <row r="2492" spans="1:4" x14ac:dyDescent="0.3">
      <c r="A2492" s="54">
        <v>45395</v>
      </c>
      <c r="B2492" s="52">
        <v>8</v>
      </c>
      <c r="C2492" s="55">
        <v>35.26</v>
      </c>
      <c r="D2492" s="52">
        <f t="shared" si="41"/>
        <v>4</v>
      </c>
    </row>
    <row r="2493" spans="1:4" x14ac:dyDescent="0.3">
      <c r="A2493" s="54">
        <v>45395</v>
      </c>
      <c r="B2493" s="52">
        <v>9</v>
      </c>
      <c r="C2493" s="55">
        <v>21.83</v>
      </c>
      <c r="D2493" s="52">
        <f t="shared" si="41"/>
        <v>4</v>
      </c>
    </row>
    <row r="2494" spans="1:4" x14ac:dyDescent="0.3">
      <c r="A2494" s="54">
        <v>45395</v>
      </c>
      <c r="B2494" s="52">
        <v>10</v>
      </c>
      <c r="C2494" s="55">
        <v>8.8000000000000007</v>
      </c>
      <c r="D2494" s="52">
        <f t="shared" si="41"/>
        <v>4</v>
      </c>
    </row>
    <row r="2495" spans="1:4" x14ac:dyDescent="0.3">
      <c r="A2495" s="54">
        <v>45395</v>
      </c>
      <c r="B2495" s="52">
        <v>11</v>
      </c>
      <c r="C2495" s="55">
        <v>-0.02</v>
      </c>
      <c r="D2495" s="52">
        <f t="shared" si="41"/>
        <v>4</v>
      </c>
    </row>
    <row r="2496" spans="1:4" x14ac:dyDescent="0.3">
      <c r="A2496" s="54">
        <v>45395</v>
      </c>
      <c r="B2496" s="52">
        <v>12</v>
      </c>
      <c r="C2496" s="55">
        <v>-9.83</v>
      </c>
      <c r="D2496" s="52">
        <f t="shared" si="41"/>
        <v>4</v>
      </c>
    </row>
    <row r="2497" spans="1:4" x14ac:dyDescent="0.3">
      <c r="A2497" s="54">
        <v>45395</v>
      </c>
      <c r="B2497" s="52">
        <v>13</v>
      </c>
      <c r="C2497" s="55">
        <v>-25.34</v>
      </c>
      <c r="D2497" s="52">
        <f t="shared" si="41"/>
        <v>4</v>
      </c>
    </row>
    <row r="2498" spans="1:4" x14ac:dyDescent="0.3">
      <c r="A2498" s="54">
        <v>45395</v>
      </c>
      <c r="B2498" s="52">
        <v>14</v>
      </c>
      <c r="C2498" s="55">
        <v>-50</v>
      </c>
      <c r="D2498" s="52">
        <f t="shared" si="41"/>
        <v>4</v>
      </c>
    </row>
    <row r="2499" spans="1:4" x14ac:dyDescent="0.3">
      <c r="A2499" s="54">
        <v>45395</v>
      </c>
      <c r="B2499" s="52">
        <v>15</v>
      </c>
      <c r="C2499" s="55">
        <v>-55.01</v>
      </c>
      <c r="D2499" s="52">
        <f t="shared" si="41"/>
        <v>4</v>
      </c>
    </row>
    <row r="2500" spans="1:4" x14ac:dyDescent="0.3">
      <c r="A2500" s="54">
        <v>45395</v>
      </c>
      <c r="B2500" s="52">
        <v>16</v>
      </c>
      <c r="C2500" s="55">
        <v>-49.91</v>
      </c>
      <c r="D2500" s="52">
        <f t="shared" si="41"/>
        <v>4</v>
      </c>
    </row>
    <row r="2501" spans="1:4" x14ac:dyDescent="0.3">
      <c r="A2501" s="54">
        <v>45395</v>
      </c>
      <c r="B2501" s="52">
        <v>17</v>
      </c>
      <c r="C2501" s="55">
        <v>-21.04</v>
      </c>
      <c r="D2501" s="52">
        <f t="shared" si="41"/>
        <v>4</v>
      </c>
    </row>
    <row r="2502" spans="1:4" x14ac:dyDescent="0.3">
      <c r="A2502" s="54">
        <v>45395</v>
      </c>
      <c r="B2502" s="52">
        <v>18</v>
      </c>
      <c r="C2502" s="55">
        <v>-1.17</v>
      </c>
      <c r="D2502" s="52">
        <f t="shared" si="41"/>
        <v>4</v>
      </c>
    </row>
    <row r="2503" spans="1:4" x14ac:dyDescent="0.3">
      <c r="A2503" s="54">
        <v>45395</v>
      </c>
      <c r="B2503" s="52">
        <v>19</v>
      </c>
      <c r="C2503" s="55">
        <v>37.26</v>
      </c>
      <c r="D2503" s="52">
        <f t="shared" si="41"/>
        <v>4</v>
      </c>
    </row>
    <row r="2504" spans="1:4" x14ac:dyDescent="0.3">
      <c r="A2504" s="54">
        <v>45395</v>
      </c>
      <c r="B2504" s="52">
        <v>20</v>
      </c>
      <c r="C2504" s="55">
        <v>76.459999999999994</v>
      </c>
      <c r="D2504" s="52">
        <f t="shared" si="41"/>
        <v>4</v>
      </c>
    </row>
    <row r="2505" spans="1:4" x14ac:dyDescent="0.3">
      <c r="A2505" s="54">
        <v>45395</v>
      </c>
      <c r="B2505" s="52">
        <v>21</v>
      </c>
      <c r="C2505" s="55">
        <v>77.83</v>
      </c>
      <c r="D2505" s="52">
        <f t="shared" si="41"/>
        <v>4</v>
      </c>
    </row>
    <row r="2506" spans="1:4" x14ac:dyDescent="0.3">
      <c r="A2506" s="54">
        <v>45395</v>
      </c>
      <c r="B2506" s="52">
        <v>22</v>
      </c>
      <c r="C2506" s="55">
        <v>61</v>
      </c>
      <c r="D2506" s="52">
        <f t="shared" si="41"/>
        <v>4</v>
      </c>
    </row>
    <row r="2507" spans="1:4" x14ac:dyDescent="0.3">
      <c r="A2507" s="54">
        <v>45395</v>
      </c>
      <c r="B2507" s="52">
        <v>23</v>
      </c>
      <c r="C2507" s="55">
        <v>54.6</v>
      </c>
      <c r="D2507" s="52">
        <f t="shared" si="41"/>
        <v>4</v>
      </c>
    </row>
    <row r="2508" spans="1:4" x14ac:dyDescent="0.3">
      <c r="A2508" s="54">
        <v>45395</v>
      </c>
      <c r="B2508" s="52">
        <v>24</v>
      </c>
      <c r="C2508" s="55">
        <v>53.7</v>
      </c>
      <c r="D2508" s="52">
        <f t="shared" si="41"/>
        <v>4</v>
      </c>
    </row>
    <row r="2509" spans="1:4" x14ac:dyDescent="0.3">
      <c r="A2509" s="54">
        <v>45396</v>
      </c>
      <c r="B2509" s="52">
        <v>1</v>
      </c>
      <c r="C2509" s="55">
        <v>84.47</v>
      </c>
      <c r="D2509" s="52">
        <f t="shared" si="41"/>
        <v>4</v>
      </c>
    </row>
    <row r="2510" spans="1:4" x14ac:dyDescent="0.3">
      <c r="A2510" s="54">
        <v>45396</v>
      </c>
      <c r="B2510" s="52">
        <v>2</v>
      </c>
      <c r="C2510" s="55">
        <v>27.28</v>
      </c>
      <c r="D2510" s="52">
        <f t="shared" si="41"/>
        <v>4</v>
      </c>
    </row>
    <row r="2511" spans="1:4" x14ac:dyDescent="0.3">
      <c r="A2511" s="54">
        <v>45396</v>
      </c>
      <c r="B2511" s="52">
        <v>3</v>
      </c>
      <c r="C2511" s="55">
        <v>13</v>
      </c>
      <c r="D2511" s="52">
        <f t="shared" ref="D2511:D2574" si="42">MONTH(A2511)</f>
        <v>4</v>
      </c>
    </row>
    <row r="2512" spans="1:4" x14ac:dyDescent="0.3">
      <c r="A2512" s="54">
        <v>45396</v>
      </c>
      <c r="B2512" s="52">
        <v>4</v>
      </c>
      <c r="C2512" s="55">
        <v>4.67</v>
      </c>
      <c r="D2512" s="52">
        <f t="shared" si="42"/>
        <v>4</v>
      </c>
    </row>
    <row r="2513" spans="1:4" x14ac:dyDescent="0.3">
      <c r="A2513" s="54">
        <v>45396</v>
      </c>
      <c r="B2513" s="52">
        <v>5</v>
      </c>
      <c r="C2513" s="55">
        <v>13.69</v>
      </c>
      <c r="D2513" s="52">
        <f t="shared" si="42"/>
        <v>4</v>
      </c>
    </row>
    <row r="2514" spans="1:4" x14ac:dyDescent="0.3">
      <c r="A2514" s="54">
        <v>45396</v>
      </c>
      <c r="B2514" s="52">
        <v>6</v>
      </c>
      <c r="C2514" s="55">
        <v>11.83</v>
      </c>
      <c r="D2514" s="52">
        <f t="shared" si="42"/>
        <v>4</v>
      </c>
    </row>
    <row r="2515" spans="1:4" x14ac:dyDescent="0.3">
      <c r="A2515" s="54">
        <v>45396</v>
      </c>
      <c r="B2515" s="52">
        <v>7</v>
      </c>
      <c r="C2515" s="55">
        <v>12.86</v>
      </c>
      <c r="D2515" s="52">
        <f t="shared" si="42"/>
        <v>4</v>
      </c>
    </row>
    <row r="2516" spans="1:4" x14ac:dyDescent="0.3">
      <c r="A2516" s="54">
        <v>45396</v>
      </c>
      <c r="B2516" s="52">
        <v>8</v>
      </c>
      <c r="C2516" s="55">
        <v>13</v>
      </c>
      <c r="D2516" s="52">
        <f t="shared" si="42"/>
        <v>4</v>
      </c>
    </row>
    <row r="2517" spans="1:4" x14ac:dyDescent="0.3">
      <c r="A2517" s="54">
        <v>45396</v>
      </c>
      <c r="B2517" s="52">
        <v>9</v>
      </c>
      <c r="C2517" s="55">
        <v>7.46</v>
      </c>
      <c r="D2517" s="52">
        <f t="shared" si="42"/>
        <v>4</v>
      </c>
    </row>
    <row r="2518" spans="1:4" x14ac:dyDescent="0.3">
      <c r="A2518" s="54">
        <v>45396</v>
      </c>
      <c r="B2518" s="52">
        <v>10</v>
      </c>
      <c r="C2518" s="55">
        <v>0</v>
      </c>
      <c r="D2518" s="52">
        <f t="shared" si="42"/>
        <v>4</v>
      </c>
    </row>
    <row r="2519" spans="1:4" x14ac:dyDescent="0.3">
      <c r="A2519" s="54">
        <v>45396</v>
      </c>
      <c r="B2519" s="52">
        <v>11</v>
      </c>
      <c r="C2519" s="55">
        <v>-2.17</v>
      </c>
      <c r="D2519" s="52">
        <f t="shared" si="42"/>
        <v>4</v>
      </c>
    </row>
    <row r="2520" spans="1:4" x14ac:dyDescent="0.3">
      <c r="A2520" s="54">
        <v>45396</v>
      </c>
      <c r="B2520" s="52">
        <v>12</v>
      </c>
      <c r="C2520" s="55">
        <v>-11.64</v>
      </c>
      <c r="D2520" s="52">
        <f t="shared" si="42"/>
        <v>4</v>
      </c>
    </row>
    <row r="2521" spans="1:4" x14ac:dyDescent="0.3">
      <c r="A2521" s="54">
        <v>45396</v>
      </c>
      <c r="B2521" s="52">
        <v>13</v>
      </c>
      <c r="C2521" s="55">
        <v>-40.590000000000003</v>
      </c>
      <c r="D2521" s="52">
        <f t="shared" si="42"/>
        <v>4</v>
      </c>
    </row>
    <row r="2522" spans="1:4" x14ac:dyDescent="0.3">
      <c r="A2522" s="54">
        <v>45396</v>
      </c>
      <c r="B2522" s="52">
        <v>14</v>
      </c>
      <c r="C2522" s="55">
        <v>-57.31</v>
      </c>
      <c r="D2522" s="52">
        <f t="shared" si="42"/>
        <v>4</v>
      </c>
    </row>
    <row r="2523" spans="1:4" x14ac:dyDescent="0.3">
      <c r="A2523" s="54">
        <v>45396</v>
      </c>
      <c r="B2523" s="52">
        <v>15</v>
      </c>
      <c r="C2523" s="55">
        <v>-58.06</v>
      </c>
      <c r="D2523" s="52">
        <f t="shared" si="42"/>
        <v>4</v>
      </c>
    </row>
    <row r="2524" spans="1:4" x14ac:dyDescent="0.3">
      <c r="A2524" s="54">
        <v>45396</v>
      </c>
      <c r="B2524" s="52">
        <v>16</v>
      </c>
      <c r="C2524" s="55">
        <v>-40.04</v>
      </c>
      <c r="D2524" s="52">
        <f t="shared" si="42"/>
        <v>4</v>
      </c>
    </row>
    <row r="2525" spans="1:4" x14ac:dyDescent="0.3">
      <c r="A2525" s="54">
        <v>45396</v>
      </c>
      <c r="B2525" s="52">
        <v>17</v>
      </c>
      <c r="C2525" s="55">
        <v>-6.25</v>
      </c>
      <c r="D2525" s="52">
        <f t="shared" si="42"/>
        <v>4</v>
      </c>
    </row>
    <row r="2526" spans="1:4" x14ac:dyDescent="0.3">
      <c r="A2526" s="54">
        <v>45396</v>
      </c>
      <c r="B2526" s="52">
        <v>18</v>
      </c>
      <c r="C2526" s="55">
        <v>1.57</v>
      </c>
      <c r="D2526" s="52">
        <f t="shared" si="42"/>
        <v>4</v>
      </c>
    </row>
    <row r="2527" spans="1:4" x14ac:dyDescent="0.3">
      <c r="A2527" s="54">
        <v>45396</v>
      </c>
      <c r="B2527" s="52">
        <v>19</v>
      </c>
      <c r="C2527" s="55">
        <v>64.319999999999993</v>
      </c>
      <c r="D2527" s="52">
        <f t="shared" si="42"/>
        <v>4</v>
      </c>
    </row>
    <row r="2528" spans="1:4" x14ac:dyDescent="0.3">
      <c r="A2528" s="54">
        <v>45396</v>
      </c>
      <c r="B2528" s="52">
        <v>20</v>
      </c>
      <c r="C2528" s="55">
        <v>81.099999999999994</v>
      </c>
      <c r="D2528" s="52">
        <f t="shared" si="42"/>
        <v>4</v>
      </c>
    </row>
    <row r="2529" spans="1:4" x14ac:dyDescent="0.3">
      <c r="A2529" s="54">
        <v>45396</v>
      </c>
      <c r="B2529" s="52">
        <v>21</v>
      </c>
      <c r="C2529" s="55">
        <v>106.89</v>
      </c>
      <c r="D2529" s="52">
        <f t="shared" si="42"/>
        <v>4</v>
      </c>
    </row>
    <row r="2530" spans="1:4" x14ac:dyDescent="0.3">
      <c r="A2530" s="54">
        <v>45396</v>
      </c>
      <c r="B2530" s="52">
        <v>22</v>
      </c>
      <c r="C2530" s="55">
        <v>101.36</v>
      </c>
      <c r="D2530" s="52">
        <f t="shared" si="42"/>
        <v>4</v>
      </c>
    </row>
    <row r="2531" spans="1:4" x14ac:dyDescent="0.3">
      <c r="A2531" s="54">
        <v>45396</v>
      </c>
      <c r="B2531" s="52">
        <v>23</v>
      </c>
      <c r="C2531" s="55">
        <v>91.85</v>
      </c>
      <c r="D2531" s="52">
        <f t="shared" si="42"/>
        <v>4</v>
      </c>
    </row>
    <row r="2532" spans="1:4" x14ac:dyDescent="0.3">
      <c r="A2532" s="54">
        <v>45396</v>
      </c>
      <c r="B2532" s="52">
        <v>24</v>
      </c>
      <c r="C2532" s="55">
        <v>82.77</v>
      </c>
      <c r="D2532" s="52">
        <f t="shared" si="42"/>
        <v>4</v>
      </c>
    </row>
    <row r="2533" spans="1:4" x14ac:dyDescent="0.3">
      <c r="A2533" s="54">
        <v>45397</v>
      </c>
      <c r="B2533" s="52">
        <v>1</v>
      </c>
      <c r="C2533" s="55">
        <v>76.16</v>
      </c>
      <c r="D2533" s="52">
        <f t="shared" si="42"/>
        <v>4</v>
      </c>
    </row>
    <row r="2534" spans="1:4" x14ac:dyDescent="0.3">
      <c r="A2534" s="54">
        <v>45397</v>
      </c>
      <c r="B2534" s="52">
        <v>2</v>
      </c>
      <c r="C2534" s="55">
        <v>75.56</v>
      </c>
      <c r="D2534" s="52">
        <f t="shared" si="42"/>
        <v>4</v>
      </c>
    </row>
    <row r="2535" spans="1:4" x14ac:dyDescent="0.3">
      <c r="A2535" s="54">
        <v>45397</v>
      </c>
      <c r="B2535" s="52">
        <v>3</v>
      </c>
      <c r="C2535" s="55">
        <v>73.680000000000007</v>
      </c>
      <c r="D2535" s="52">
        <f t="shared" si="42"/>
        <v>4</v>
      </c>
    </row>
    <row r="2536" spans="1:4" x14ac:dyDescent="0.3">
      <c r="A2536" s="54">
        <v>45397</v>
      </c>
      <c r="B2536" s="52">
        <v>4</v>
      </c>
      <c r="C2536" s="55">
        <v>74.14</v>
      </c>
      <c r="D2536" s="52">
        <f t="shared" si="42"/>
        <v>4</v>
      </c>
    </row>
    <row r="2537" spans="1:4" x14ac:dyDescent="0.3">
      <c r="A2537" s="54">
        <v>45397</v>
      </c>
      <c r="B2537" s="52">
        <v>5</v>
      </c>
      <c r="C2537" s="55">
        <v>71.650000000000006</v>
      </c>
      <c r="D2537" s="52">
        <f t="shared" si="42"/>
        <v>4</v>
      </c>
    </row>
    <row r="2538" spans="1:4" x14ac:dyDescent="0.3">
      <c r="A2538" s="54">
        <v>45397</v>
      </c>
      <c r="B2538" s="52">
        <v>6</v>
      </c>
      <c r="C2538" s="55">
        <v>81.38</v>
      </c>
      <c r="D2538" s="52">
        <f t="shared" si="42"/>
        <v>4</v>
      </c>
    </row>
    <row r="2539" spans="1:4" x14ac:dyDescent="0.3">
      <c r="A2539" s="54">
        <v>45397</v>
      </c>
      <c r="B2539" s="52">
        <v>7</v>
      </c>
      <c r="C2539" s="55">
        <v>109.72</v>
      </c>
      <c r="D2539" s="52">
        <f t="shared" si="42"/>
        <v>4</v>
      </c>
    </row>
    <row r="2540" spans="1:4" x14ac:dyDescent="0.3">
      <c r="A2540" s="54">
        <v>45397</v>
      </c>
      <c r="B2540" s="52">
        <v>8</v>
      </c>
      <c r="C2540" s="55">
        <v>158.53</v>
      </c>
      <c r="D2540" s="52">
        <f t="shared" si="42"/>
        <v>4</v>
      </c>
    </row>
    <row r="2541" spans="1:4" x14ac:dyDescent="0.3">
      <c r="A2541" s="54">
        <v>45397</v>
      </c>
      <c r="B2541" s="52">
        <v>9</v>
      </c>
      <c r="C2541" s="55">
        <v>141.68</v>
      </c>
      <c r="D2541" s="52">
        <f t="shared" si="42"/>
        <v>4</v>
      </c>
    </row>
    <row r="2542" spans="1:4" x14ac:dyDescent="0.3">
      <c r="A2542" s="54">
        <v>45397</v>
      </c>
      <c r="B2542" s="52">
        <v>10</v>
      </c>
      <c r="C2542" s="55">
        <v>84.64</v>
      </c>
      <c r="D2542" s="52">
        <f t="shared" si="42"/>
        <v>4</v>
      </c>
    </row>
    <row r="2543" spans="1:4" x14ac:dyDescent="0.3">
      <c r="A2543" s="54">
        <v>45397</v>
      </c>
      <c r="B2543" s="52">
        <v>11</v>
      </c>
      <c r="C2543" s="55">
        <v>70.23</v>
      </c>
      <c r="D2543" s="52">
        <f t="shared" si="42"/>
        <v>4</v>
      </c>
    </row>
    <row r="2544" spans="1:4" x14ac:dyDescent="0.3">
      <c r="A2544" s="54">
        <v>45397</v>
      </c>
      <c r="B2544" s="52">
        <v>12</v>
      </c>
      <c r="C2544" s="55">
        <v>56.81</v>
      </c>
      <c r="D2544" s="52">
        <f t="shared" si="42"/>
        <v>4</v>
      </c>
    </row>
    <row r="2545" spans="1:4" x14ac:dyDescent="0.3">
      <c r="A2545" s="54">
        <v>45397</v>
      </c>
      <c r="B2545" s="52">
        <v>13</v>
      </c>
      <c r="C2545" s="55">
        <v>42.74</v>
      </c>
      <c r="D2545" s="52">
        <f t="shared" si="42"/>
        <v>4</v>
      </c>
    </row>
    <row r="2546" spans="1:4" x14ac:dyDescent="0.3">
      <c r="A2546" s="54">
        <v>45397</v>
      </c>
      <c r="B2546" s="52">
        <v>14</v>
      </c>
      <c r="C2546" s="55">
        <v>32.58</v>
      </c>
      <c r="D2546" s="52">
        <f t="shared" si="42"/>
        <v>4</v>
      </c>
    </row>
    <row r="2547" spans="1:4" x14ac:dyDescent="0.3">
      <c r="A2547" s="54">
        <v>45397</v>
      </c>
      <c r="B2547" s="52">
        <v>15</v>
      </c>
      <c r="C2547" s="55">
        <v>15.73</v>
      </c>
      <c r="D2547" s="52">
        <f t="shared" si="42"/>
        <v>4</v>
      </c>
    </row>
    <row r="2548" spans="1:4" x14ac:dyDescent="0.3">
      <c r="A2548" s="54">
        <v>45397</v>
      </c>
      <c r="B2548" s="52">
        <v>16</v>
      </c>
      <c r="C2548" s="55">
        <v>59.26</v>
      </c>
      <c r="D2548" s="52">
        <f t="shared" si="42"/>
        <v>4</v>
      </c>
    </row>
    <row r="2549" spans="1:4" x14ac:dyDescent="0.3">
      <c r="A2549" s="54">
        <v>45397</v>
      </c>
      <c r="B2549" s="52">
        <v>17</v>
      </c>
      <c r="C2549" s="55">
        <v>74.680000000000007</v>
      </c>
      <c r="D2549" s="52">
        <f t="shared" si="42"/>
        <v>4</v>
      </c>
    </row>
    <row r="2550" spans="1:4" x14ac:dyDescent="0.3">
      <c r="A2550" s="54">
        <v>45397</v>
      </c>
      <c r="B2550" s="52">
        <v>18</v>
      </c>
      <c r="C2550" s="55">
        <v>88.26</v>
      </c>
      <c r="D2550" s="52">
        <f t="shared" si="42"/>
        <v>4</v>
      </c>
    </row>
    <row r="2551" spans="1:4" x14ac:dyDescent="0.3">
      <c r="A2551" s="54">
        <v>45397</v>
      </c>
      <c r="B2551" s="52">
        <v>19</v>
      </c>
      <c r="C2551" s="55">
        <v>91.17</v>
      </c>
      <c r="D2551" s="52">
        <f t="shared" si="42"/>
        <v>4</v>
      </c>
    </row>
    <row r="2552" spans="1:4" x14ac:dyDescent="0.3">
      <c r="A2552" s="54">
        <v>45397</v>
      </c>
      <c r="B2552" s="52">
        <v>20</v>
      </c>
      <c r="C2552" s="55">
        <v>100.87</v>
      </c>
      <c r="D2552" s="52">
        <f t="shared" si="42"/>
        <v>4</v>
      </c>
    </row>
    <row r="2553" spans="1:4" x14ac:dyDescent="0.3">
      <c r="A2553" s="54">
        <v>45397</v>
      </c>
      <c r="B2553" s="52">
        <v>21</v>
      </c>
      <c r="C2553" s="55">
        <v>101.36</v>
      </c>
      <c r="D2553" s="52">
        <f t="shared" si="42"/>
        <v>4</v>
      </c>
    </row>
    <row r="2554" spans="1:4" x14ac:dyDescent="0.3">
      <c r="A2554" s="54">
        <v>45397</v>
      </c>
      <c r="B2554" s="52">
        <v>22</v>
      </c>
      <c r="C2554" s="55">
        <v>86.22</v>
      </c>
      <c r="D2554" s="52">
        <f t="shared" si="42"/>
        <v>4</v>
      </c>
    </row>
    <row r="2555" spans="1:4" x14ac:dyDescent="0.3">
      <c r="A2555" s="54">
        <v>45397</v>
      </c>
      <c r="B2555" s="52">
        <v>23</v>
      </c>
      <c r="C2555" s="55">
        <v>68.760000000000005</v>
      </c>
      <c r="D2555" s="52">
        <f t="shared" si="42"/>
        <v>4</v>
      </c>
    </row>
    <row r="2556" spans="1:4" x14ac:dyDescent="0.3">
      <c r="A2556" s="54">
        <v>45397</v>
      </c>
      <c r="B2556" s="52">
        <v>24</v>
      </c>
      <c r="C2556" s="55">
        <v>56.83</v>
      </c>
      <c r="D2556" s="52">
        <f t="shared" si="42"/>
        <v>4</v>
      </c>
    </row>
    <row r="2557" spans="1:4" x14ac:dyDescent="0.3">
      <c r="A2557" s="54">
        <v>45398</v>
      </c>
      <c r="B2557" s="52">
        <v>1</v>
      </c>
      <c r="C2557" s="55">
        <v>33.6</v>
      </c>
      <c r="D2557" s="52">
        <f t="shared" si="42"/>
        <v>4</v>
      </c>
    </row>
    <row r="2558" spans="1:4" x14ac:dyDescent="0.3">
      <c r="A2558" s="54">
        <v>45398</v>
      </c>
      <c r="B2558" s="52">
        <v>2</v>
      </c>
      <c r="C2558" s="55">
        <v>21.75</v>
      </c>
      <c r="D2558" s="52">
        <f t="shared" si="42"/>
        <v>4</v>
      </c>
    </row>
    <row r="2559" spans="1:4" x14ac:dyDescent="0.3">
      <c r="A2559" s="54">
        <v>45398</v>
      </c>
      <c r="B2559" s="52">
        <v>3</v>
      </c>
      <c r="C2559" s="55">
        <v>10.81</v>
      </c>
      <c r="D2559" s="52">
        <f t="shared" si="42"/>
        <v>4</v>
      </c>
    </row>
    <row r="2560" spans="1:4" x14ac:dyDescent="0.3">
      <c r="A2560" s="54">
        <v>45398</v>
      </c>
      <c r="B2560" s="52">
        <v>4</v>
      </c>
      <c r="C2560" s="55">
        <v>19.55</v>
      </c>
      <c r="D2560" s="52">
        <f t="shared" si="42"/>
        <v>4</v>
      </c>
    </row>
    <row r="2561" spans="1:4" x14ac:dyDescent="0.3">
      <c r="A2561" s="54">
        <v>45398</v>
      </c>
      <c r="B2561" s="52">
        <v>5</v>
      </c>
      <c r="C2561" s="55">
        <v>31.57</v>
      </c>
      <c r="D2561" s="52">
        <f t="shared" si="42"/>
        <v>4</v>
      </c>
    </row>
    <row r="2562" spans="1:4" x14ac:dyDescent="0.3">
      <c r="A2562" s="54">
        <v>45398</v>
      </c>
      <c r="B2562" s="52">
        <v>6</v>
      </c>
      <c r="C2562" s="55">
        <v>49.23</v>
      </c>
      <c r="D2562" s="52">
        <f t="shared" si="42"/>
        <v>4</v>
      </c>
    </row>
    <row r="2563" spans="1:4" x14ac:dyDescent="0.3">
      <c r="A2563" s="54">
        <v>45398</v>
      </c>
      <c r="B2563" s="52">
        <v>7</v>
      </c>
      <c r="C2563" s="55">
        <v>68.319999999999993</v>
      </c>
      <c r="D2563" s="52">
        <f t="shared" si="42"/>
        <v>4</v>
      </c>
    </row>
    <row r="2564" spans="1:4" x14ac:dyDescent="0.3">
      <c r="A2564" s="54">
        <v>45398</v>
      </c>
      <c r="B2564" s="52">
        <v>8</v>
      </c>
      <c r="C2564" s="55">
        <v>83.62</v>
      </c>
      <c r="D2564" s="52">
        <f t="shared" si="42"/>
        <v>4</v>
      </c>
    </row>
    <row r="2565" spans="1:4" x14ac:dyDescent="0.3">
      <c r="A2565" s="54">
        <v>45398</v>
      </c>
      <c r="B2565" s="52">
        <v>9</v>
      </c>
      <c r="C2565" s="55">
        <v>83.35</v>
      </c>
      <c r="D2565" s="52">
        <f t="shared" si="42"/>
        <v>4</v>
      </c>
    </row>
    <row r="2566" spans="1:4" x14ac:dyDescent="0.3">
      <c r="A2566" s="54">
        <v>45398</v>
      </c>
      <c r="B2566" s="52">
        <v>10</v>
      </c>
      <c r="C2566" s="55">
        <v>77.52</v>
      </c>
      <c r="D2566" s="52">
        <f t="shared" si="42"/>
        <v>4</v>
      </c>
    </row>
    <row r="2567" spans="1:4" x14ac:dyDescent="0.3">
      <c r="A2567" s="54">
        <v>45398</v>
      </c>
      <c r="B2567" s="52">
        <v>11</v>
      </c>
      <c r="C2567" s="55">
        <v>60.25</v>
      </c>
      <c r="D2567" s="52">
        <f t="shared" si="42"/>
        <v>4</v>
      </c>
    </row>
    <row r="2568" spans="1:4" x14ac:dyDescent="0.3">
      <c r="A2568" s="54">
        <v>45398</v>
      </c>
      <c r="B2568" s="52">
        <v>12</v>
      </c>
      <c r="C2568" s="55">
        <v>48.9</v>
      </c>
      <c r="D2568" s="52">
        <f t="shared" si="42"/>
        <v>4</v>
      </c>
    </row>
    <row r="2569" spans="1:4" x14ac:dyDescent="0.3">
      <c r="A2569" s="54">
        <v>45398</v>
      </c>
      <c r="B2569" s="52">
        <v>13</v>
      </c>
      <c r="C2569" s="55">
        <v>45.87</v>
      </c>
      <c r="D2569" s="52">
        <f t="shared" si="42"/>
        <v>4</v>
      </c>
    </row>
    <row r="2570" spans="1:4" x14ac:dyDescent="0.3">
      <c r="A2570" s="54">
        <v>45398</v>
      </c>
      <c r="B2570" s="52">
        <v>14</v>
      </c>
      <c r="C2570" s="55">
        <v>43.78</v>
      </c>
      <c r="D2570" s="52">
        <f t="shared" si="42"/>
        <v>4</v>
      </c>
    </row>
    <row r="2571" spans="1:4" x14ac:dyDescent="0.3">
      <c r="A2571" s="54">
        <v>45398</v>
      </c>
      <c r="B2571" s="52">
        <v>15</v>
      </c>
      <c r="C2571" s="55">
        <v>45.32</v>
      </c>
      <c r="D2571" s="52">
        <f t="shared" si="42"/>
        <v>4</v>
      </c>
    </row>
    <row r="2572" spans="1:4" x14ac:dyDescent="0.3">
      <c r="A2572" s="54">
        <v>45398</v>
      </c>
      <c r="B2572" s="52">
        <v>16</v>
      </c>
      <c r="C2572" s="55">
        <v>53.26</v>
      </c>
      <c r="D2572" s="52">
        <f t="shared" si="42"/>
        <v>4</v>
      </c>
    </row>
    <row r="2573" spans="1:4" x14ac:dyDescent="0.3">
      <c r="A2573" s="54">
        <v>45398</v>
      </c>
      <c r="B2573" s="52">
        <v>17</v>
      </c>
      <c r="C2573" s="55">
        <v>69.58</v>
      </c>
      <c r="D2573" s="52">
        <f t="shared" si="42"/>
        <v>4</v>
      </c>
    </row>
    <row r="2574" spans="1:4" x14ac:dyDescent="0.3">
      <c r="A2574" s="54">
        <v>45398</v>
      </c>
      <c r="B2574" s="52">
        <v>18</v>
      </c>
      <c r="C2574" s="55">
        <v>83.51</v>
      </c>
      <c r="D2574" s="52">
        <f t="shared" si="42"/>
        <v>4</v>
      </c>
    </row>
    <row r="2575" spans="1:4" x14ac:dyDescent="0.3">
      <c r="A2575" s="54">
        <v>45398</v>
      </c>
      <c r="B2575" s="52">
        <v>19</v>
      </c>
      <c r="C2575" s="55">
        <v>95.26</v>
      </c>
      <c r="D2575" s="52">
        <f t="shared" ref="D2575:D2638" si="43">MONTH(A2575)</f>
        <v>4</v>
      </c>
    </row>
    <row r="2576" spans="1:4" x14ac:dyDescent="0.3">
      <c r="A2576" s="54">
        <v>45398</v>
      </c>
      <c r="B2576" s="52">
        <v>20</v>
      </c>
      <c r="C2576" s="55">
        <v>113.44</v>
      </c>
      <c r="D2576" s="52">
        <f t="shared" si="43"/>
        <v>4</v>
      </c>
    </row>
    <row r="2577" spans="1:4" x14ac:dyDescent="0.3">
      <c r="A2577" s="54">
        <v>45398</v>
      </c>
      <c r="B2577" s="52">
        <v>21</v>
      </c>
      <c r="C2577" s="55">
        <v>117.4</v>
      </c>
      <c r="D2577" s="52">
        <f t="shared" si="43"/>
        <v>4</v>
      </c>
    </row>
    <row r="2578" spans="1:4" x14ac:dyDescent="0.3">
      <c r="A2578" s="54">
        <v>45398</v>
      </c>
      <c r="B2578" s="52">
        <v>22</v>
      </c>
      <c r="C2578" s="55">
        <v>101.4</v>
      </c>
      <c r="D2578" s="52">
        <f t="shared" si="43"/>
        <v>4</v>
      </c>
    </row>
    <row r="2579" spans="1:4" x14ac:dyDescent="0.3">
      <c r="A2579" s="54">
        <v>45398</v>
      </c>
      <c r="B2579" s="52">
        <v>23</v>
      </c>
      <c r="C2579" s="55">
        <v>88.54</v>
      </c>
      <c r="D2579" s="52">
        <f t="shared" si="43"/>
        <v>4</v>
      </c>
    </row>
    <row r="2580" spans="1:4" x14ac:dyDescent="0.3">
      <c r="A2580" s="54">
        <v>45398</v>
      </c>
      <c r="B2580" s="52">
        <v>24</v>
      </c>
      <c r="C2580" s="55">
        <v>79.23</v>
      </c>
      <c r="D2580" s="52">
        <f t="shared" si="43"/>
        <v>4</v>
      </c>
    </row>
    <row r="2581" spans="1:4" x14ac:dyDescent="0.3">
      <c r="A2581" s="54">
        <v>45399</v>
      </c>
      <c r="B2581" s="52">
        <v>1</v>
      </c>
      <c r="C2581" s="55">
        <v>76.290000000000006</v>
      </c>
      <c r="D2581" s="52">
        <f t="shared" si="43"/>
        <v>4</v>
      </c>
    </row>
    <row r="2582" spans="1:4" x14ac:dyDescent="0.3">
      <c r="A2582" s="54">
        <v>45399</v>
      </c>
      <c r="B2582" s="52">
        <v>2</v>
      </c>
      <c r="C2582" s="55">
        <v>64.489999999999995</v>
      </c>
      <c r="D2582" s="52">
        <f t="shared" si="43"/>
        <v>4</v>
      </c>
    </row>
    <row r="2583" spans="1:4" x14ac:dyDescent="0.3">
      <c r="A2583" s="54">
        <v>45399</v>
      </c>
      <c r="B2583" s="52">
        <v>3</v>
      </c>
      <c r="C2583" s="55">
        <v>59.75</v>
      </c>
      <c r="D2583" s="52">
        <f t="shared" si="43"/>
        <v>4</v>
      </c>
    </row>
    <row r="2584" spans="1:4" x14ac:dyDescent="0.3">
      <c r="A2584" s="54">
        <v>45399</v>
      </c>
      <c r="B2584" s="52">
        <v>4</v>
      </c>
      <c r="C2584" s="55">
        <v>52.86</v>
      </c>
      <c r="D2584" s="52">
        <f t="shared" si="43"/>
        <v>4</v>
      </c>
    </row>
    <row r="2585" spans="1:4" x14ac:dyDescent="0.3">
      <c r="A2585" s="54">
        <v>45399</v>
      </c>
      <c r="B2585" s="52">
        <v>5</v>
      </c>
      <c r="C2585" s="55">
        <v>60.01</v>
      </c>
      <c r="D2585" s="52">
        <f t="shared" si="43"/>
        <v>4</v>
      </c>
    </row>
    <row r="2586" spans="1:4" x14ac:dyDescent="0.3">
      <c r="A2586" s="54">
        <v>45399</v>
      </c>
      <c r="B2586" s="52">
        <v>6</v>
      </c>
      <c r="C2586" s="55">
        <v>72.83</v>
      </c>
      <c r="D2586" s="52">
        <f t="shared" si="43"/>
        <v>4</v>
      </c>
    </row>
    <row r="2587" spans="1:4" x14ac:dyDescent="0.3">
      <c r="A2587" s="54">
        <v>45399</v>
      </c>
      <c r="B2587" s="52">
        <v>7</v>
      </c>
      <c r="C2587" s="55">
        <v>94.64</v>
      </c>
      <c r="D2587" s="52">
        <f t="shared" si="43"/>
        <v>4</v>
      </c>
    </row>
    <row r="2588" spans="1:4" x14ac:dyDescent="0.3">
      <c r="A2588" s="54">
        <v>45399</v>
      </c>
      <c r="B2588" s="52">
        <v>8</v>
      </c>
      <c r="C2588" s="55">
        <v>119.03</v>
      </c>
      <c r="D2588" s="52">
        <f t="shared" si="43"/>
        <v>4</v>
      </c>
    </row>
    <row r="2589" spans="1:4" x14ac:dyDescent="0.3">
      <c r="A2589" s="54">
        <v>45399</v>
      </c>
      <c r="B2589" s="52">
        <v>9</v>
      </c>
      <c r="C2589" s="55">
        <v>99.64</v>
      </c>
      <c r="D2589" s="52">
        <f t="shared" si="43"/>
        <v>4</v>
      </c>
    </row>
    <row r="2590" spans="1:4" x14ac:dyDescent="0.3">
      <c r="A2590" s="54">
        <v>45399</v>
      </c>
      <c r="B2590" s="52">
        <v>10</v>
      </c>
      <c r="C2590" s="55">
        <v>76.53</v>
      </c>
      <c r="D2590" s="52">
        <f t="shared" si="43"/>
        <v>4</v>
      </c>
    </row>
    <row r="2591" spans="1:4" x14ac:dyDescent="0.3">
      <c r="A2591" s="54">
        <v>45399</v>
      </c>
      <c r="B2591" s="52">
        <v>11</v>
      </c>
      <c r="C2591" s="55">
        <v>74.180000000000007</v>
      </c>
      <c r="D2591" s="52">
        <f t="shared" si="43"/>
        <v>4</v>
      </c>
    </row>
    <row r="2592" spans="1:4" x14ac:dyDescent="0.3">
      <c r="A2592" s="54">
        <v>45399</v>
      </c>
      <c r="B2592" s="52">
        <v>12</v>
      </c>
      <c r="C2592" s="55">
        <v>73.290000000000006</v>
      </c>
      <c r="D2592" s="52">
        <f t="shared" si="43"/>
        <v>4</v>
      </c>
    </row>
    <row r="2593" spans="1:4" x14ac:dyDescent="0.3">
      <c r="A2593" s="54">
        <v>45399</v>
      </c>
      <c r="B2593" s="52">
        <v>13</v>
      </c>
      <c r="C2593" s="55">
        <v>73.75</v>
      </c>
      <c r="D2593" s="52">
        <f t="shared" si="43"/>
        <v>4</v>
      </c>
    </row>
    <row r="2594" spans="1:4" x14ac:dyDescent="0.3">
      <c r="A2594" s="54">
        <v>45399</v>
      </c>
      <c r="B2594" s="52">
        <v>14</v>
      </c>
      <c r="C2594" s="55">
        <v>72.97</v>
      </c>
      <c r="D2594" s="52">
        <f t="shared" si="43"/>
        <v>4</v>
      </c>
    </row>
    <row r="2595" spans="1:4" x14ac:dyDescent="0.3">
      <c r="A2595" s="54">
        <v>45399</v>
      </c>
      <c r="B2595" s="52">
        <v>15</v>
      </c>
      <c r="C2595" s="55">
        <v>70.09</v>
      </c>
      <c r="D2595" s="52">
        <f t="shared" si="43"/>
        <v>4</v>
      </c>
    </row>
    <row r="2596" spans="1:4" x14ac:dyDescent="0.3">
      <c r="A2596" s="54">
        <v>45399</v>
      </c>
      <c r="B2596" s="52">
        <v>16</v>
      </c>
      <c r="C2596" s="55">
        <v>70.22</v>
      </c>
      <c r="D2596" s="52">
        <f t="shared" si="43"/>
        <v>4</v>
      </c>
    </row>
    <row r="2597" spans="1:4" x14ac:dyDescent="0.3">
      <c r="A2597" s="54">
        <v>45399</v>
      </c>
      <c r="B2597" s="52">
        <v>17</v>
      </c>
      <c r="C2597" s="55">
        <v>72.59</v>
      </c>
      <c r="D2597" s="52">
        <f t="shared" si="43"/>
        <v>4</v>
      </c>
    </row>
    <row r="2598" spans="1:4" x14ac:dyDescent="0.3">
      <c r="A2598" s="54">
        <v>45399</v>
      </c>
      <c r="B2598" s="52">
        <v>18</v>
      </c>
      <c r="C2598" s="55">
        <v>85.42</v>
      </c>
      <c r="D2598" s="52">
        <f t="shared" si="43"/>
        <v>4</v>
      </c>
    </row>
    <row r="2599" spans="1:4" x14ac:dyDescent="0.3">
      <c r="A2599" s="54">
        <v>45399</v>
      </c>
      <c r="B2599" s="52">
        <v>19</v>
      </c>
      <c r="C2599" s="55">
        <v>111.78</v>
      </c>
      <c r="D2599" s="52">
        <f t="shared" si="43"/>
        <v>4</v>
      </c>
    </row>
    <row r="2600" spans="1:4" x14ac:dyDescent="0.3">
      <c r="A2600" s="54">
        <v>45399</v>
      </c>
      <c r="B2600" s="52">
        <v>20</v>
      </c>
      <c r="C2600" s="55">
        <v>146.1</v>
      </c>
      <c r="D2600" s="52">
        <f t="shared" si="43"/>
        <v>4</v>
      </c>
    </row>
    <row r="2601" spans="1:4" x14ac:dyDescent="0.3">
      <c r="A2601" s="54">
        <v>45399</v>
      </c>
      <c r="B2601" s="52">
        <v>21</v>
      </c>
      <c r="C2601" s="55">
        <v>153.16999999999999</v>
      </c>
      <c r="D2601" s="52">
        <f t="shared" si="43"/>
        <v>4</v>
      </c>
    </row>
    <row r="2602" spans="1:4" x14ac:dyDescent="0.3">
      <c r="A2602" s="54">
        <v>45399</v>
      </c>
      <c r="B2602" s="52">
        <v>22</v>
      </c>
      <c r="C2602" s="55">
        <v>125.6</v>
      </c>
      <c r="D2602" s="52">
        <f t="shared" si="43"/>
        <v>4</v>
      </c>
    </row>
    <row r="2603" spans="1:4" x14ac:dyDescent="0.3">
      <c r="A2603" s="54">
        <v>45399</v>
      </c>
      <c r="B2603" s="52">
        <v>23</v>
      </c>
      <c r="C2603" s="55">
        <v>94.43</v>
      </c>
      <c r="D2603" s="52">
        <f t="shared" si="43"/>
        <v>4</v>
      </c>
    </row>
    <row r="2604" spans="1:4" x14ac:dyDescent="0.3">
      <c r="A2604" s="54">
        <v>45399</v>
      </c>
      <c r="B2604" s="52">
        <v>24</v>
      </c>
      <c r="C2604" s="55">
        <v>83.66</v>
      </c>
      <c r="D2604" s="52">
        <f t="shared" si="43"/>
        <v>4</v>
      </c>
    </row>
    <row r="2605" spans="1:4" x14ac:dyDescent="0.3">
      <c r="A2605" s="54">
        <v>45400</v>
      </c>
      <c r="B2605" s="52">
        <v>1</v>
      </c>
      <c r="C2605" s="55">
        <v>91.64</v>
      </c>
      <c r="D2605" s="52">
        <f t="shared" si="43"/>
        <v>4</v>
      </c>
    </row>
    <row r="2606" spans="1:4" x14ac:dyDescent="0.3">
      <c r="A2606" s="54">
        <v>45400</v>
      </c>
      <c r="B2606" s="52">
        <v>2</v>
      </c>
      <c r="C2606" s="55">
        <v>84.08</v>
      </c>
      <c r="D2606" s="52">
        <f t="shared" si="43"/>
        <v>4</v>
      </c>
    </row>
    <row r="2607" spans="1:4" x14ac:dyDescent="0.3">
      <c r="A2607" s="54">
        <v>45400</v>
      </c>
      <c r="B2607" s="52">
        <v>3</v>
      </c>
      <c r="C2607" s="55">
        <v>82.53</v>
      </c>
      <c r="D2607" s="52">
        <f t="shared" si="43"/>
        <v>4</v>
      </c>
    </row>
    <row r="2608" spans="1:4" x14ac:dyDescent="0.3">
      <c r="A2608" s="54">
        <v>45400</v>
      </c>
      <c r="B2608" s="52">
        <v>4</v>
      </c>
      <c r="C2608" s="55">
        <v>81.069999999999993</v>
      </c>
      <c r="D2608" s="52">
        <f t="shared" si="43"/>
        <v>4</v>
      </c>
    </row>
    <row r="2609" spans="1:4" x14ac:dyDescent="0.3">
      <c r="A2609" s="54">
        <v>45400</v>
      </c>
      <c r="B2609" s="52">
        <v>5</v>
      </c>
      <c r="C2609" s="55">
        <v>86</v>
      </c>
      <c r="D2609" s="52">
        <f t="shared" si="43"/>
        <v>4</v>
      </c>
    </row>
    <row r="2610" spans="1:4" x14ac:dyDescent="0.3">
      <c r="A2610" s="54">
        <v>45400</v>
      </c>
      <c r="B2610" s="52">
        <v>6</v>
      </c>
      <c r="C2610" s="55">
        <v>88.53</v>
      </c>
      <c r="D2610" s="52">
        <f t="shared" si="43"/>
        <v>4</v>
      </c>
    </row>
    <row r="2611" spans="1:4" x14ac:dyDescent="0.3">
      <c r="A2611" s="54">
        <v>45400</v>
      </c>
      <c r="B2611" s="52">
        <v>7</v>
      </c>
      <c r="C2611" s="55">
        <v>118.3</v>
      </c>
      <c r="D2611" s="52">
        <f t="shared" si="43"/>
        <v>4</v>
      </c>
    </row>
    <row r="2612" spans="1:4" x14ac:dyDescent="0.3">
      <c r="A2612" s="54">
        <v>45400</v>
      </c>
      <c r="B2612" s="52">
        <v>8</v>
      </c>
      <c r="C2612" s="55">
        <v>150.02000000000001</v>
      </c>
      <c r="D2612" s="52">
        <f t="shared" si="43"/>
        <v>4</v>
      </c>
    </row>
    <row r="2613" spans="1:4" x14ac:dyDescent="0.3">
      <c r="A2613" s="54">
        <v>45400</v>
      </c>
      <c r="B2613" s="52">
        <v>9</v>
      </c>
      <c r="C2613" s="55">
        <v>131.19</v>
      </c>
      <c r="D2613" s="52">
        <f t="shared" si="43"/>
        <v>4</v>
      </c>
    </row>
    <row r="2614" spans="1:4" x14ac:dyDescent="0.3">
      <c r="A2614" s="54">
        <v>45400</v>
      </c>
      <c r="B2614" s="52">
        <v>10</v>
      </c>
      <c r="C2614" s="55">
        <v>101.12</v>
      </c>
      <c r="D2614" s="52">
        <f t="shared" si="43"/>
        <v>4</v>
      </c>
    </row>
    <row r="2615" spans="1:4" x14ac:dyDescent="0.3">
      <c r="A2615" s="54">
        <v>45400</v>
      </c>
      <c r="B2615" s="52">
        <v>11</v>
      </c>
      <c r="C2615" s="55">
        <v>86.53</v>
      </c>
      <c r="D2615" s="52">
        <f t="shared" si="43"/>
        <v>4</v>
      </c>
    </row>
    <row r="2616" spans="1:4" x14ac:dyDescent="0.3">
      <c r="A2616" s="54">
        <v>45400</v>
      </c>
      <c r="B2616" s="52">
        <v>12</v>
      </c>
      <c r="C2616" s="55">
        <v>79.7</v>
      </c>
      <c r="D2616" s="52">
        <f t="shared" si="43"/>
        <v>4</v>
      </c>
    </row>
    <row r="2617" spans="1:4" x14ac:dyDescent="0.3">
      <c r="A2617" s="54">
        <v>45400</v>
      </c>
      <c r="B2617" s="52">
        <v>13</v>
      </c>
      <c r="C2617" s="55">
        <v>77.150000000000006</v>
      </c>
      <c r="D2617" s="52">
        <f t="shared" si="43"/>
        <v>4</v>
      </c>
    </row>
    <row r="2618" spans="1:4" x14ac:dyDescent="0.3">
      <c r="A2618" s="54">
        <v>45400</v>
      </c>
      <c r="B2618" s="52">
        <v>14</v>
      </c>
      <c r="C2618" s="55">
        <v>74.319999999999993</v>
      </c>
      <c r="D2618" s="52">
        <f t="shared" si="43"/>
        <v>4</v>
      </c>
    </row>
    <row r="2619" spans="1:4" x14ac:dyDescent="0.3">
      <c r="A2619" s="54">
        <v>45400</v>
      </c>
      <c r="B2619" s="52">
        <v>15</v>
      </c>
      <c r="C2619" s="55">
        <v>69.8</v>
      </c>
      <c r="D2619" s="52">
        <f t="shared" si="43"/>
        <v>4</v>
      </c>
    </row>
    <row r="2620" spans="1:4" x14ac:dyDescent="0.3">
      <c r="A2620" s="54">
        <v>45400</v>
      </c>
      <c r="B2620" s="52">
        <v>16</v>
      </c>
      <c r="C2620" s="55">
        <v>68.14</v>
      </c>
      <c r="D2620" s="52">
        <f t="shared" si="43"/>
        <v>4</v>
      </c>
    </row>
    <row r="2621" spans="1:4" x14ac:dyDescent="0.3">
      <c r="A2621" s="54">
        <v>45400</v>
      </c>
      <c r="B2621" s="52">
        <v>17</v>
      </c>
      <c r="C2621" s="55">
        <v>70.42</v>
      </c>
      <c r="D2621" s="52">
        <f t="shared" si="43"/>
        <v>4</v>
      </c>
    </row>
    <row r="2622" spans="1:4" x14ac:dyDescent="0.3">
      <c r="A2622" s="54">
        <v>45400</v>
      </c>
      <c r="B2622" s="52">
        <v>18</v>
      </c>
      <c r="C2622" s="55">
        <v>83.56</v>
      </c>
      <c r="D2622" s="52">
        <f t="shared" si="43"/>
        <v>4</v>
      </c>
    </row>
    <row r="2623" spans="1:4" x14ac:dyDescent="0.3">
      <c r="A2623" s="54">
        <v>45400</v>
      </c>
      <c r="B2623" s="52">
        <v>19</v>
      </c>
      <c r="C2623" s="55">
        <v>101.06</v>
      </c>
      <c r="D2623" s="52">
        <f t="shared" si="43"/>
        <v>4</v>
      </c>
    </row>
    <row r="2624" spans="1:4" x14ac:dyDescent="0.3">
      <c r="A2624" s="54">
        <v>45400</v>
      </c>
      <c r="B2624" s="52">
        <v>20</v>
      </c>
      <c r="C2624" s="55">
        <v>127.06</v>
      </c>
      <c r="D2624" s="52">
        <f t="shared" si="43"/>
        <v>4</v>
      </c>
    </row>
    <row r="2625" spans="1:4" x14ac:dyDescent="0.3">
      <c r="A2625" s="54">
        <v>45400</v>
      </c>
      <c r="B2625" s="52">
        <v>21</v>
      </c>
      <c r="C2625" s="55">
        <v>131.5</v>
      </c>
      <c r="D2625" s="52">
        <f t="shared" si="43"/>
        <v>4</v>
      </c>
    </row>
    <row r="2626" spans="1:4" x14ac:dyDescent="0.3">
      <c r="A2626" s="54">
        <v>45400</v>
      </c>
      <c r="B2626" s="52">
        <v>22</v>
      </c>
      <c r="C2626" s="55">
        <v>108.3</v>
      </c>
      <c r="D2626" s="52">
        <f t="shared" si="43"/>
        <v>4</v>
      </c>
    </row>
    <row r="2627" spans="1:4" x14ac:dyDescent="0.3">
      <c r="A2627" s="54">
        <v>45400</v>
      </c>
      <c r="B2627" s="52">
        <v>23</v>
      </c>
      <c r="C2627" s="55">
        <v>89.95</v>
      </c>
      <c r="D2627" s="52">
        <f t="shared" si="43"/>
        <v>4</v>
      </c>
    </row>
    <row r="2628" spans="1:4" x14ac:dyDescent="0.3">
      <c r="A2628" s="54">
        <v>45400</v>
      </c>
      <c r="B2628" s="52">
        <v>24</v>
      </c>
      <c r="C2628" s="55">
        <v>80.27</v>
      </c>
      <c r="D2628" s="52">
        <f t="shared" si="43"/>
        <v>4</v>
      </c>
    </row>
    <row r="2629" spans="1:4" x14ac:dyDescent="0.3">
      <c r="A2629" s="54">
        <v>45401</v>
      </c>
      <c r="B2629" s="52">
        <v>1</v>
      </c>
      <c r="C2629" s="55">
        <v>79.83</v>
      </c>
      <c r="D2629" s="52">
        <f t="shared" si="43"/>
        <v>4</v>
      </c>
    </row>
    <row r="2630" spans="1:4" x14ac:dyDescent="0.3">
      <c r="A2630" s="54">
        <v>45401</v>
      </c>
      <c r="B2630" s="52">
        <v>2</v>
      </c>
      <c r="C2630" s="55">
        <v>62.38</v>
      </c>
      <c r="D2630" s="52">
        <f t="shared" si="43"/>
        <v>4</v>
      </c>
    </row>
    <row r="2631" spans="1:4" x14ac:dyDescent="0.3">
      <c r="A2631" s="54">
        <v>45401</v>
      </c>
      <c r="B2631" s="52">
        <v>3</v>
      </c>
      <c r="C2631" s="55">
        <v>50.68</v>
      </c>
      <c r="D2631" s="52">
        <f t="shared" si="43"/>
        <v>4</v>
      </c>
    </row>
    <row r="2632" spans="1:4" x14ac:dyDescent="0.3">
      <c r="A2632" s="54">
        <v>45401</v>
      </c>
      <c r="B2632" s="52">
        <v>4</v>
      </c>
      <c r="C2632" s="55">
        <v>50.97</v>
      </c>
      <c r="D2632" s="52">
        <f t="shared" si="43"/>
        <v>4</v>
      </c>
    </row>
    <row r="2633" spans="1:4" x14ac:dyDescent="0.3">
      <c r="A2633" s="54">
        <v>45401</v>
      </c>
      <c r="B2633" s="52">
        <v>5</v>
      </c>
      <c r="C2633" s="55">
        <v>51.98</v>
      </c>
      <c r="D2633" s="52">
        <f t="shared" si="43"/>
        <v>4</v>
      </c>
    </row>
    <row r="2634" spans="1:4" x14ac:dyDescent="0.3">
      <c r="A2634" s="54">
        <v>45401</v>
      </c>
      <c r="B2634" s="52">
        <v>6</v>
      </c>
      <c r="C2634" s="55">
        <v>66.52</v>
      </c>
      <c r="D2634" s="52">
        <f t="shared" si="43"/>
        <v>4</v>
      </c>
    </row>
    <row r="2635" spans="1:4" x14ac:dyDescent="0.3">
      <c r="A2635" s="54">
        <v>45401</v>
      </c>
      <c r="B2635" s="52">
        <v>7</v>
      </c>
      <c r="C2635" s="55">
        <v>102.89</v>
      </c>
      <c r="D2635" s="52">
        <f t="shared" si="43"/>
        <v>4</v>
      </c>
    </row>
    <row r="2636" spans="1:4" x14ac:dyDescent="0.3">
      <c r="A2636" s="54">
        <v>45401</v>
      </c>
      <c r="B2636" s="52">
        <v>8</v>
      </c>
      <c r="C2636" s="55">
        <v>88.96</v>
      </c>
      <c r="D2636" s="52">
        <f t="shared" si="43"/>
        <v>4</v>
      </c>
    </row>
    <row r="2637" spans="1:4" x14ac:dyDescent="0.3">
      <c r="A2637" s="54">
        <v>45401</v>
      </c>
      <c r="B2637" s="52">
        <v>9</v>
      </c>
      <c r="C2637" s="55">
        <v>81.540000000000006</v>
      </c>
      <c r="D2637" s="52">
        <f t="shared" si="43"/>
        <v>4</v>
      </c>
    </row>
    <row r="2638" spans="1:4" x14ac:dyDescent="0.3">
      <c r="A2638" s="54">
        <v>45401</v>
      </c>
      <c r="B2638" s="52">
        <v>10</v>
      </c>
      <c r="C2638" s="55">
        <v>67.209999999999994</v>
      </c>
      <c r="D2638" s="52">
        <f t="shared" si="43"/>
        <v>4</v>
      </c>
    </row>
    <row r="2639" spans="1:4" x14ac:dyDescent="0.3">
      <c r="A2639" s="54">
        <v>45401</v>
      </c>
      <c r="B2639" s="52">
        <v>11</v>
      </c>
      <c r="C2639" s="55">
        <v>59.08</v>
      </c>
      <c r="D2639" s="52">
        <f t="shared" ref="D2639:D2702" si="44">MONTH(A2639)</f>
        <v>4</v>
      </c>
    </row>
    <row r="2640" spans="1:4" x14ac:dyDescent="0.3">
      <c r="A2640" s="54">
        <v>45401</v>
      </c>
      <c r="B2640" s="52">
        <v>12</v>
      </c>
      <c r="C2640" s="55">
        <v>53.73</v>
      </c>
      <c r="D2640" s="52">
        <f t="shared" si="44"/>
        <v>4</v>
      </c>
    </row>
    <row r="2641" spans="1:4" x14ac:dyDescent="0.3">
      <c r="A2641" s="54">
        <v>45401</v>
      </c>
      <c r="B2641" s="52">
        <v>13</v>
      </c>
      <c r="C2641" s="55">
        <v>47.76</v>
      </c>
      <c r="D2641" s="52">
        <f t="shared" si="44"/>
        <v>4</v>
      </c>
    </row>
    <row r="2642" spans="1:4" x14ac:dyDescent="0.3">
      <c r="A2642" s="54">
        <v>45401</v>
      </c>
      <c r="B2642" s="52">
        <v>14</v>
      </c>
      <c r="C2642" s="55">
        <v>45.26</v>
      </c>
      <c r="D2642" s="52">
        <f t="shared" si="44"/>
        <v>4</v>
      </c>
    </row>
    <row r="2643" spans="1:4" x14ac:dyDescent="0.3">
      <c r="A2643" s="54">
        <v>45401</v>
      </c>
      <c r="B2643" s="52">
        <v>15</v>
      </c>
      <c r="C2643" s="55">
        <v>44.14</v>
      </c>
      <c r="D2643" s="52">
        <f t="shared" si="44"/>
        <v>4</v>
      </c>
    </row>
    <row r="2644" spans="1:4" x14ac:dyDescent="0.3">
      <c r="A2644" s="54">
        <v>45401</v>
      </c>
      <c r="B2644" s="52">
        <v>16</v>
      </c>
      <c r="C2644" s="55">
        <v>54.67</v>
      </c>
      <c r="D2644" s="52">
        <f t="shared" si="44"/>
        <v>4</v>
      </c>
    </row>
    <row r="2645" spans="1:4" x14ac:dyDescent="0.3">
      <c r="A2645" s="54">
        <v>45401</v>
      </c>
      <c r="B2645" s="52">
        <v>17</v>
      </c>
      <c r="C2645" s="55">
        <v>69.02</v>
      </c>
      <c r="D2645" s="52">
        <f t="shared" si="44"/>
        <v>4</v>
      </c>
    </row>
    <row r="2646" spans="1:4" x14ac:dyDescent="0.3">
      <c r="A2646" s="54">
        <v>45401</v>
      </c>
      <c r="B2646" s="52">
        <v>18</v>
      </c>
      <c r="C2646" s="55">
        <v>83.38</v>
      </c>
      <c r="D2646" s="52">
        <f t="shared" si="44"/>
        <v>4</v>
      </c>
    </row>
    <row r="2647" spans="1:4" x14ac:dyDescent="0.3">
      <c r="A2647" s="54">
        <v>45401</v>
      </c>
      <c r="B2647" s="52">
        <v>19</v>
      </c>
      <c r="C2647" s="55">
        <v>97.85</v>
      </c>
      <c r="D2647" s="52">
        <f t="shared" si="44"/>
        <v>4</v>
      </c>
    </row>
    <row r="2648" spans="1:4" x14ac:dyDescent="0.3">
      <c r="A2648" s="54">
        <v>45401</v>
      </c>
      <c r="B2648" s="52">
        <v>20</v>
      </c>
      <c r="C2648" s="55">
        <v>112.86</v>
      </c>
      <c r="D2648" s="52">
        <f t="shared" si="44"/>
        <v>4</v>
      </c>
    </row>
    <row r="2649" spans="1:4" x14ac:dyDescent="0.3">
      <c r="A2649" s="54">
        <v>45401</v>
      </c>
      <c r="B2649" s="52">
        <v>21</v>
      </c>
      <c r="C2649" s="55">
        <v>101.67</v>
      </c>
      <c r="D2649" s="52">
        <f t="shared" si="44"/>
        <v>4</v>
      </c>
    </row>
    <row r="2650" spans="1:4" x14ac:dyDescent="0.3">
      <c r="A2650" s="54">
        <v>45401</v>
      </c>
      <c r="B2650" s="52">
        <v>22</v>
      </c>
      <c r="C2650" s="55">
        <v>92.77</v>
      </c>
      <c r="D2650" s="52">
        <f t="shared" si="44"/>
        <v>4</v>
      </c>
    </row>
    <row r="2651" spans="1:4" x14ac:dyDescent="0.3">
      <c r="A2651" s="54">
        <v>45401</v>
      </c>
      <c r="B2651" s="52">
        <v>23</v>
      </c>
      <c r="C2651" s="55">
        <v>83.62</v>
      </c>
      <c r="D2651" s="52">
        <f t="shared" si="44"/>
        <v>4</v>
      </c>
    </row>
    <row r="2652" spans="1:4" x14ac:dyDescent="0.3">
      <c r="A2652" s="54">
        <v>45401</v>
      </c>
      <c r="B2652" s="52">
        <v>24</v>
      </c>
      <c r="C2652" s="55">
        <v>74.13</v>
      </c>
      <c r="D2652" s="52">
        <f t="shared" si="44"/>
        <v>4</v>
      </c>
    </row>
    <row r="2653" spans="1:4" x14ac:dyDescent="0.3">
      <c r="A2653" s="54">
        <v>45402</v>
      </c>
      <c r="B2653" s="52">
        <v>1</v>
      </c>
      <c r="C2653" s="55">
        <v>71.25</v>
      </c>
      <c r="D2653" s="52">
        <f t="shared" si="44"/>
        <v>4</v>
      </c>
    </row>
    <row r="2654" spans="1:4" x14ac:dyDescent="0.3">
      <c r="A2654" s="54">
        <v>45402</v>
      </c>
      <c r="B2654" s="52">
        <v>2</v>
      </c>
      <c r="C2654" s="55">
        <v>64.91</v>
      </c>
      <c r="D2654" s="52">
        <f t="shared" si="44"/>
        <v>4</v>
      </c>
    </row>
    <row r="2655" spans="1:4" x14ac:dyDescent="0.3">
      <c r="A2655" s="54">
        <v>45402</v>
      </c>
      <c r="B2655" s="52">
        <v>3</v>
      </c>
      <c r="C2655" s="55">
        <v>60.26</v>
      </c>
      <c r="D2655" s="52">
        <f t="shared" si="44"/>
        <v>4</v>
      </c>
    </row>
    <row r="2656" spans="1:4" x14ac:dyDescent="0.3">
      <c r="A2656" s="54">
        <v>45402</v>
      </c>
      <c r="B2656" s="52">
        <v>4</v>
      </c>
      <c r="C2656" s="55">
        <v>61.07</v>
      </c>
      <c r="D2656" s="52">
        <f t="shared" si="44"/>
        <v>4</v>
      </c>
    </row>
    <row r="2657" spans="1:4" x14ac:dyDescent="0.3">
      <c r="A2657" s="54">
        <v>45402</v>
      </c>
      <c r="B2657" s="52">
        <v>5</v>
      </c>
      <c r="C2657" s="55">
        <v>61.62</v>
      </c>
      <c r="D2657" s="52">
        <f t="shared" si="44"/>
        <v>4</v>
      </c>
    </row>
    <row r="2658" spans="1:4" x14ac:dyDescent="0.3">
      <c r="A2658" s="54">
        <v>45402</v>
      </c>
      <c r="B2658" s="52">
        <v>6</v>
      </c>
      <c r="C2658" s="55">
        <v>65</v>
      </c>
      <c r="D2658" s="52">
        <f t="shared" si="44"/>
        <v>4</v>
      </c>
    </row>
    <row r="2659" spans="1:4" x14ac:dyDescent="0.3">
      <c r="A2659" s="54">
        <v>45402</v>
      </c>
      <c r="B2659" s="52">
        <v>7</v>
      </c>
      <c r="C2659" s="55">
        <v>69.650000000000006</v>
      </c>
      <c r="D2659" s="52">
        <f t="shared" si="44"/>
        <v>4</v>
      </c>
    </row>
    <row r="2660" spans="1:4" x14ac:dyDescent="0.3">
      <c r="A2660" s="54">
        <v>45402</v>
      </c>
      <c r="B2660" s="52">
        <v>8</v>
      </c>
      <c r="C2660" s="55">
        <v>71.239999999999995</v>
      </c>
      <c r="D2660" s="52">
        <f t="shared" si="44"/>
        <v>4</v>
      </c>
    </row>
    <row r="2661" spans="1:4" x14ac:dyDescent="0.3">
      <c r="A2661" s="54">
        <v>45402</v>
      </c>
      <c r="B2661" s="52">
        <v>9</v>
      </c>
      <c r="C2661" s="55">
        <v>62.58</v>
      </c>
      <c r="D2661" s="52">
        <f t="shared" si="44"/>
        <v>4</v>
      </c>
    </row>
    <row r="2662" spans="1:4" x14ac:dyDescent="0.3">
      <c r="A2662" s="54">
        <v>45402</v>
      </c>
      <c r="B2662" s="52">
        <v>10</v>
      </c>
      <c r="C2662" s="55">
        <v>56.23</v>
      </c>
      <c r="D2662" s="52">
        <f t="shared" si="44"/>
        <v>4</v>
      </c>
    </row>
    <row r="2663" spans="1:4" x14ac:dyDescent="0.3">
      <c r="A2663" s="54">
        <v>45402</v>
      </c>
      <c r="B2663" s="52">
        <v>11</v>
      </c>
      <c r="C2663" s="55">
        <v>49.01</v>
      </c>
      <c r="D2663" s="52">
        <f t="shared" si="44"/>
        <v>4</v>
      </c>
    </row>
    <row r="2664" spans="1:4" x14ac:dyDescent="0.3">
      <c r="A2664" s="54">
        <v>45402</v>
      </c>
      <c r="B2664" s="52">
        <v>12</v>
      </c>
      <c r="C2664" s="55">
        <v>37.43</v>
      </c>
      <c r="D2664" s="52">
        <f t="shared" si="44"/>
        <v>4</v>
      </c>
    </row>
    <row r="2665" spans="1:4" x14ac:dyDescent="0.3">
      <c r="A2665" s="54">
        <v>45402</v>
      </c>
      <c r="B2665" s="52">
        <v>13</v>
      </c>
      <c r="C2665" s="55">
        <v>28.04</v>
      </c>
      <c r="D2665" s="52">
        <f t="shared" si="44"/>
        <v>4</v>
      </c>
    </row>
    <row r="2666" spans="1:4" x14ac:dyDescent="0.3">
      <c r="A2666" s="54">
        <v>45402</v>
      </c>
      <c r="B2666" s="52">
        <v>14</v>
      </c>
      <c r="C2666" s="55">
        <v>11.44</v>
      </c>
      <c r="D2666" s="52">
        <f t="shared" si="44"/>
        <v>4</v>
      </c>
    </row>
    <row r="2667" spans="1:4" x14ac:dyDescent="0.3">
      <c r="A2667" s="54">
        <v>45402</v>
      </c>
      <c r="B2667" s="52">
        <v>15</v>
      </c>
      <c r="C2667" s="55">
        <v>9.74</v>
      </c>
      <c r="D2667" s="52">
        <f t="shared" si="44"/>
        <v>4</v>
      </c>
    </row>
    <row r="2668" spans="1:4" x14ac:dyDescent="0.3">
      <c r="A2668" s="54">
        <v>45402</v>
      </c>
      <c r="B2668" s="52">
        <v>16</v>
      </c>
      <c r="C2668" s="55">
        <v>17.059999999999999</v>
      </c>
      <c r="D2668" s="52">
        <f t="shared" si="44"/>
        <v>4</v>
      </c>
    </row>
    <row r="2669" spans="1:4" x14ac:dyDescent="0.3">
      <c r="A2669" s="54">
        <v>45402</v>
      </c>
      <c r="B2669" s="52">
        <v>17</v>
      </c>
      <c r="C2669" s="55">
        <v>35.770000000000003</v>
      </c>
      <c r="D2669" s="52">
        <f t="shared" si="44"/>
        <v>4</v>
      </c>
    </row>
    <row r="2670" spans="1:4" x14ac:dyDescent="0.3">
      <c r="A2670" s="54">
        <v>45402</v>
      </c>
      <c r="B2670" s="52">
        <v>18</v>
      </c>
      <c r="C2670" s="55">
        <v>60.25</v>
      </c>
      <c r="D2670" s="52">
        <f t="shared" si="44"/>
        <v>4</v>
      </c>
    </row>
    <row r="2671" spans="1:4" x14ac:dyDescent="0.3">
      <c r="A2671" s="54">
        <v>45402</v>
      </c>
      <c r="B2671" s="52">
        <v>19</v>
      </c>
      <c r="C2671" s="55">
        <v>80.16</v>
      </c>
      <c r="D2671" s="52">
        <f t="shared" si="44"/>
        <v>4</v>
      </c>
    </row>
    <row r="2672" spans="1:4" x14ac:dyDescent="0.3">
      <c r="A2672" s="54">
        <v>45402</v>
      </c>
      <c r="B2672" s="52">
        <v>20</v>
      </c>
      <c r="C2672" s="55">
        <v>92.04</v>
      </c>
      <c r="D2672" s="52">
        <f t="shared" si="44"/>
        <v>4</v>
      </c>
    </row>
    <row r="2673" spans="1:4" x14ac:dyDescent="0.3">
      <c r="A2673" s="54">
        <v>45402</v>
      </c>
      <c r="B2673" s="52">
        <v>21</v>
      </c>
      <c r="C2673" s="55">
        <v>102.03</v>
      </c>
      <c r="D2673" s="52">
        <f t="shared" si="44"/>
        <v>4</v>
      </c>
    </row>
    <row r="2674" spans="1:4" x14ac:dyDescent="0.3">
      <c r="A2674" s="54">
        <v>45402</v>
      </c>
      <c r="B2674" s="52">
        <v>22</v>
      </c>
      <c r="C2674" s="55">
        <v>93.21</v>
      </c>
      <c r="D2674" s="52">
        <f t="shared" si="44"/>
        <v>4</v>
      </c>
    </row>
    <row r="2675" spans="1:4" x14ac:dyDescent="0.3">
      <c r="A2675" s="54">
        <v>45402</v>
      </c>
      <c r="B2675" s="52">
        <v>23</v>
      </c>
      <c r="C2675" s="55">
        <v>84.79</v>
      </c>
      <c r="D2675" s="52">
        <f t="shared" si="44"/>
        <v>4</v>
      </c>
    </row>
    <row r="2676" spans="1:4" x14ac:dyDescent="0.3">
      <c r="A2676" s="54">
        <v>45402</v>
      </c>
      <c r="B2676" s="52">
        <v>24</v>
      </c>
      <c r="C2676" s="55">
        <v>81.16</v>
      </c>
      <c r="D2676" s="52">
        <f t="shared" si="44"/>
        <v>4</v>
      </c>
    </row>
    <row r="2677" spans="1:4" x14ac:dyDescent="0.3">
      <c r="A2677" s="54">
        <v>45403</v>
      </c>
      <c r="B2677" s="52">
        <v>1</v>
      </c>
      <c r="C2677" s="55">
        <v>79.41</v>
      </c>
      <c r="D2677" s="52">
        <f t="shared" si="44"/>
        <v>4</v>
      </c>
    </row>
    <row r="2678" spans="1:4" x14ac:dyDescent="0.3">
      <c r="A2678" s="54">
        <v>45403</v>
      </c>
      <c r="B2678" s="52">
        <v>2</v>
      </c>
      <c r="C2678" s="55">
        <v>67.290000000000006</v>
      </c>
      <c r="D2678" s="52">
        <f t="shared" si="44"/>
        <v>4</v>
      </c>
    </row>
    <row r="2679" spans="1:4" x14ac:dyDescent="0.3">
      <c r="A2679" s="54">
        <v>45403</v>
      </c>
      <c r="B2679" s="52">
        <v>3</v>
      </c>
      <c r="C2679" s="55">
        <v>67.64</v>
      </c>
      <c r="D2679" s="52">
        <f t="shared" si="44"/>
        <v>4</v>
      </c>
    </row>
    <row r="2680" spans="1:4" x14ac:dyDescent="0.3">
      <c r="A2680" s="54">
        <v>45403</v>
      </c>
      <c r="B2680" s="52">
        <v>4</v>
      </c>
      <c r="C2680" s="55">
        <v>64.239999999999995</v>
      </c>
      <c r="D2680" s="52">
        <f t="shared" si="44"/>
        <v>4</v>
      </c>
    </row>
    <row r="2681" spans="1:4" x14ac:dyDescent="0.3">
      <c r="A2681" s="54">
        <v>45403</v>
      </c>
      <c r="B2681" s="52">
        <v>5</v>
      </c>
      <c r="C2681" s="55">
        <v>63.3</v>
      </c>
      <c r="D2681" s="52">
        <f t="shared" si="44"/>
        <v>4</v>
      </c>
    </row>
    <row r="2682" spans="1:4" x14ac:dyDescent="0.3">
      <c r="A2682" s="54">
        <v>45403</v>
      </c>
      <c r="B2682" s="52">
        <v>6</v>
      </c>
      <c r="C2682" s="55">
        <v>63.62</v>
      </c>
      <c r="D2682" s="52">
        <f t="shared" si="44"/>
        <v>4</v>
      </c>
    </row>
    <row r="2683" spans="1:4" x14ac:dyDescent="0.3">
      <c r="A2683" s="54">
        <v>45403</v>
      </c>
      <c r="B2683" s="52">
        <v>7</v>
      </c>
      <c r="C2683" s="55">
        <v>63.71</v>
      </c>
      <c r="D2683" s="52">
        <f t="shared" si="44"/>
        <v>4</v>
      </c>
    </row>
    <row r="2684" spans="1:4" x14ac:dyDescent="0.3">
      <c r="A2684" s="54">
        <v>45403</v>
      </c>
      <c r="B2684" s="52">
        <v>8</v>
      </c>
      <c r="C2684" s="55">
        <v>57.32</v>
      </c>
      <c r="D2684" s="52">
        <f t="shared" si="44"/>
        <v>4</v>
      </c>
    </row>
    <row r="2685" spans="1:4" x14ac:dyDescent="0.3">
      <c r="A2685" s="54">
        <v>45403</v>
      </c>
      <c r="B2685" s="52">
        <v>9</v>
      </c>
      <c r="C2685" s="55">
        <v>57.43</v>
      </c>
      <c r="D2685" s="52">
        <f t="shared" si="44"/>
        <v>4</v>
      </c>
    </row>
    <row r="2686" spans="1:4" x14ac:dyDescent="0.3">
      <c r="A2686" s="54">
        <v>45403</v>
      </c>
      <c r="B2686" s="52">
        <v>10</v>
      </c>
      <c r="C2686" s="55">
        <v>40.79</v>
      </c>
      <c r="D2686" s="52">
        <f t="shared" si="44"/>
        <v>4</v>
      </c>
    </row>
    <row r="2687" spans="1:4" x14ac:dyDescent="0.3">
      <c r="A2687" s="54">
        <v>45403</v>
      </c>
      <c r="B2687" s="52">
        <v>11</v>
      </c>
      <c r="C2687" s="55">
        <v>32.380000000000003</v>
      </c>
      <c r="D2687" s="52">
        <f t="shared" si="44"/>
        <v>4</v>
      </c>
    </row>
    <row r="2688" spans="1:4" x14ac:dyDescent="0.3">
      <c r="A2688" s="54">
        <v>45403</v>
      </c>
      <c r="B2688" s="52">
        <v>12</v>
      </c>
      <c r="C2688" s="55">
        <v>17.59</v>
      </c>
      <c r="D2688" s="52">
        <f t="shared" si="44"/>
        <v>4</v>
      </c>
    </row>
    <row r="2689" spans="1:4" x14ac:dyDescent="0.3">
      <c r="A2689" s="54">
        <v>45403</v>
      </c>
      <c r="B2689" s="52">
        <v>13</v>
      </c>
      <c r="C2689" s="55">
        <v>7.18</v>
      </c>
      <c r="D2689" s="52">
        <f t="shared" si="44"/>
        <v>4</v>
      </c>
    </row>
    <row r="2690" spans="1:4" x14ac:dyDescent="0.3">
      <c r="A2690" s="54">
        <v>45403</v>
      </c>
      <c r="B2690" s="52">
        <v>14</v>
      </c>
      <c r="C2690" s="55">
        <v>0.01</v>
      </c>
      <c r="D2690" s="52">
        <f t="shared" si="44"/>
        <v>4</v>
      </c>
    </row>
    <row r="2691" spans="1:4" x14ac:dyDescent="0.3">
      <c r="A2691" s="54">
        <v>45403</v>
      </c>
      <c r="B2691" s="52">
        <v>15</v>
      </c>
      <c r="C2691" s="55">
        <v>-1.01</v>
      </c>
      <c r="D2691" s="52">
        <f t="shared" si="44"/>
        <v>4</v>
      </c>
    </row>
    <row r="2692" spans="1:4" x14ac:dyDescent="0.3">
      <c r="A2692" s="54">
        <v>45403</v>
      </c>
      <c r="B2692" s="52">
        <v>16</v>
      </c>
      <c r="C2692" s="55">
        <v>0.35</v>
      </c>
      <c r="D2692" s="52">
        <f t="shared" si="44"/>
        <v>4</v>
      </c>
    </row>
    <row r="2693" spans="1:4" x14ac:dyDescent="0.3">
      <c r="A2693" s="54">
        <v>45403</v>
      </c>
      <c r="B2693" s="52">
        <v>17</v>
      </c>
      <c r="C2693" s="55">
        <v>5.89</v>
      </c>
      <c r="D2693" s="52">
        <f t="shared" si="44"/>
        <v>4</v>
      </c>
    </row>
    <row r="2694" spans="1:4" x14ac:dyDescent="0.3">
      <c r="A2694" s="54">
        <v>45403</v>
      </c>
      <c r="B2694" s="52">
        <v>18</v>
      </c>
      <c r="C2694" s="55">
        <v>57.28</v>
      </c>
      <c r="D2694" s="52">
        <f t="shared" si="44"/>
        <v>4</v>
      </c>
    </row>
    <row r="2695" spans="1:4" x14ac:dyDescent="0.3">
      <c r="A2695" s="54">
        <v>45403</v>
      </c>
      <c r="B2695" s="52">
        <v>19</v>
      </c>
      <c r="C2695" s="55">
        <v>75.53</v>
      </c>
      <c r="D2695" s="52">
        <f t="shared" si="44"/>
        <v>4</v>
      </c>
    </row>
    <row r="2696" spans="1:4" x14ac:dyDescent="0.3">
      <c r="A2696" s="54">
        <v>45403</v>
      </c>
      <c r="B2696" s="52">
        <v>20</v>
      </c>
      <c r="C2696" s="55">
        <v>89.44</v>
      </c>
      <c r="D2696" s="52">
        <f t="shared" si="44"/>
        <v>4</v>
      </c>
    </row>
    <row r="2697" spans="1:4" x14ac:dyDescent="0.3">
      <c r="A2697" s="54">
        <v>45403</v>
      </c>
      <c r="B2697" s="52">
        <v>21</v>
      </c>
      <c r="C2697" s="55">
        <v>96.52</v>
      </c>
      <c r="D2697" s="52">
        <f t="shared" si="44"/>
        <v>4</v>
      </c>
    </row>
    <row r="2698" spans="1:4" x14ac:dyDescent="0.3">
      <c r="A2698" s="54">
        <v>45403</v>
      </c>
      <c r="B2698" s="52">
        <v>22</v>
      </c>
      <c r="C2698" s="55">
        <v>91.98</v>
      </c>
      <c r="D2698" s="52">
        <f t="shared" si="44"/>
        <v>4</v>
      </c>
    </row>
    <row r="2699" spans="1:4" x14ac:dyDescent="0.3">
      <c r="A2699" s="54">
        <v>45403</v>
      </c>
      <c r="B2699" s="52">
        <v>23</v>
      </c>
      <c r="C2699" s="55">
        <v>87.3</v>
      </c>
      <c r="D2699" s="52">
        <f t="shared" si="44"/>
        <v>4</v>
      </c>
    </row>
    <row r="2700" spans="1:4" x14ac:dyDescent="0.3">
      <c r="A2700" s="54">
        <v>45403</v>
      </c>
      <c r="B2700" s="52">
        <v>24</v>
      </c>
      <c r="C2700" s="55">
        <v>86.08</v>
      </c>
      <c r="D2700" s="52">
        <f t="shared" si="44"/>
        <v>4</v>
      </c>
    </row>
    <row r="2701" spans="1:4" x14ac:dyDescent="0.3">
      <c r="A2701" s="54">
        <v>45404</v>
      </c>
      <c r="B2701" s="52">
        <v>1</v>
      </c>
      <c r="C2701" s="55">
        <v>77.78</v>
      </c>
      <c r="D2701" s="52">
        <f t="shared" si="44"/>
        <v>4</v>
      </c>
    </row>
    <row r="2702" spans="1:4" x14ac:dyDescent="0.3">
      <c r="A2702" s="54">
        <v>45404</v>
      </c>
      <c r="B2702" s="52">
        <v>2</v>
      </c>
      <c r="C2702" s="55">
        <v>78.05</v>
      </c>
      <c r="D2702" s="52">
        <f t="shared" si="44"/>
        <v>4</v>
      </c>
    </row>
    <row r="2703" spans="1:4" x14ac:dyDescent="0.3">
      <c r="A2703" s="54">
        <v>45404</v>
      </c>
      <c r="B2703" s="52">
        <v>3</v>
      </c>
      <c r="C2703" s="55">
        <v>78.44</v>
      </c>
      <c r="D2703" s="52">
        <f t="shared" ref="D2703:D2766" si="45">MONTH(A2703)</f>
        <v>4</v>
      </c>
    </row>
    <row r="2704" spans="1:4" x14ac:dyDescent="0.3">
      <c r="A2704" s="54">
        <v>45404</v>
      </c>
      <c r="B2704" s="52">
        <v>4</v>
      </c>
      <c r="C2704" s="55">
        <v>75.34</v>
      </c>
      <c r="D2704" s="52">
        <f t="shared" si="45"/>
        <v>4</v>
      </c>
    </row>
    <row r="2705" spans="1:4" x14ac:dyDescent="0.3">
      <c r="A2705" s="54">
        <v>45404</v>
      </c>
      <c r="B2705" s="52">
        <v>5</v>
      </c>
      <c r="C2705" s="55">
        <v>74.239999999999995</v>
      </c>
      <c r="D2705" s="52">
        <f t="shared" si="45"/>
        <v>4</v>
      </c>
    </row>
    <row r="2706" spans="1:4" x14ac:dyDescent="0.3">
      <c r="A2706" s="54">
        <v>45404</v>
      </c>
      <c r="B2706" s="52">
        <v>6</v>
      </c>
      <c r="C2706" s="55">
        <v>85</v>
      </c>
      <c r="D2706" s="52">
        <f t="shared" si="45"/>
        <v>4</v>
      </c>
    </row>
    <row r="2707" spans="1:4" x14ac:dyDescent="0.3">
      <c r="A2707" s="54">
        <v>45404</v>
      </c>
      <c r="B2707" s="52">
        <v>7</v>
      </c>
      <c r="C2707" s="55">
        <v>106.13</v>
      </c>
      <c r="D2707" s="52">
        <f t="shared" si="45"/>
        <v>4</v>
      </c>
    </row>
    <row r="2708" spans="1:4" x14ac:dyDescent="0.3">
      <c r="A2708" s="54">
        <v>45404</v>
      </c>
      <c r="B2708" s="52">
        <v>8</v>
      </c>
      <c r="C2708" s="55">
        <v>130.1</v>
      </c>
      <c r="D2708" s="52">
        <f t="shared" si="45"/>
        <v>4</v>
      </c>
    </row>
    <row r="2709" spans="1:4" x14ac:dyDescent="0.3">
      <c r="A2709" s="54">
        <v>45404</v>
      </c>
      <c r="B2709" s="52">
        <v>9</v>
      </c>
      <c r="C2709" s="55">
        <v>117.46</v>
      </c>
      <c r="D2709" s="52">
        <f t="shared" si="45"/>
        <v>4</v>
      </c>
    </row>
    <row r="2710" spans="1:4" x14ac:dyDescent="0.3">
      <c r="A2710" s="54">
        <v>45404</v>
      </c>
      <c r="B2710" s="52">
        <v>10</v>
      </c>
      <c r="C2710" s="55">
        <v>97.05</v>
      </c>
      <c r="D2710" s="52">
        <f t="shared" si="45"/>
        <v>4</v>
      </c>
    </row>
    <row r="2711" spans="1:4" x14ac:dyDescent="0.3">
      <c r="A2711" s="54">
        <v>45404</v>
      </c>
      <c r="B2711" s="52">
        <v>11</v>
      </c>
      <c r="C2711" s="55">
        <v>80.709999999999994</v>
      </c>
      <c r="D2711" s="52">
        <f t="shared" si="45"/>
        <v>4</v>
      </c>
    </row>
    <row r="2712" spans="1:4" x14ac:dyDescent="0.3">
      <c r="A2712" s="54">
        <v>45404</v>
      </c>
      <c r="B2712" s="52">
        <v>12</v>
      </c>
      <c r="C2712" s="55">
        <v>77.790000000000006</v>
      </c>
      <c r="D2712" s="52">
        <f t="shared" si="45"/>
        <v>4</v>
      </c>
    </row>
    <row r="2713" spans="1:4" x14ac:dyDescent="0.3">
      <c r="A2713" s="54">
        <v>45404</v>
      </c>
      <c r="B2713" s="52">
        <v>13</v>
      </c>
      <c r="C2713" s="55">
        <v>74.73</v>
      </c>
      <c r="D2713" s="52">
        <f t="shared" si="45"/>
        <v>4</v>
      </c>
    </row>
    <row r="2714" spans="1:4" x14ac:dyDescent="0.3">
      <c r="A2714" s="54">
        <v>45404</v>
      </c>
      <c r="B2714" s="52">
        <v>14</v>
      </c>
      <c r="C2714" s="55">
        <v>71.86</v>
      </c>
      <c r="D2714" s="52">
        <f t="shared" si="45"/>
        <v>4</v>
      </c>
    </row>
    <row r="2715" spans="1:4" x14ac:dyDescent="0.3">
      <c r="A2715" s="54">
        <v>45404</v>
      </c>
      <c r="B2715" s="52">
        <v>15</v>
      </c>
      <c r="C2715" s="55">
        <v>70.63</v>
      </c>
      <c r="D2715" s="52">
        <f t="shared" si="45"/>
        <v>4</v>
      </c>
    </row>
    <row r="2716" spans="1:4" x14ac:dyDescent="0.3">
      <c r="A2716" s="54">
        <v>45404</v>
      </c>
      <c r="B2716" s="52">
        <v>16</v>
      </c>
      <c r="C2716" s="55">
        <v>74.55</v>
      </c>
      <c r="D2716" s="52">
        <f t="shared" si="45"/>
        <v>4</v>
      </c>
    </row>
    <row r="2717" spans="1:4" x14ac:dyDescent="0.3">
      <c r="A2717" s="54">
        <v>45404</v>
      </c>
      <c r="B2717" s="52">
        <v>17</v>
      </c>
      <c r="C2717" s="55">
        <v>82.86</v>
      </c>
      <c r="D2717" s="52">
        <f t="shared" si="45"/>
        <v>4</v>
      </c>
    </row>
    <row r="2718" spans="1:4" x14ac:dyDescent="0.3">
      <c r="A2718" s="54">
        <v>45404</v>
      </c>
      <c r="B2718" s="52">
        <v>18</v>
      </c>
      <c r="C2718" s="55">
        <v>93.75</v>
      </c>
      <c r="D2718" s="52">
        <f t="shared" si="45"/>
        <v>4</v>
      </c>
    </row>
    <row r="2719" spans="1:4" x14ac:dyDescent="0.3">
      <c r="A2719" s="54">
        <v>45404</v>
      </c>
      <c r="B2719" s="52">
        <v>19</v>
      </c>
      <c r="C2719" s="55">
        <v>115.87</v>
      </c>
      <c r="D2719" s="52">
        <f t="shared" si="45"/>
        <v>4</v>
      </c>
    </row>
    <row r="2720" spans="1:4" x14ac:dyDescent="0.3">
      <c r="A2720" s="54">
        <v>45404</v>
      </c>
      <c r="B2720" s="52">
        <v>20</v>
      </c>
      <c r="C2720" s="55">
        <v>159.16999999999999</v>
      </c>
      <c r="D2720" s="52">
        <f t="shared" si="45"/>
        <v>4</v>
      </c>
    </row>
    <row r="2721" spans="1:4" x14ac:dyDescent="0.3">
      <c r="A2721" s="54">
        <v>45404</v>
      </c>
      <c r="B2721" s="52">
        <v>21</v>
      </c>
      <c r="C2721" s="55">
        <v>170.55</v>
      </c>
      <c r="D2721" s="52">
        <f t="shared" si="45"/>
        <v>4</v>
      </c>
    </row>
    <row r="2722" spans="1:4" x14ac:dyDescent="0.3">
      <c r="A2722" s="54">
        <v>45404</v>
      </c>
      <c r="B2722" s="52">
        <v>22</v>
      </c>
      <c r="C2722" s="55">
        <v>131.49</v>
      </c>
      <c r="D2722" s="52">
        <f t="shared" si="45"/>
        <v>4</v>
      </c>
    </row>
    <row r="2723" spans="1:4" x14ac:dyDescent="0.3">
      <c r="A2723" s="54">
        <v>45404</v>
      </c>
      <c r="B2723" s="52">
        <v>23</v>
      </c>
      <c r="C2723" s="55">
        <v>107.62</v>
      </c>
      <c r="D2723" s="52">
        <f t="shared" si="45"/>
        <v>4</v>
      </c>
    </row>
    <row r="2724" spans="1:4" x14ac:dyDescent="0.3">
      <c r="A2724" s="54">
        <v>45404</v>
      </c>
      <c r="B2724" s="52">
        <v>24</v>
      </c>
      <c r="C2724" s="55">
        <v>97.76</v>
      </c>
      <c r="D2724" s="52">
        <f t="shared" si="45"/>
        <v>4</v>
      </c>
    </row>
    <row r="2725" spans="1:4" x14ac:dyDescent="0.3">
      <c r="A2725" s="54">
        <v>45405</v>
      </c>
      <c r="B2725" s="52">
        <v>1</v>
      </c>
      <c r="C2725" s="55">
        <v>88.32</v>
      </c>
      <c r="D2725" s="52">
        <f t="shared" si="45"/>
        <v>4</v>
      </c>
    </row>
    <row r="2726" spans="1:4" x14ac:dyDescent="0.3">
      <c r="A2726" s="54">
        <v>45405</v>
      </c>
      <c r="B2726" s="52">
        <v>2</v>
      </c>
      <c r="C2726" s="55">
        <v>86.69</v>
      </c>
      <c r="D2726" s="52">
        <f t="shared" si="45"/>
        <v>4</v>
      </c>
    </row>
    <row r="2727" spans="1:4" x14ac:dyDescent="0.3">
      <c r="A2727" s="54">
        <v>45405</v>
      </c>
      <c r="B2727" s="52">
        <v>3</v>
      </c>
      <c r="C2727" s="55">
        <v>85.95</v>
      </c>
      <c r="D2727" s="52">
        <f t="shared" si="45"/>
        <v>4</v>
      </c>
    </row>
    <row r="2728" spans="1:4" x14ac:dyDescent="0.3">
      <c r="A2728" s="54">
        <v>45405</v>
      </c>
      <c r="B2728" s="52">
        <v>4</v>
      </c>
      <c r="C2728" s="55">
        <v>85.32</v>
      </c>
      <c r="D2728" s="52">
        <f t="shared" si="45"/>
        <v>4</v>
      </c>
    </row>
    <row r="2729" spans="1:4" x14ac:dyDescent="0.3">
      <c r="A2729" s="54">
        <v>45405</v>
      </c>
      <c r="B2729" s="52">
        <v>5</v>
      </c>
      <c r="C2729" s="55">
        <v>85.91</v>
      </c>
      <c r="D2729" s="52">
        <f t="shared" si="45"/>
        <v>4</v>
      </c>
    </row>
    <row r="2730" spans="1:4" x14ac:dyDescent="0.3">
      <c r="A2730" s="54">
        <v>45405</v>
      </c>
      <c r="B2730" s="52">
        <v>6</v>
      </c>
      <c r="C2730" s="55">
        <v>97.61</v>
      </c>
      <c r="D2730" s="52">
        <f t="shared" si="45"/>
        <v>4</v>
      </c>
    </row>
    <row r="2731" spans="1:4" x14ac:dyDescent="0.3">
      <c r="A2731" s="54">
        <v>45405</v>
      </c>
      <c r="B2731" s="52">
        <v>7</v>
      </c>
      <c r="C2731" s="55">
        <v>121.4</v>
      </c>
      <c r="D2731" s="52">
        <f t="shared" si="45"/>
        <v>4</v>
      </c>
    </row>
    <row r="2732" spans="1:4" x14ac:dyDescent="0.3">
      <c r="A2732" s="54">
        <v>45405</v>
      </c>
      <c r="B2732" s="52">
        <v>8</v>
      </c>
      <c r="C2732" s="55">
        <v>181.64</v>
      </c>
      <c r="D2732" s="52">
        <f t="shared" si="45"/>
        <v>4</v>
      </c>
    </row>
    <row r="2733" spans="1:4" x14ac:dyDescent="0.3">
      <c r="A2733" s="54">
        <v>45405</v>
      </c>
      <c r="B2733" s="52">
        <v>9</v>
      </c>
      <c r="C2733" s="55">
        <v>136.28</v>
      </c>
      <c r="D2733" s="52">
        <f t="shared" si="45"/>
        <v>4</v>
      </c>
    </row>
    <row r="2734" spans="1:4" x14ac:dyDescent="0.3">
      <c r="A2734" s="54">
        <v>45405</v>
      </c>
      <c r="B2734" s="52">
        <v>10</v>
      </c>
      <c r="C2734" s="55">
        <v>98.08</v>
      </c>
      <c r="D2734" s="52">
        <f t="shared" si="45"/>
        <v>4</v>
      </c>
    </row>
    <row r="2735" spans="1:4" x14ac:dyDescent="0.3">
      <c r="A2735" s="54">
        <v>45405</v>
      </c>
      <c r="B2735" s="52">
        <v>11</v>
      </c>
      <c r="C2735" s="55">
        <v>81.89</v>
      </c>
      <c r="D2735" s="52">
        <f t="shared" si="45"/>
        <v>4</v>
      </c>
    </row>
    <row r="2736" spans="1:4" x14ac:dyDescent="0.3">
      <c r="A2736" s="54">
        <v>45405</v>
      </c>
      <c r="B2736" s="52">
        <v>12</v>
      </c>
      <c r="C2736" s="55">
        <v>81.8</v>
      </c>
      <c r="D2736" s="52">
        <f t="shared" si="45"/>
        <v>4</v>
      </c>
    </row>
    <row r="2737" spans="1:4" x14ac:dyDescent="0.3">
      <c r="A2737" s="54">
        <v>45405</v>
      </c>
      <c r="B2737" s="52">
        <v>13</v>
      </c>
      <c r="C2737" s="55">
        <v>84.07</v>
      </c>
      <c r="D2737" s="52">
        <f t="shared" si="45"/>
        <v>4</v>
      </c>
    </row>
    <row r="2738" spans="1:4" x14ac:dyDescent="0.3">
      <c r="A2738" s="54">
        <v>45405</v>
      </c>
      <c r="B2738" s="52">
        <v>14</v>
      </c>
      <c r="C2738" s="55">
        <v>80.239999999999995</v>
      </c>
      <c r="D2738" s="52">
        <f t="shared" si="45"/>
        <v>4</v>
      </c>
    </row>
    <row r="2739" spans="1:4" x14ac:dyDescent="0.3">
      <c r="A2739" s="54">
        <v>45405</v>
      </c>
      <c r="B2739" s="52">
        <v>15</v>
      </c>
      <c r="C2739" s="55">
        <v>78.62</v>
      </c>
      <c r="D2739" s="52">
        <f t="shared" si="45"/>
        <v>4</v>
      </c>
    </row>
    <row r="2740" spans="1:4" x14ac:dyDescent="0.3">
      <c r="A2740" s="54">
        <v>45405</v>
      </c>
      <c r="B2740" s="52">
        <v>16</v>
      </c>
      <c r="C2740" s="55">
        <v>80.150000000000006</v>
      </c>
      <c r="D2740" s="52">
        <f t="shared" si="45"/>
        <v>4</v>
      </c>
    </row>
    <row r="2741" spans="1:4" x14ac:dyDescent="0.3">
      <c r="A2741" s="54">
        <v>45405</v>
      </c>
      <c r="B2741" s="52">
        <v>17</v>
      </c>
      <c r="C2741" s="55">
        <v>88.16</v>
      </c>
      <c r="D2741" s="52">
        <f t="shared" si="45"/>
        <v>4</v>
      </c>
    </row>
    <row r="2742" spans="1:4" x14ac:dyDescent="0.3">
      <c r="A2742" s="54">
        <v>45405</v>
      </c>
      <c r="B2742" s="52">
        <v>18</v>
      </c>
      <c r="C2742" s="55">
        <v>100.21</v>
      </c>
      <c r="D2742" s="52">
        <f t="shared" si="45"/>
        <v>4</v>
      </c>
    </row>
    <row r="2743" spans="1:4" x14ac:dyDescent="0.3">
      <c r="A2743" s="54">
        <v>45405</v>
      </c>
      <c r="B2743" s="52">
        <v>19</v>
      </c>
      <c r="C2743" s="55">
        <v>110.95</v>
      </c>
      <c r="D2743" s="52">
        <f t="shared" si="45"/>
        <v>4</v>
      </c>
    </row>
    <row r="2744" spans="1:4" x14ac:dyDescent="0.3">
      <c r="A2744" s="54">
        <v>45405</v>
      </c>
      <c r="B2744" s="52">
        <v>20</v>
      </c>
      <c r="C2744" s="55">
        <v>129.02000000000001</v>
      </c>
      <c r="D2744" s="52">
        <f t="shared" si="45"/>
        <v>4</v>
      </c>
    </row>
    <row r="2745" spans="1:4" x14ac:dyDescent="0.3">
      <c r="A2745" s="54">
        <v>45405</v>
      </c>
      <c r="B2745" s="52">
        <v>21</v>
      </c>
      <c r="C2745" s="55">
        <v>132.41999999999999</v>
      </c>
      <c r="D2745" s="52">
        <f t="shared" si="45"/>
        <v>4</v>
      </c>
    </row>
    <row r="2746" spans="1:4" x14ac:dyDescent="0.3">
      <c r="A2746" s="54">
        <v>45405</v>
      </c>
      <c r="B2746" s="52">
        <v>22</v>
      </c>
      <c r="C2746" s="55">
        <v>113.78</v>
      </c>
      <c r="D2746" s="52">
        <f t="shared" si="45"/>
        <v>4</v>
      </c>
    </row>
    <row r="2747" spans="1:4" x14ac:dyDescent="0.3">
      <c r="A2747" s="54">
        <v>45405</v>
      </c>
      <c r="B2747" s="52">
        <v>23</v>
      </c>
      <c r="C2747" s="55">
        <v>96.28</v>
      </c>
      <c r="D2747" s="52">
        <f t="shared" si="45"/>
        <v>4</v>
      </c>
    </row>
    <row r="2748" spans="1:4" x14ac:dyDescent="0.3">
      <c r="A2748" s="54">
        <v>45405</v>
      </c>
      <c r="B2748" s="52">
        <v>24</v>
      </c>
      <c r="C2748" s="55">
        <v>82.06</v>
      </c>
      <c r="D2748" s="52">
        <f t="shared" si="45"/>
        <v>4</v>
      </c>
    </row>
    <row r="2749" spans="1:4" x14ac:dyDescent="0.3">
      <c r="A2749" s="54">
        <v>45406</v>
      </c>
      <c r="B2749" s="52">
        <v>1</v>
      </c>
      <c r="C2749" s="55">
        <v>83.44</v>
      </c>
      <c r="D2749" s="52">
        <f t="shared" si="45"/>
        <v>4</v>
      </c>
    </row>
    <row r="2750" spans="1:4" x14ac:dyDescent="0.3">
      <c r="A2750" s="54">
        <v>45406</v>
      </c>
      <c r="B2750" s="52">
        <v>2</v>
      </c>
      <c r="C2750" s="55">
        <v>80.14</v>
      </c>
      <c r="D2750" s="52">
        <f t="shared" si="45"/>
        <v>4</v>
      </c>
    </row>
    <row r="2751" spans="1:4" x14ac:dyDescent="0.3">
      <c r="A2751" s="54">
        <v>45406</v>
      </c>
      <c r="B2751" s="52">
        <v>3</v>
      </c>
      <c r="C2751" s="55">
        <v>78.69</v>
      </c>
      <c r="D2751" s="52">
        <f t="shared" si="45"/>
        <v>4</v>
      </c>
    </row>
    <row r="2752" spans="1:4" x14ac:dyDescent="0.3">
      <c r="A2752" s="54">
        <v>45406</v>
      </c>
      <c r="B2752" s="52">
        <v>4</v>
      </c>
      <c r="C2752" s="55">
        <v>77.89</v>
      </c>
      <c r="D2752" s="52">
        <f t="shared" si="45"/>
        <v>4</v>
      </c>
    </row>
    <row r="2753" spans="1:4" x14ac:dyDescent="0.3">
      <c r="A2753" s="54">
        <v>45406</v>
      </c>
      <c r="B2753" s="52">
        <v>5</v>
      </c>
      <c r="C2753" s="55">
        <v>80.2</v>
      </c>
      <c r="D2753" s="52">
        <f t="shared" si="45"/>
        <v>4</v>
      </c>
    </row>
    <row r="2754" spans="1:4" x14ac:dyDescent="0.3">
      <c r="A2754" s="54">
        <v>45406</v>
      </c>
      <c r="B2754" s="52">
        <v>6</v>
      </c>
      <c r="C2754" s="55">
        <v>85.19</v>
      </c>
      <c r="D2754" s="52">
        <f t="shared" si="45"/>
        <v>4</v>
      </c>
    </row>
    <row r="2755" spans="1:4" x14ac:dyDescent="0.3">
      <c r="A2755" s="54">
        <v>45406</v>
      </c>
      <c r="B2755" s="52">
        <v>7</v>
      </c>
      <c r="C2755" s="55">
        <v>107.05</v>
      </c>
      <c r="D2755" s="52">
        <f t="shared" si="45"/>
        <v>4</v>
      </c>
    </row>
    <row r="2756" spans="1:4" x14ac:dyDescent="0.3">
      <c r="A2756" s="54">
        <v>45406</v>
      </c>
      <c r="B2756" s="52">
        <v>8</v>
      </c>
      <c r="C2756" s="55">
        <v>127.16</v>
      </c>
      <c r="D2756" s="52">
        <f t="shared" si="45"/>
        <v>4</v>
      </c>
    </row>
    <row r="2757" spans="1:4" x14ac:dyDescent="0.3">
      <c r="A2757" s="54">
        <v>45406</v>
      </c>
      <c r="B2757" s="52">
        <v>9</v>
      </c>
      <c r="C2757" s="55">
        <v>118.11</v>
      </c>
      <c r="D2757" s="52">
        <f t="shared" si="45"/>
        <v>4</v>
      </c>
    </row>
    <row r="2758" spans="1:4" x14ac:dyDescent="0.3">
      <c r="A2758" s="54">
        <v>45406</v>
      </c>
      <c r="B2758" s="52">
        <v>10</v>
      </c>
      <c r="C2758" s="55">
        <v>101.74</v>
      </c>
      <c r="D2758" s="52">
        <f t="shared" si="45"/>
        <v>4</v>
      </c>
    </row>
    <row r="2759" spans="1:4" x14ac:dyDescent="0.3">
      <c r="A2759" s="54">
        <v>45406</v>
      </c>
      <c r="B2759" s="52">
        <v>11</v>
      </c>
      <c r="C2759" s="55">
        <v>94.21</v>
      </c>
      <c r="D2759" s="52">
        <f t="shared" si="45"/>
        <v>4</v>
      </c>
    </row>
    <row r="2760" spans="1:4" x14ac:dyDescent="0.3">
      <c r="A2760" s="54">
        <v>45406</v>
      </c>
      <c r="B2760" s="52">
        <v>12</v>
      </c>
      <c r="C2760" s="55">
        <v>93.59</v>
      </c>
      <c r="D2760" s="52">
        <f t="shared" si="45"/>
        <v>4</v>
      </c>
    </row>
    <row r="2761" spans="1:4" x14ac:dyDescent="0.3">
      <c r="A2761" s="54">
        <v>45406</v>
      </c>
      <c r="B2761" s="52">
        <v>13</v>
      </c>
      <c r="C2761" s="55">
        <v>92.95</v>
      </c>
      <c r="D2761" s="52">
        <f t="shared" si="45"/>
        <v>4</v>
      </c>
    </row>
    <row r="2762" spans="1:4" x14ac:dyDescent="0.3">
      <c r="A2762" s="54">
        <v>45406</v>
      </c>
      <c r="B2762" s="52">
        <v>14</v>
      </c>
      <c r="C2762" s="55">
        <v>89.88</v>
      </c>
      <c r="D2762" s="52">
        <f t="shared" si="45"/>
        <v>4</v>
      </c>
    </row>
    <row r="2763" spans="1:4" x14ac:dyDescent="0.3">
      <c r="A2763" s="54">
        <v>45406</v>
      </c>
      <c r="B2763" s="52">
        <v>15</v>
      </c>
      <c r="C2763" s="55">
        <v>85.86</v>
      </c>
      <c r="D2763" s="52">
        <f t="shared" si="45"/>
        <v>4</v>
      </c>
    </row>
    <row r="2764" spans="1:4" x14ac:dyDescent="0.3">
      <c r="A2764" s="54">
        <v>45406</v>
      </c>
      <c r="B2764" s="52">
        <v>16</v>
      </c>
      <c r="C2764" s="55">
        <v>85.77</v>
      </c>
      <c r="D2764" s="52">
        <f t="shared" si="45"/>
        <v>4</v>
      </c>
    </row>
    <row r="2765" spans="1:4" x14ac:dyDescent="0.3">
      <c r="A2765" s="54">
        <v>45406</v>
      </c>
      <c r="B2765" s="52">
        <v>17</v>
      </c>
      <c r="C2765" s="55">
        <v>88.8</v>
      </c>
      <c r="D2765" s="52">
        <f t="shared" si="45"/>
        <v>4</v>
      </c>
    </row>
    <row r="2766" spans="1:4" x14ac:dyDescent="0.3">
      <c r="A2766" s="54">
        <v>45406</v>
      </c>
      <c r="B2766" s="52">
        <v>18</v>
      </c>
      <c r="C2766" s="55">
        <v>98.44</v>
      </c>
      <c r="D2766" s="52">
        <f t="shared" si="45"/>
        <v>4</v>
      </c>
    </row>
    <row r="2767" spans="1:4" x14ac:dyDescent="0.3">
      <c r="A2767" s="54">
        <v>45406</v>
      </c>
      <c r="B2767" s="52">
        <v>19</v>
      </c>
      <c r="C2767" s="55">
        <v>111.52</v>
      </c>
      <c r="D2767" s="52">
        <f t="shared" ref="D2767:D2830" si="46">MONTH(A2767)</f>
        <v>4</v>
      </c>
    </row>
    <row r="2768" spans="1:4" x14ac:dyDescent="0.3">
      <c r="A2768" s="54">
        <v>45406</v>
      </c>
      <c r="B2768" s="52">
        <v>20</v>
      </c>
      <c r="C2768" s="55">
        <v>134.46</v>
      </c>
      <c r="D2768" s="52">
        <f t="shared" si="46"/>
        <v>4</v>
      </c>
    </row>
    <row r="2769" spans="1:4" x14ac:dyDescent="0.3">
      <c r="A2769" s="54">
        <v>45406</v>
      </c>
      <c r="B2769" s="52">
        <v>21</v>
      </c>
      <c r="C2769" s="55">
        <v>140.66</v>
      </c>
      <c r="D2769" s="52">
        <f t="shared" si="46"/>
        <v>4</v>
      </c>
    </row>
    <row r="2770" spans="1:4" x14ac:dyDescent="0.3">
      <c r="A2770" s="54">
        <v>45406</v>
      </c>
      <c r="B2770" s="52">
        <v>22</v>
      </c>
      <c r="C2770" s="55">
        <v>122.17</v>
      </c>
      <c r="D2770" s="52">
        <f t="shared" si="46"/>
        <v>4</v>
      </c>
    </row>
    <row r="2771" spans="1:4" x14ac:dyDescent="0.3">
      <c r="A2771" s="54">
        <v>45406</v>
      </c>
      <c r="B2771" s="52">
        <v>23</v>
      </c>
      <c r="C2771" s="55">
        <v>107.49</v>
      </c>
      <c r="D2771" s="52">
        <f t="shared" si="46"/>
        <v>4</v>
      </c>
    </row>
    <row r="2772" spans="1:4" x14ac:dyDescent="0.3">
      <c r="A2772" s="54">
        <v>45406</v>
      </c>
      <c r="B2772" s="52">
        <v>24</v>
      </c>
      <c r="C2772" s="55">
        <v>90.77</v>
      </c>
      <c r="D2772" s="52">
        <f t="shared" si="46"/>
        <v>4</v>
      </c>
    </row>
    <row r="2773" spans="1:4" x14ac:dyDescent="0.3">
      <c r="A2773" s="54">
        <v>45407</v>
      </c>
      <c r="B2773" s="52">
        <v>1</v>
      </c>
      <c r="C2773" s="55">
        <v>83.5</v>
      </c>
      <c r="D2773" s="52">
        <f t="shared" si="46"/>
        <v>4</v>
      </c>
    </row>
    <row r="2774" spans="1:4" x14ac:dyDescent="0.3">
      <c r="A2774" s="54">
        <v>45407</v>
      </c>
      <c r="B2774" s="52">
        <v>2</v>
      </c>
      <c r="C2774" s="55">
        <v>80</v>
      </c>
      <c r="D2774" s="52">
        <f t="shared" si="46"/>
        <v>4</v>
      </c>
    </row>
    <row r="2775" spans="1:4" x14ac:dyDescent="0.3">
      <c r="A2775" s="54">
        <v>45407</v>
      </c>
      <c r="B2775" s="52">
        <v>3</v>
      </c>
      <c r="C2775" s="55">
        <v>77.680000000000007</v>
      </c>
      <c r="D2775" s="52">
        <f t="shared" si="46"/>
        <v>4</v>
      </c>
    </row>
    <row r="2776" spans="1:4" x14ac:dyDescent="0.3">
      <c r="A2776" s="54">
        <v>45407</v>
      </c>
      <c r="B2776" s="52">
        <v>4</v>
      </c>
      <c r="C2776" s="55">
        <v>77.61</v>
      </c>
      <c r="D2776" s="52">
        <f t="shared" si="46"/>
        <v>4</v>
      </c>
    </row>
    <row r="2777" spans="1:4" x14ac:dyDescent="0.3">
      <c r="A2777" s="54">
        <v>45407</v>
      </c>
      <c r="B2777" s="52">
        <v>5</v>
      </c>
      <c r="C2777" s="55">
        <v>77.67</v>
      </c>
      <c r="D2777" s="52">
        <f t="shared" si="46"/>
        <v>4</v>
      </c>
    </row>
    <row r="2778" spans="1:4" x14ac:dyDescent="0.3">
      <c r="A2778" s="54">
        <v>45407</v>
      </c>
      <c r="B2778" s="52">
        <v>6</v>
      </c>
      <c r="C2778" s="55">
        <v>84.65</v>
      </c>
      <c r="D2778" s="52">
        <f t="shared" si="46"/>
        <v>4</v>
      </c>
    </row>
    <row r="2779" spans="1:4" x14ac:dyDescent="0.3">
      <c r="A2779" s="54">
        <v>45407</v>
      </c>
      <c r="B2779" s="52">
        <v>7</v>
      </c>
      <c r="C2779" s="55">
        <v>106.79</v>
      </c>
      <c r="D2779" s="52">
        <f t="shared" si="46"/>
        <v>4</v>
      </c>
    </row>
    <row r="2780" spans="1:4" x14ac:dyDescent="0.3">
      <c r="A2780" s="54">
        <v>45407</v>
      </c>
      <c r="B2780" s="52">
        <v>8</v>
      </c>
      <c r="C2780" s="55">
        <v>127.32</v>
      </c>
      <c r="D2780" s="52">
        <f t="shared" si="46"/>
        <v>4</v>
      </c>
    </row>
    <row r="2781" spans="1:4" x14ac:dyDescent="0.3">
      <c r="A2781" s="54">
        <v>45407</v>
      </c>
      <c r="B2781" s="52">
        <v>9</v>
      </c>
      <c r="C2781" s="55">
        <v>112.91</v>
      </c>
      <c r="D2781" s="52">
        <f t="shared" si="46"/>
        <v>4</v>
      </c>
    </row>
    <row r="2782" spans="1:4" x14ac:dyDescent="0.3">
      <c r="A2782" s="54">
        <v>45407</v>
      </c>
      <c r="B2782" s="52">
        <v>10</v>
      </c>
      <c r="C2782" s="55">
        <v>92.15</v>
      </c>
      <c r="D2782" s="52">
        <f t="shared" si="46"/>
        <v>4</v>
      </c>
    </row>
    <row r="2783" spans="1:4" x14ac:dyDescent="0.3">
      <c r="A2783" s="54">
        <v>45407</v>
      </c>
      <c r="B2783" s="52">
        <v>11</v>
      </c>
      <c r="C2783" s="55">
        <v>79.739999999999995</v>
      </c>
      <c r="D2783" s="52">
        <f t="shared" si="46"/>
        <v>4</v>
      </c>
    </row>
    <row r="2784" spans="1:4" x14ac:dyDescent="0.3">
      <c r="A2784" s="54">
        <v>45407</v>
      </c>
      <c r="B2784" s="52">
        <v>12</v>
      </c>
      <c r="C2784" s="55">
        <v>78.2</v>
      </c>
      <c r="D2784" s="52">
        <f t="shared" si="46"/>
        <v>4</v>
      </c>
    </row>
    <row r="2785" spans="1:4" x14ac:dyDescent="0.3">
      <c r="A2785" s="54">
        <v>45407</v>
      </c>
      <c r="B2785" s="52">
        <v>13</v>
      </c>
      <c r="C2785" s="55">
        <v>73.92</v>
      </c>
      <c r="D2785" s="52">
        <f t="shared" si="46"/>
        <v>4</v>
      </c>
    </row>
    <row r="2786" spans="1:4" x14ac:dyDescent="0.3">
      <c r="A2786" s="54">
        <v>45407</v>
      </c>
      <c r="B2786" s="52">
        <v>14</v>
      </c>
      <c r="C2786" s="55">
        <v>68.19</v>
      </c>
      <c r="D2786" s="52">
        <f t="shared" si="46"/>
        <v>4</v>
      </c>
    </row>
    <row r="2787" spans="1:4" x14ac:dyDescent="0.3">
      <c r="A2787" s="54">
        <v>45407</v>
      </c>
      <c r="B2787" s="52">
        <v>15</v>
      </c>
      <c r="C2787" s="55">
        <v>65.63</v>
      </c>
      <c r="D2787" s="52">
        <f t="shared" si="46"/>
        <v>4</v>
      </c>
    </row>
    <row r="2788" spans="1:4" x14ac:dyDescent="0.3">
      <c r="A2788" s="54">
        <v>45407</v>
      </c>
      <c r="B2788" s="52">
        <v>16</v>
      </c>
      <c r="C2788" s="55">
        <v>69.73</v>
      </c>
      <c r="D2788" s="52">
        <f t="shared" si="46"/>
        <v>4</v>
      </c>
    </row>
    <row r="2789" spans="1:4" x14ac:dyDescent="0.3">
      <c r="A2789" s="54">
        <v>45407</v>
      </c>
      <c r="B2789" s="52">
        <v>17</v>
      </c>
      <c r="C2789" s="55">
        <v>73.75</v>
      </c>
      <c r="D2789" s="52">
        <f t="shared" si="46"/>
        <v>4</v>
      </c>
    </row>
    <row r="2790" spans="1:4" x14ac:dyDescent="0.3">
      <c r="A2790" s="54">
        <v>45407</v>
      </c>
      <c r="B2790" s="52">
        <v>18</v>
      </c>
      <c r="C2790" s="55">
        <v>82.79</v>
      </c>
      <c r="D2790" s="52">
        <f t="shared" si="46"/>
        <v>4</v>
      </c>
    </row>
    <row r="2791" spans="1:4" x14ac:dyDescent="0.3">
      <c r="A2791" s="54">
        <v>45407</v>
      </c>
      <c r="B2791" s="52">
        <v>19</v>
      </c>
      <c r="C2791" s="55">
        <v>103.02</v>
      </c>
      <c r="D2791" s="52">
        <f t="shared" si="46"/>
        <v>4</v>
      </c>
    </row>
    <row r="2792" spans="1:4" x14ac:dyDescent="0.3">
      <c r="A2792" s="54">
        <v>45407</v>
      </c>
      <c r="B2792" s="52">
        <v>20</v>
      </c>
      <c r="C2792" s="55">
        <v>141.69</v>
      </c>
      <c r="D2792" s="52">
        <f t="shared" si="46"/>
        <v>4</v>
      </c>
    </row>
    <row r="2793" spans="1:4" x14ac:dyDescent="0.3">
      <c r="A2793" s="54">
        <v>45407</v>
      </c>
      <c r="B2793" s="52">
        <v>21</v>
      </c>
      <c r="C2793" s="55">
        <v>157.05000000000001</v>
      </c>
      <c r="D2793" s="52">
        <f t="shared" si="46"/>
        <v>4</v>
      </c>
    </row>
    <row r="2794" spans="1:4" x14ac:dyDescent="0.3">
      <c r="A2794" s="54">
        <v>45407</v>
      </c>
      <c r="B2794" s="52">
        <v>22</v>
      </c>
      <c r="C2794" s="55">
        <v>114.49</v>
      </c>
      <c r="D2794" s="52">
        <f t="shared" si="46"/>
        <v>4</v>
      </c>
    </row>
    <row r="2795" spans="1:4" x14ac:dyDescent="0.3">
      <c r="A2795" s="54">
        <v>45407</v>
      </c>
      <c r="B2795" s="52">
        <v>23</v>
      </c>
      <c r="C2795" s="55">
        <v>91.35</v>
      </c>
      <c r="D2795" s="52">
        <f t="shared" si="46"/>
        <v>4</v>
      </c>
    </row>
    <row r="2796" spans="1:4" x14ac:dyDescent="0.3">
      <c r="A2796" s="54">
        <v>45407</v>
      </c>
      <c r="B2796" s="52">
        <v>24</v>
      </c>
      <c r="C2796" s="55">
        <v>79.739999999999995</v>
      </c>
      <c r="D2796" s="52">
        <f t="shared" si="46"/>
        <v>4</v>
      </c>
    </row>
    <row r="2797" spans="1:4" x14ac:dyDescent="0.3">
      <c r="A2797" s="54">
        <v>45408</v>
      </c>
      <c r="B2797" s="52">
        <v>1</v>
      </c>
      <c r="C2797" s="55">
        <v>79.87</v>
      </c>
      <c r="D2797" s="52">
        <f t="shared" si="46"/>
        <v>4</v>
      </c>
    </row>
    <row r="2798" spans="1:4" x14ac:dyDescent="0.3">
      <c r="A2798" s="54">
        <v>45408</v>
      </c>
      <c r="B2798" s="52">
        <v>2</v>
      </c>
      <c r="C2798" s="55">
        <v>74</v>
      </c>
      <c r="D2798" s="52">
        <f t="shared" si="46"/>
        <v>4</v>
      </c>
    </row>
    <row r="2799" spans="1:4" x14ac:dyDescent="0.3">
      <c r="A2799" s="54">
        <v>45408</v>
      </c>
      <c r="B2799" s="52">
        <v>3</v>
      </c>
      <c r="C2799" s="55">
        <v>76.05</v>
      </c>
      <c r="D2799" s="52">
        <f t="shared" si="46"/>
        <v>4</v>
      </c>
    </row>
    <row r="2800" spans="1:4" x14ac:dyDescent="0.3">
      <c r="A2800" s="54">
        <v>45408</v>
      </c>
      <c r="B2800" s="52">
        <v>4</v>
      </c>
      <c r="C2800" s="55">
        <v>74.069999999999993</v>
      </c>
      <c r="D2800" s="52">
        <f t="shared" si="46"/>
        <v>4</v>
      </c>
    </row>
    <row r="2801" spans="1:4" x14ac:dyDescent="0.3">
      <c r="A2801" s="54">
        <v>45408</v>
      </c>
      <c r="B2801" s="52">
        <v>5</v>
      </c>
      <c r="C2801" s="55">
        <v>77.099999999999994</v>
      </c>
      <c r="D2801" s="52">
        <f t="shared" si="46"/>
        <v>4</v>
      </c>
    </row>
    <row r="2802" spans="1:4" x14ac:dyDescent="0.3">
      <c r="A2802" s="54">
        <v>45408</v>
      </c>
      <c r="B2802" s="52">
        <v>6</v>
      </c>
      <c r="C2802" s="55">
        <v>85.01</v>
      </c>
      <c r="D2802" s="52">
        <f t="shared" si="46"/>
        <v>4</v>
      </c>
    </row>
    <row r="2803" spans="1:4" x14ac:dyDescent="0.3">
      <c r="A2803" s="54">
        <v>45408</v>
      </c>
      <c r="B2803" s="52">
        <v>7</v>
      </c>
      <c r="C2803" s="55">
        <v>99.57</v>
      </c>
      <c r="D2803" s="52">
        <f t="shared" si="46"/>
        <v>4</v>
      </c>
    </row>
    <row r="2804" spans="1:4" x14ac:dyDescent="0.3">
      <c r="A2804" s="54">
        <v>45408</v>
      </c>
      <c r="B2804" s="52">
        <v>8</v>
      </c>
      <c r="C2804" s="55">
        <v>104.06</v>
      </c>
      <c r="D2804" s="52">
        <f t="shared" si="46"/>
        <v>4</v>
      </c>
    </row>
    <row r="2805" spans="1:4" x14ac:dyDescent="0.3">
      <c r="A2805" s="54">
        <v>45408</v>
      </c>
      <c r="B2805" s="52">
        <v>9</v>
      </c>
      <c r="C2805" s="55">
        <v>96.06</v>
      </c>
      <c r="D2805" s="52">
        <f t="shared" si="46"/>
        <v>4</v>
      </c>
    </row>
    <row r="2806" spans="1:4" x14ac:dyDescent="0.3">
      <c r="A2806" s="54">
        <v>45408</v>
      </c>
      <c r="B2806" s="52">
        <v>10</v>
      </c>
      <c r="C2806" s="55">
        <v>81.08</v>
      </c>
      <c r="D2806" s="52">
        <f t="shared" si="46"/>
        <v>4</v>
      </c>
    </row>
    <row r="2807" spans="1:4" x14ac:dyDescent="0.3">
      <c r="A2807" s="54">
        <v>45408</v>
      </c>
      <c r="B2807" s="52">
        <v>11</v>
      </c>
      <c r="C2807" s="55">
        <v>71.3</v>
      </c>
      <c r="D2807" s="52">
        <f t="shared" si="46"/>
        <v>4</v>
      </c>
    </row>
    <row r="2808" spans="1:4" x14ac:dyDescent="0.3">
      <c r="A2808" s="54">
        <v>45408</v>
      </c>
      <c r="B2808" s="52">
        <v>12</v>
      </c>
      <c r="C2808" s="55">
        <v>72.95</v>
      </c>
      <c r="D2808" s="52">
        <f t="shared" si="46"/>
        <v>4</v>
      </c>
    </row>
    <row r="2809" spans="1:4" x14ac:dyDescent="0.3">
      <c r="A2809" s="54">
        <v>45408</v>
      </c>
      <c r="B2809" s="52">
        <v>13</v>
      </c>
      <c r="C2809" s="55">
        <v>70.349999999999994</v>
      </c>
      <c r="D2809" s="52">
        <f t="shared" si="46"/>
        <v>4</v>
      </c>
    </row>
    <row r="2810" spans="1:4" x14ac:dyDescent="0.3">
      <c r="A2810" s="54">
        <v>45408</v>
      </c>
      <c r="B2810" s="52">
        <v>14</v>
      </c>
      <c r="C2810" s="55">
        <v>68.739999999999995</v>
      </c>
      <c r="D2810" s="52">
        <f t="shared" si="46"/>
        <v>4</v>
      </c>
    </row>
    <row r="2811" spans="1:4" x14ac:dyDescent="0.3">
      <c r="A2811" s="54">
        <v>45408</v>
      </c>
      <c r="B2811" s="52">
        <v>15</v>
      </c>
      <c r="C2811" s="55">
        <v>65.37</v>
      </c>
      <c r="D2811" s="52">
        <f t="shared" si="46"/>
        <v>4</v>
      </c>
    </row>
    <row r="2812" spans="1:4" x14ac:dyDescent="0.3">
      <c r="A2812" s="54">
        <v>45408</v>
      </c>
      <c r="B2812" s="52">
        <v>16</v>
      </c>
      <c r="C2812" s="55">
        <v>69.92</v>
      </c>
      <c r="D2812" s="52">
        <f t="shared" si="46"/>
        <v>4</v>
      </c>
    </row>
    <row r="2813" spans="1:4" x14ac:dyDescent="0.3">
      <c r="A2813" s="54">
        <v>45408</v>
      </c>
      <c r="B2813" s="52">
        <v>17</v>
      </c>
      <c r="C2813" s="55">
        <v>71.56</v>
      </c>
      <c r="D2813" s="52">
        <f t="shared" si="46"/>
        <v>4</v>
      </c>
    </row>
    <row r="2814" spans="1:4" x14ac:dyDescent="0.3">
      <c r="A2814" s="54">
        <v>45408</v>
      </c>
      <c r="B2814" s="52">
        <v>18</v>
      </c>
      <c r="C2814" s="55">
        <v>80.209999999999994</v>
      </c>
      <c r="D2814" s="52">
        <f t="shared" si="46"/>
        <v>4</v>
      </c>
    </row>
    <row r="2815" spans="1:4" x14ac:dyDescent="0.3">
      <c r="A2815" s="54">
        <v>45408</v>
      </c>
      <c r="B2815" s="52">
        <v>19</v>
      </c>
      <c r="C2815" s="55">
        <v>96.15</v>
      </c>
      <c r="D2815" s="52">
        <f t="shared" si="46"/>
        <v>4</v>
      </c>
    </row>
    <row r="2816" spans="1:4" x14ac:dyDescent="0.3">
      <c r="A2816" s="54">
        <v>45408</v>
      </c>
      <c r="B2816" s="52">
        <v>20</v>
      </c>
      <c r="C2816" s="55">
        <v>134.26</v>
      </c>
      <c r="D2816" s="52">
        <f t="shared" si="46"/>
        <v>4</v>
      </c>
    </row>
    <row r="2817" spans="1:4" x14ac:dyDescent="0.3">
      <c r="A2817" s="54">
        <v>45408</v>
      </c>
      <c r="B2817" s="52">
        <v>21</v>
      </c>
      <c r="C2817" s="55">
        <v>143.74</v>
      </c>
      <c r="D2817" s="52">
        <f t="shared" si="46"/>
        <v>4</v>
      </c>
    </row>
    <row r="2818" spans="1:4" x14ac:dyDescent="0.3">
      <c r="A2818" s="54">
        <v>45408</v>
      </c>
      <c r="B2818" s="52">
        <v>22</v>
      </c>
      <c r="C2818" s="55">
        <v>112.3</v>
      </c>
      <c r="D2818" s="52">
        <f t="shared" si="46"/>
        <v>4</v>
      </c>
    </row>
    <row r="2819" spans="1:4" x14ac:dyDescent="0.3">
      <c r="A2819" s="54">
        <v>45408</v>
      </c>
      <c r="B2819" s="52">
        <v>23</v>
      </c>
      <c r="C2819" s="55">
        <v>92.08</v>
      </c>
      <c r="D2819" s="52">
        <f t="shared" si="46"/>
        <v>4</v>
      </c>
    </row>
    <row r="2820" spans="1:4" x14ac:dyDescent="0.3">
      <c r="A2820" s="54">
        <v>45408</v>
      </c>
      <c r="B2820" s="52">
        <v>24</v>
      </c>
      <c r="C2820" s="55">
        <v>88.26</v>
      </c>
      <c r="D2820" s="52">
        <f t="shared" si="46"/>
        <v>4</v>
      </c>
    </row>
    <row r="2821" spans="1:4" x14ac:dyDescent="0.3">
      <c r="A2821" s="54">
        <v>45409</v>
      </c>
      <c r="B2821" s="52">
        <v>1</v>
      </c>
      <c r="C2821" s="55">
        <v>90.33</v>
      </c>
      <c r="D2821" s="52">
        <f t="shared" si="46"/>
        <v>4</v>
      </c>
    </row>
    <row r="2822" spans="1:4" x14ac:dyDescent="0.3">
      <c r="A2822" s="54">
        <v>45409</v>
      </c>
      <c r="B2822" s="52">
        <v>2</v>
      </c>
      <c r="C2822" s="55">
        <v>89.31</v>
      </c>
      <c r="D2822" s="52">
        <f t="shared" si="46"/>
        <v>4</v>
      </c>
    </row>
    <row r="2823" spans="1:4" x14ac:dyDescent="0.3">
      <c r="A2823" s="54">
        <v>45409</v>
      </c>
      <c r="B2823" s="52">
        <v>3</v>
      </c>
      <c r="C2823" s="55">
        <v>87.72</v>
      </c>
      <c r="D2823" s="52">
        <f t="shared" si="46"/>
        <v>4</v>
      </c>
    </row>
    <row r="2824" spans="1:4" x14ac:dyDescent="0.3">
      <c r="A2824" s="54">
        <v>45409</v>
      </c>
      <c r="B2824" s="52">
        <v>4</v>
      </c>
      <c r="C2824" s="55">
        <v>91.16</v>
      </c>
      <c r="D2824" s="52">
        <f t="shared" si="46"/>
        <v>4</v>
      </c>
    </row>
    <row r="2825" spans="1:4" x14ac:dyDescent="0.3">
      <c r="A2825" s="54">
        <v>45409</v>
      </c>
      <c r="B2825" s="52">
        <v>5</v>
      </c>
      <c r="C2825" s="55">
        <v>91.33</v>
      </c>
      <c r="D2825" s="52">
        <f t="shared" si="46"/>
        <v>4</v>
      </c>
    </row>
    <row r="2826" spans="1:4" x14ac:dyDescent="0.3">
      <c r="A2826" s="54">
        <v>45409</v>
      </c>
      <c r="B2826" s="52">
        <v>6</v>
      </c>
      <c r="C2826" s="55">
        <v>85.88</v>
      </c>
      <c r="D2826" s="52">
        <f t="shared" si="46"/>
        <v>4</v>
      </c>
    </row>
    <row r="2827" spans="1:4" x14ac:dyDescent="0.3">
      <c r="A2827" s="54">
        <v>45409</v>
      </c>
      <c r="B2827" s="52">
        <v>7</v>
      </c>
      <c r="C2827" s="55">
        <v>84.17</v>
      </c>
      <c r="D2827" s="52">
        <f t="shared" si="46"/>
        <v>4</v>
      </c>
    </row>
    <row r="2828" spans="1:4" x14ac:dyDescent="0.3">
      <c r="A2828" s="54">
        <v>45409</v>
      </c>
      <c r="B2828" s="52">
        <v>8</v>
      </c>
      <c r="C2828" s="55">
        <v>77.040000000000006</v>
      </c>
      <c r="D2828" s="52">
        <f t="shared" si="46"/>
        <v>4</v>
      </c>
    </row>
    <row r="2829" spans="1:4" x14ac:dyDescent="0.3">
      <c r="A2829" s="54">
        <v>45409</v>
      </c>
      <c r="B2829" s="52">
        <v>9</v>
      </c>
      <c r="C2829" s="55">
        <v>67.010000000000005</v>
      </c>
      <c r="D2829" s="52">
        <f t="shared" si="46"/>
        <v>4</v>
      </c>
    </row>
    <row r="2830" spans="1:4" x14ac:dyDescent="0.3">
      <c r="A2830" s="54">
        <v>45409</v>
      </c>
      <c r="B2830" s="52">
        <v>10</v>
      </c>
      <c r="C2830" s="55">
        <v>56.54</v>
      </c>
      <c r="D2830" s="52">
        <f t="shared" si="46"/>
        <v>4</v>
      </c>
    </row>
    <row r="2831" spans="1:4" x14ac:dyDescent="0.3">
      <c r="A2831" s="54">
        <v>45409</v>
      </c>
      <c r="B2831" s="52">
        <v>11</v>
      </c>
      <c r="C2831" s="55">
        <v>36.020000000000003</v>
      </c>
      <c r="D2831" s="52">
        <f t="shared" ref="D2831:D2894" si="47">MONTH(A2831)</f>
        <v>4</v>
      </c>
    </row>
    <row r="2832" spans="1:4" x14ac:dyDescent="0.3">
      <c r="A2832" s="54">
        <v>45409</v>
      </c>
      <c r="B2832" s="52">
        <v>12</v>
      </c>
      <c r="C2832" s="55">
        <v>8.43</v>
      </c>
      <c r="D2832" s="52">
        <f t="shared" si="47"/>
        <v>4</v>
      </c>
    </row>
    <row r="2833" spans="1:4" x14ac:dyDescent="0.3">
      <c r="A2833" s="54">
        <v>45409</v>
      </c>
      <c r="B2833" s="52">
        <v>13</v>
      </c>
      <c r="C2833" s="55">
        <v>0.03</v>
      </c>
      <c r="D2833" s="52">
        <f t="shared" si="47"/>
        <v>4</v>
      </c>
    </row>
    <row r="2834" spans="1:4" x14ac:dyDescent="0.3">
      <c r="A2834" s="54">
        <v>45409</v>
      </c>
      <c r="B2834" s="52">
        <v>14</v>
      </c>
      <c r="C2834" s="55">
        <v>-0.09</v>
      </c>
      <c r="D2834" s="52">
        <f t="shared" si="47"/>
        <v>4</v>
      </c>
    </row>
    <row r="2835" spans="1:4" x14ac:dyDescent="0.3">
      <c r="A2835" s="54">
        <v>45409</v>
      </c>
      <c r="B2835" s="52">
        <v>15</v>
      </c>
      <c r="C2835" s="55">
        <v>0</v>
      </c>
      <c r="D2835" s="52">
        <f t="shared" si="47"/>
        <v>4</v>
      </c>
    </row>
    <row r="2836" spans="1:4" x14ac:dyDescent="0.3">
      <c r="A2836" s="54">
        <v>45409</v>
      </c>
      <c r="B2836" s="52">
        <v>16</v>
      </c>
      <c r="C2836" s="55">
        <v>0</v>
      </c>
      <c r="D2836" s="52">
        <f t="shared" si="47"/>
        <v>4</v>
      </c>
    </row>
    <row r="2837" spans="1:4" x14ac:dyDescent="0.3">
      <c r="A2837" s="54">
        <v>45409</v>
      </c>
      <c r="B2837" s="52">
        <v>17</v>
      </c>
      <c r="C2837" s="55">
        <v>19.43</v>
      </c>
      <c r="D2837" s="52">
        <f t="shared" si="47"/>
        <v>4</v>
      </c>
    </row>
    <row r="2838" spans="1:4" x14ac:dyDescent="0.3">
      <c r="A2838" s="54">
        <v>45409</v>
      </c>
      <c r="B2838" s="52">
        <v>18</v>
      </c>
      <c r="C2838" s="55">
        <v>58.99</v>
      </c>
      <c r="D2838" s="52">
        <f t="shared" si="47"/>
        <v>4</v>
      </c>
    </row>
    <row r="2839" spans="1:4" x14ac:dyDescent="0.3">
      <c r="A2839" s="54">
        <v>45409</v>
      </c>
      <c r="B2839" s="52">
        <v>19</v>
      </c>
      <c r="C2839" s="55">
        <v>83.88</v>
      </c>
      <c r="D2839" s="52">
        <f t="shared" si="47"/>
        <v>4</v>
      </c>
    </row>
    <row r="2840" spans="1:4" x14ac:dyDescent="0.3">
      <c r="A2840" s="54">
        <v>45409</v>
      </c>
      <c r="B2840" s="52">
        <v>20</v>
      </c>
      <c r="C2840" s="55">
        <v>118.2</v>
      </c>
      <c r="D2840" s="52">
        <f t="shared" si="47"/>
        <v>4</v>
      </c>
    </row>
    <row r="2841" spans="1:4" x14ac:dyDescent="0.3">
      <c r="A2841" s="54">
        <v>45409</v>
      </c>
      <c r="B2841" s="52">
        <v>21</v>
      </c>
      <c r="C2841" s="55">
        <v>124.12</v>
      </c>
      <c r="D2841" s="52">
        <f t="shared" si="47"/>
        <v>4</v>
      </c>
    </row>
    <row r="2842" spans="1:4" x14ac:dyDescent="0.3">
      <c r="A2842" s="54">
        <v>45409</v>
      </c>
      <c r="B2842" s="52">
        <v>22</v>
      </c>
      <c r="C2842" s="55">
        <v>85.49</v>
      </c>
      <c r="D2842" s="52">
        <f t="shared" si="47"/>
        <v>4</v>
      </c>
    </row>
    <row r="2843" spans="1:4" x14ac:dyDescent="0.3">
      <c r="A2843" s="54">
        <v>45409</v>
      </c>
      <c r="B2843" s="52">
        <v>23</v>
      </c>
      <c r="C2843" s="55">
        <v>75.66</v>
      </c>
      <c r="D2843" s="52">
        <f t="shared" si="47"/>
        <v>4</v>
      </c>
    </row>
    <row r="2844" spans="1:4" x14ac:dyDescent="0.3">
      <c r="A2844" s="54">
        <v>45409</v>
      </c>
      <c r="B2844" s="52">
        <v>24</v>
      </c>
      <c r="C2844" s="55">
        <v>65.290000000000006</v>
      </c>
      <c r="D2844" s="52">
        <f t="shared" si="47"/>
        <v>4</v>
      </c>
    </row>
    <row r="2845" spans="1:4" x14ac:dyDescent="0.3">
      <c r="A2845" s="54">
        <v>45410</v>
      </c>
      <c r="B2845" s="52">
        <v>1</v>
      </c>
      <c r="C2845" s="55">
        <v>56.39</v>
      </c>
      <c r="D2845" s="52">
        <f t="shared" si="47"/>
        <v>4</v>
      </c>
    </row>
    <row r="2846" spans="1:4" x14ac:dyDescent="0.3">
      <c r="A2846" s="54">
        <v>45410</v>
      </c>
      <c r="B2846" s="52">
        <v>2</v>
      </c>
      <c r="C2846" s="55">
        <v>46.25</v>
      </c>
      <c r="D2846" s="52">
        <f t="shared" si="47"/>
        <v>4</v>
      </c>
    </row>
    <row r="2847" spans="1:4" x14ac:dyDescent="0.3">
      <c r="A2847" s="54">
        <v>45410</v>
      </c>
      <c r="B2847" s="52">
        <v>3</v>
      </c>
      <c r="C2847" s="55">
        <v>39.6</v>
      </c>
      <c r="D2847" s="52">
        <f t="shared" si="47"/>
        <v>4</v>
      </c>
    </row>
    <row r="2848" spans="1:4" x14ac:dyDescent="0.3">
      <c r="A2848" s="54">
        <v>45410</v>
      </c>
      <c r="B2848" s="52">
        <v>4</v>
      </c>
      <c r="C2848" s="55">
        <v>31.63</v>
      </c>
      <c r="D2848" s="52">
        <f t="shared" si="47"/>
        <v>4</v>
      </c>
    </row>
    <row r="2849" spans="1:4" x14ac:dyDescent="0.3">
      <c r="A2849" s="54">
        <v>45410</v>
      </c>
      <c r="B2849" s="52">
        <v>5</v>
      </c>
      <c r="C2849" s="55">
        <v>27.98</v>
      </c>
      <c r="D2849" s="52">
        <f t="shared" si="47"/>
        <v>4</v>
      </c>
    </row>
    <row r="2850" spans="1:4" x14ac:dyDescent="0.3">
      <c r="A2850" s="54">
        <v>45410</v>
      </c>
      <c r="B2850" s="52">
        <v>6</v>
      </c>
      <c r="C2850" s="55">
        <v>26.08</v>
      </c>
      <c r="D2850" s="52">
        <f t="shared" si="47"/>
        <v>4</v>
      </c>
    </row>
    <row r="2851" spans="1:4" x14ac:dyDescent="0.3">
      <c r="A2851" s="54">
        <v>45410</v>
      </c>
      <c r="B2851" s="52">
        <v>7</v>
      </c>
      <c r="C2851" s="55">
        <v>9.92</v>
      </c>
      <c r="D2851" s="52">
        <f t="shared" si="47"/>
        <v>4</v>
      </c>
    </row>
    <row r="2852" spans="1:4" x14ac:dyDescent="0.3">
      <c r="A2852" s="54">
        <v>45410</v>
      </c>
      <c r="B2852" s="52">
        <v>8</v>
      </c>
      <c r="C2852" s="55">
        <v>0.1</v>
      </c>
      <c r="D2852" s="52">
        <f t="shared" si="47"/>
        <v>4</v>
      </c>
    </row>
    <row r="2853" spans="1:4" x14ac:dyDescent="0.3">
      <c r="A2853" s="54">
        <v>45410</v>
      </c>
      <c r="B2853" s="52">
        <v>9</v>
      </c>
      <c r="C2853" s="55">
        <v>-7.0000000000000007E-2</v>
      </c>
      <c r="D2853" s="52">
        <f t="shared" si="47"/>
        <v>4</v>
      </c>
    </row>
    <row r="2854" spans="1:4" x14ac:dyDescent="0.3">
      <c r="A2854" s="54">
        <v>45410</v>
      </c>
      <c r="B2854" s="52">
        <v>10</v>
      </c>
      <c r="C2854" s="55">
        <v>-1.02</v>
      </c>
      <c r="D2854" s="52">
        <f t="shared" si="47"/>
        <v>4</v>
      </c>
    </row>
    <row r="2855" spans="1:4" x14ac:dyDescent="0.3">
      <c r="A2855" s="54">
        <v>45410</v>
      </c>
      <c r="B2855" s="52">
        <v>11</v>
      </c>
      <c r="C2855" s="55">
        <v>-16.489999999999998</v>
      </c>
      <c r="D2855" s="52">
        <f t="shared" si="47"/>
        <v>4</v>
      </c>
    </row>
    <row r="2856" spans="1:4" x14ac:dyDescent="0.3">
      <c r="A2856" s="54">
        <v>45410</v>
      </c>
      <c r="B2856" s="52">
        <v>12</v>
      </c>
      <c r="C2856" s="55">
        <v>-36.51</v>
      </c>
      <c r="D2856" s="52">
        <f t="shared" si="47"/>
        <v>4</v>
      </c>
    </row>
    <row r="2857" spans="1:4" x14ac:dyDescent="0.3">
      <c r="A2857" s="54">
        <v>45410</v>
      </c>
      <c r="B2857" s="52">
        <v>13</v>
      </c>
      <c r="C2857" s="55">
        <v>-56.68</v>
      </c>
      <c r="D2857" s="52">
        <f t="shared" si="47"/>
        <v>4</v>
      </c>
    </row>
    <row r="2858" spans="1:4" x14ac:dyDescent="0.3">
      <c r="A2858" s="54">
        <v>45410</v>
      </c>
      <c r="B2858" s="52">
        <v>14</v>
      </c>
      <c r="C2858" s="55">
        <v>-57.78</v>
      </c>
      <c r="D2858" s="52">
        <f t="shared" si="47"/>
        <v>4</v>
      </c>
    </row>
    <row r="2859" spans="1:4" x14ac:dyDescent="0.3">
      <c r="A2859" s="54">
        <v>45410</v>
      </c>
      <c r="B2859" s="52">
        <v>15</v>
      </c>
      <c r="C2859" s="55">
        <v>-65.06</v>
      </c>
      <c r="D2859" s="52">
        <f t="shared" si="47"/>
        <v>4</v>
      </c>
    </row>
    <row r="2860" spans="1:4" x14ac:dyDescent="0.3">
      <c r="A2860" s="54">
        <v>45410</v>
      </c>
      <c r="B2860" s="52">
        <v>16</v>
      </c>
      <c r="C2860" s="55">
        <v>-52.43</v>
      </c>
      <c r="D2860" s="52">
        <f t="shared" si="47"/>
        <v>4</v>
      </c>
    </row>
    <row r="2861" spans="1:4" x14ac:dyDescent="0.3">
      <c r="A2861" s="54">
        <v>45410</v>
      </c>
      <c r="B2861" s="52">
        <v>17</v>
      </c>
      <c r="C2861" s="55">
        <v>-23.33</v>
      </c>
      <c r="D2861" s="52">
        <f t="shared" si="47"/>
        <v>4</v>
      </c>
    </row>
    <row r="2862" spans="1:4" x14ac:dyDescent="0.3">
      <c r="A2862" s="54">
        <v>45410</v>
      </c>
      <c r="B2862" s="52">
        <v>18</v>
      </c>
      <c r="C2862" s="55">
        <v>-0.02</v>
      </c>
      <c r="D2862" s="52">
        <f t="shared" si="47"/>
        <v>4</v>
      </c>
    </row>
    <row r="2863" spans="1:4" x14ac:dyDescent="0.3">
      <c r="A2863" s="54">
        <v>45410</v>
      </c>
      <c r="B2863" s="52">
        <v>19</v>
      </c>
      <c r="C2863" s="55">
        <v>25.33</v>
      </c>
      <c r="D2863" s="52">
        <f t="shared" si="47"/>
        <v>4</v>
      </c>
    </row>
    <row r="2864" spans="1:4" x14ac:dyDescent="0.3">
      <c r="A2864" s="54">
        <v>45410</v>
      </c>
      <c r="B2864" s="52">
        <v>20</v>
      </c>
      <c r="C2864" s="55">
        <v>70.45</v>
      </c>
      <c r="D2864" s="52">
        <f t="shared" si="47"/>
        <v>4</v>
      </c>
    </row>
    <row r="2865" spans="1:4" x14ac:dyDescent="0.3">
      <c r="A2865" s="54">
        <v>45410</v>
      </c>
      <c r="B2865" s="52">
        <v>21</v>
      </c>
      <c r="C2865" s="55">
        <v>84.11</v>
      </c>
      <c r="D2865" s="52">
        <f t="shared" si="47"/>
        <v>4</v>
      </c>
    </row>
    <row r="2866" spans="1:4" x14ac:dyDescent="0.3">
      <c r="A2866" s="54">
        <v>45410</v>
      </c>
      <c r="B2866" s="52">
        <v>22</v>
      </c>
      <c r="C2866" s="55">
        <v>78.56</v>
      </c>
      <c r="D2866" s="52">
        <f t="shared" si="47"/>
        <v>4</v>
      </c>
    </row>
    <row r="2867" spans="1:4" x14ac:dyDescent="0.3">
      <c r="A2867" s="54">
        <v>45410</v>
      </c>
      <c r="B2867" s="52">
        <v>23</v>
      </c>
      <c r="C2867" s="55">
        <v>72.209999999999994</v>
      </c>
      <c r="D2867" s="52">
        <f t="shared" si="47"/>
        <v>4</v>
      </c>
    </row>
    <row r="2868" spans="1:4" x14ac:dyDescent="0.3">
      <c r="A2868" s="54">
        <v>45410</v>
      </c>
      <c r="B2868" s="52">
        <v>24</v>
      </c>
      <c r="C2868" s="55">
        <v>66.94</v>
      </c>
      <c r="D2868" s="52">
        <f t="shared" si="47"/>
        <v>4</v>
      </c>
    </row>
    <row r="2869" spans="1:4" x14ac:dyDescent="0.3">
      <c r="A2869" s="54">
        <v>45411</v>
      </c>
      <c r="B2869" s="52">
        <v>1</v>
      </c>
      <c r="C2869" s="55">
        <v>63.15</v>
      </c>
      <c r="D2869" s="52">
        <f t="shared" si="47"/>
        <v>4</v>
      </c>
    </row>
    <row r="2870" spans="1:4" x14ac:dyDescent="0.3">
      <c r="A2870" s="54">
        <v>45411</v>
      </c>
      <c r="B2870" s="52">
        <v>2</v>
      </c>
      <c r="C2870" s="55">
        <v>60.05</v>
      </c>
      <c r="D2870" s="52">
        <f t="shared" si="47"/>
        <v>4</v>
      </c>
    </row>
    <row r="2871" spans="1:4" x14ac:dyDescent="0.3">
      <c r="A2871" s="54">
        <v>45411</v>
      </c>
      <c r="B2871" s="52">
        <v>3</v>
      </c>
      <c r="C2871" s="55">
        <v>58.93</v>
      </c>
      <c r="D2871" s="52">
        <f t="shared" si="47"/>
        <v>4</v>
      </c>
    </row>
    <row r="2872" spans="1:4" x14ac:dyDescent="0.3">
      <c r="A2872" s="54">
        <v>45411</v>
      </c>
      <c r="B2872" s="52">
        <v>4</v>
      </c>
      <c r="C2872" s="55">
        <v>62.26</v>
      </c>
      <c r="D2872" s="52">
        <f t="shared" si="47"/>
        <v>4</v>
      </c>
    </row>
    <row r="2873" spans="1:4" x14ac:dyDescent="0.3">
      <c r="A2873" s="54">
        <v>45411</v>
      </c>
      <c r="B2873" s="52">
        <v>5</v>
      </c>
      <c r="C2873" s="55">
        <v>75.63</v>
      </c>
      <c r="D2873" s="52">
        <f t="shared" si="47"/>
        <v>4</v>
      </c>
    </row>
    <row r="2874" spans="1:4" x14ac:dyDescent="0.3">
      <c r="A2874" s="54">
        <v>45411</v>
      </c>
      <c r="B2874" s="52">
        <v>6</v>
      </c>
      <c r="C2874" s="55">
        <v>83.68</v>
      </c>
      <c r="D2874" s="52">
        <f t="shared" si="47"/>
        <v>4</v>
      </c>
    </row>
    <row r="2875" spans="1:4" x14ac:dyDescent="0.3">
      <c r="A2875" s="54">
        <v>45411</v>
      </c>
      <c r="B2875" s="52">
        <v>7</v>
      </c>
      <c r="C2875" s="55">
        <v>105.43</v>
      </c>
      <c r="D2875" s="52">
        <f t="shared" si="47"/>
        <v>4</v>
      </c>
    </row>
    <row r="2876" spans="1:4" x14ac:dyDescent="0.3">
      <c r="A2876" s="54">
        <v>45411</v>
      </c>
      <c r="B2876" s="52">
        <v>8</v>
      </c>
      <c r="C2876" s="55">
        <v>115.27</v>
      </c>
      <c r="D2876" s="52">
        <f t="shared" si="47"/>
        <v>4</v>
      </c>
    </row>
    <row r="2877" spans="1:4" x14ac:dyDescent="0.3">
      <c r="A2877" s="54">
        <v>45411</v>
      </c>
      <c r="B2877" s="52">
        <v>9</v>
      </c>
      <c r="C2877" s="55">
        <v>101.64</v>
      </c>
      <c r="D2877" s="52">
        <f t="shared" si="47"/>
        <v>4</v>
      </c>
    </row>
    <row r="2878" spans="1:4" x14ac:dyDescent="0.3">
      <c r="A2878" s="54">
        <v>45411</v>
      </c>
      <c r="B2878" s="52">
        <v>10</v>
      </c>
      <c r="C2878" s="55">
        <v>79.3</v>
      </c>
      <c r="D2878" s="52">
        <f t="shared" si="47"/>
        <v>4</v>
      </c>
    </row>
    <row r="2879" spans="1:4" x14ac:dyDescent="0.3">
      <c r="A2879" s="54">
        <v>45411</v>
      </c>
      <c r="B2879" s="52">
        <v>11</v>
      </c>
      <c r="C2879" s="55">
        <v>49.83</v>
      </c>
      <c r="D2879" s="52">
        <f t="shared" si="47"/>
        <v>4</v>
      </c>
    </row>
    <row r="2880" spans="1:4" x14ac:dyDescent="0.3">
      <c r="A2880" s="54">
        <v>45411</v>
      </c>
      <c r="B2880" s="52">
        <v>12</v>
      </c>
      <c r="C2880" s="55">
        <v>34.64</v>
      </c>
      <c r="D2880" s="52">
        <f t="shared" si="47"/>
        <v>4</v>
      </c>
    </row>
    <row r="2881" spans="1:4" x14ac:dyDescent="0.3">
      <c r="A2881" s="54">
        <v>45411</v>
      </c>
      <c r="B2881" s="52">
        <v>13</v>
      </c>
      <c r="C2881" s="55">
        <v>30.74</v>
      </c>
      <c r="D2881" s="52">
        <f t="shared" si="47"/>
        <v>4</v>
      </c>
    </row>
    <row r="2882" spans="1:4" x14ac:dyDescent="0.3">
      <c r="A2882" s="54">
        <v>45411</v>
      </c>
      <c r="B2882" s="52">
        <v>14</v>
      </c>
      <c r="C2882" s="55">
        <v>13.39</v>
      </c>
      <c r="D2882" s="52">
        <f t="shared" si="47"/>
        <v>4</v>
      </c>
    </row>
    <row r="2883" spans="1:4" x14ac:dyDescent="0.3">
      <c r="A2883" s="54">
        <v>45411</v>
      </c>
      <c r="B2883" s="52">
        <v>15</v>
      </c>
      <c r="C2883" s="55">
        <v>18.34</v>
      </c>
      <c r="D2883" s="52">
        <f t="shared" si="47"/>
        <v>4</v>
      </c>
    </row>
    <row r="2884" spans="1:4" x14ac:dyDescent="0.3">
      <c r="A2884" s="54">
        <v>45411</v>
      </c>
      <c r="B2884" s="52">
        <v>16</v>
      </c>
      <c r="C2884" s="55">
        <v>36.369999999999997</v>
      </c>
      <c r="D2884" s="52">
        <f t="shared" si="47"/>
        <v>4</v>
      </c>
    </row>
    <row r="2885" spans="1:4" x14ac:dyDescent="0.3">
      <c r="A2885" s="54">
        <v>45411</v>
      </c>
      <c r="B2885" s="52">
        <v>17</v>
      </c>
      <c r="C2885" s="55">
        <v>47.68</v>
      </c>
      <c r="D2885" s="52">
        <f t="shared" si="47"/>
        <v>4</v>
      </c>
    </row>
    <row r="2886" spans="1:4" x14ac:dyDescent="0.3">
      <c r="A2886" s="54">
        <v>45411</v>
      </c>
      <c r="B2886" s="52">
        <v>18</v>
      </c>
      <c r="C2886" s="55">
        <v>83.71</v>
      </c>
      <c r="D2886" s="52">
        <f t="shared" si="47"/>
        <v>4</v>
      </c>
    </row>
    <row r="2887" spans="1:4" x14ac:dyDescent="0.3">
      <c r="A2887" s="54">
        <v>45411</v>
      </c>
      <c r="B2887" s="52">
        <v>19</v>
      </c>
      <c r="C2887" s="55">
        <v>102.8</v>
      </c>
      <c r="D2887" s="52">
        <f t="shared" si="47"/>
        <v>4</v>
      </c>
    </row>
    <row r="2888" spans="1:4" x14ac:dyDescent="0.3">
      <c r="A2888" s="54">
        <v>45411</v>
      </c>
      <c r="B2888" s="52">
        <v>20</v>
      </c>
      <c r="C2888" s="55">
        <v>174.58</v>
      </c>
      <c r="D2888" s="52">
        <f t="shared" si="47"/>
        <v>4</v>
      </c>
    </row>
    <row r="2889" spans="1:4" x14ac:dyDescent="0.3">
      <c r="A2889" s="54">
        <v>45411</v>
      </c>
      <c r="B2889" s="52">
        <v>21</v>
      </c>
      <c r="C2889" s="55">
        <v>204.19</v>
      </c>
      <c r="D2889" s="52">
        <f t="shared" si="47"/>
        <v>4</v>
      </c>
    </row>
    <row r="2890" spans="1:4" x14ac:dyDescent="0.3">
      <c r="A2890" s="54">
        <v>45411</v>
      </c>
      <c r="B2890" s="52">
        <v>22</v>
      </c>
      <c r="C2890" s="55">
        <v>108.89</v>
      </c>
      <c r="D2890" s="52">
        <f t="shared" si="47"/>
        <v>4</v>
      </c>
    </row>
    <row r="2891" spans="1:4" x14ac:dyDescent="0.3">
      <c r="A2891" s="54">
        <v>45411</v>
      </c>
      <c r="B2891" s="52">
        <v>23</v>
      </c>
      <c r="C2891" s="55">
        <v>87.34</v>
      </c>
      <c r="D2891" s="52">
        <f t="shared" si="47"/>
        <v>4</v>
      </c>
    </row>
    <row r="2892" spans="1:4" x14ac:dyDescent="0.3">
      <c r="A2892" s="54">
        <v>45411</v>
      </c>
      <c r="B2892" s="52">
        <v>24</v>
      </c>
      <c r="C2892" s="55">
        <v>80.510000000000005</v>
      </c>
      <c r="D2892" s="52">
        <f t="shared" si="47"/>
        <v>4</v>
      </c>
    </row>
    <row r="2893" spans="1:4" x14ac:dyDescent="0.3">
      <c r="A2893" s="54">
        <v>45412</v>
      </c>
      <c r="B2893" s="52">
        <v>1</v>
      </c>
      <c r="C2893" s="55">
        <v>74.3</v>
      </c>
      <c r="D2893" s="52">
        <f t="shared" si="47"/>
        <v>4</v>
      </c>
    </row>
    <row r="2894" spans="1:4" x14ac:dyDescent="0.3">
      <c r="A2894" s="54">
        <v>45412</v>
      </c>
      <c r="B2894" s="52">
        <v>2</v>
      </c>
      <c r="C2894" s="55">
        <v>66.959999999999994</v>
      </c>
      <c r="D2894" s="52">
        <f t="shared" si="47"/>
        <v>4</v>
      </c>
    </row>
    <row r="2895" spans="1:4" x14ac:dyDescent="0.3">
      <c r="A2895" s="54">
        <v>45412</v>
      </c>
      <c r="B2895" s="52">
        <v>3</v>
      </c>
      <c r="C2895" s="55">
        <v>70.63</v>
      </c>
      <c r="D2895" s="52">
        <f t="shared" ref="D2895:D2958" si="48">MONTH(A2895)</f>
        <v>4</v>
      </c>
    </row>
    <row r="2896" spans="1:4" x14ac:dyDescent="0.3">
      <c r="A2896" s="54">
        <v>45412</v>
      </c>
      <c r="B2896" s="52">
        <v>4</v>
      </c>
      <c r="C2896" s="55">
        <v>70.78</v>
      </c>
      <c r="D2896" s="52">
        <f t="shared" si="48"/>
        <v>4</v>
      </c>
    </row>
    <row r="2897" spans="1:4" x14ac:dyDescent="0.3">
      <c r="A2897" s="54">
        <v>45412</v>
      </c>
      <c r="B2897" s="52">
        <v>5</v>
      </c>
      <c r="C2897" s="55">
        <v>70.540000000000006</v>
      </c>
      <c r="D2897" s="52">
        <f t="shared" si="48"/>
        <v>4</v>
      </c>
    </row>
    <row r="2898" spans="1:4" x14ac:dyDescent="0.3">
      <c r="A2898" s="54">
        <v>45412</v>
      </c>
      <c r="B2898" s="52">
        <v>6</v>
      </c>
      <c r="C2898" s="55">
        <v>78.73</v>
      </c>
      <c r="D2898" s="52">
        <f t="shared" si="48"/>
        <v>4</v>
      </c>
    </row>
    <row r="2899" spans="1:4" x14ac:dyDescent="0.3">
      <c r="A2899" s="54">
        <v>45412</v>
      </c>
      <c r="B2899" s="52">
        <v>7</v>
      </c>
      <c r="C2899" s="55">
        <v>94.7</v>
      </c>
      <c r="D2899" s="52">
        <f t="shared" si="48"/>
        <v>4</v>
      </c>
    </row>
    <row r="2900" spans="1:4" x14ac:dyDescent="0.3">
      <c r="A2900" s="54">
        <v>45412</v>
      </c>
      <c r="B2900" s="52">
        <v>8</v>
      </c>
      <c r="C2900" s="55">
        <v>103.05</v>
      </c>
      <c r="D2900" s="52">
        <f t="shared" si="48"/>
        <v>4</v>
      </c>
    </row>
    <row r="2901" spans="1:4" x14ac:dyDescent="0.3">
      <c r="A2901" s="54">
        <v>45412</v>
      </c>
      <c r="B2901" s="52">
        <v>9</v>
      </c>
      <c r="C2901" s="55">
        <v>81.63</v>
      </c>
      <c r="D2901" s="52">
        <f t="shared" si="48"/>
        <v>4</v>
      </c>
    </row>
    <row r="2902" spans="1:4" x14ac:dyDescent="0.3">
      <c r="A2902" s="54">
        <v>45412</v>
      </c>
      <c r="B2902" s="52">
        <v>10</v>
      </c>
      <c r="C2902" s="55">
        <v>69.52</v>
      </c>
      <c r="D2902" s="52">
        <f t="shared" si="48"/>
        <v>4</v>
      </c>
    </row>
    <row r="2903" spans="1:4" x14ac:dyDescent="0.3">
      <c r="A2903" s="54">
        <v>45412</v>
      </c>
      <c r="B2903" s="52">
        <v>11</v>
      </c>
      <c r="C2903" s="55">
        <v>44.78</v>
      </c>
      <c r="D2903" s="52">
        <f t="shared" si="48"/>
        <v>4</v>
      </c>
    </row>
    <row r="2904" spans="1:4" x14ac:dyDescent="0.3">
      <c r="A2904" s="54">
        <v>45412</v>
      </c>
      <c r="B2904" s="52">
        <v>12</v>
      </c>
      <c r="C2904" s="55">
        <v>17.61</v>
      </c>
      <c r="D2904" s="52">
        <f t="shared" si="48"/>
        <v>4</v>
      </c>
    </row>
    <row r="2905" spans="1:4" x14ac:dyDescent="0.3">
      <c r="A2905" s="54">
        <v>45412</v>
      </c>
      <c r="B2905" s="52">
        <v>13</v>
      </c>
      <c r="C2905" s="55">
        <v>12.66</v>
      </c>
      <c r="D2905" s="52">
        <f t="shared" si="48"/>
        <v>4</v>
      </c>
    </row>
    <row r="2906" spans="1:4" x14ac:dyDescent="0.3">
      <c r="A2906" s="54">
        <v>45412</v>
      </c>
      <c r="B2906" s="52">
        <v>14</v>
      </c>
      <c r="C2906" s="55">
        <v>6.97</v>
      </c>
      <c r="D2906" s="52">
        <f t="shared" si="48"/>
        <v>4</v>
      </c>
    </row>
    <row r="2907" spans="1:4" x14ac:dyDescent="0.3">
      <c r="A2907" s="54">
        <v>45412</v>
      </c>
      <c r="B2907" s="52">
        <v>15</v>
      </c>
      <c r="C2907" s="55">
        <v>5.49</v>
      </c>
      <c r="D2907" s="52">
        <f t="shared" si="48"/>
        <v>4</v>
      </c>
    </row>
    <row r="2908" spans="1:4" x14ac:dyDescent="0.3">
      <c r="A2908" s="54">
        <v>45412</v>
      </c>
      <c r="B2908" s="52">
        <v>16</v>
      </c>
      <c r="C2908" s="55">
        <v>19.14</v>
      </c>
      <c r="D2908" s="52">
        <f t="shared" si="48"/>
        <v>4</v>
      </c>
    </row>
    <row r="2909" spans="1:4" x14ac:dyDescent="0.3">
      <c r="A2909" s="54">
        <v>45412</v>
      </c>
      <c r="B2909" s="52">
        <v>17</v>
      </c>
      <c r="C2909" s="55">
        <v>44.54</v>
      </c>
      <c r="D2909" s="52">
        <f t="shared" si="48"/>
        <v>4</v>
      </c>
    </row>
    <row r="2910" spans="1:4" x14ac:dyDescent="0.3">
      <c r="A2910" s="54">
        <v>45412</v>
      </c>
      <c r="B2910" s="52">
        <v>18</v>
      </c>
      <c r="C2910" s="55">
        <v>65.209999999999994</v>
      </c>
      <c r="D2910" s="52">
        <f t="shared" si="48"/>
        <v>4</v>
      </c>
    </row>
    <row r="2911" spans="1:4" x14ac:dyDescent="0.3">
      <c r="A2911" s="54">
        <v>45412</v>
      </c>
      <c r="B2911" s="52">
        <v>19</v>
      </c>
      <c r="C2911" s="55">
        <v>86.2</v>
      </c>
      <c r="D2911" s="52">
        <f t="shared" si="48"/>
        <v>4</v>
      </c>
    </row>
    <row r="2912" spans="1:4" x14ac:dyDescent="0.3">
      <c r="A2912" s="54">
        <v>45412</v>
      </c>
      <c r="B2912" s="52">
        <v>20</v>
      </c>
      <c r="C2912" s="55">
        <v>118.69</v>
      </c>
      <c r="D2912" s="52">
        <f t="shared" si="48"/>
        <v>4</v>
      </c>
    </row>
    <row r="2913" spans="1:4" x14ac:dyDescent="0.3">
      <c r="A2913" s="54">
        <v>45412</v>
      </c>
      <c r="B2913" s="52">
        <v>21</v>
      </c>
      <c r="C2913" s="55">
        <v>128.35</v>
      </c>
      <c r="D2913" s="52">
        <f t="shared" si="48"/>
        <v>4</v>
      </c>
    </row>
    <row r="2914" spans="1:4" x14ac:dyDescent="0.3">
      <c r="A2914" s="54">
        <v>45412</v>
      </c>
      <c r="B2914" s="52">
        <v>22</v>
      </c>
      <c r="C2914" s="55">
        <v>88.15</v>
      </c>
      <c r="D2914" s="52">
        <f t="shared" si="48"/>
        <v>4</v>
      </c>
    </row>
    <row r="2915" spans="1:4" x14ac:dyDescent="0.3">
      <c r="A2915" s="54">
        <v>45412</v>
      </c>
      <c r="B2915" s="52">
        <v>23</v>
      </c>
      <c r="C2915" s="55">
        <v>77.739999999999995</v>
      </c>
      <c r="D2915" s="52">
        <f t="shared" si="48"/>
        <v>4</v>
      </c>
    </row>
    <row r="2916" spans="1:4" x14ac:dyDescent="0.3">
      <c r="A2916" s="54">
        <v>45412</v>
      </c>
      <c r="B2916" s="52">
        <v>24</v>
      </c>
      <c r="C2916" s="55">
        <v>75.94</v>
      </c>
      <c r="D2916" s="52">
        <f t="shared" si="48"/>
        <v>4</v>
      </c>
    </row>
    <row r="2917" spans="1:4" x14ac:dyDescent="0.3">
      <c r="A2917" s="54">
        <v>45413</v>
      </c>
      <c r="B2917" s="52">
        <v>1</v>
      </c>
      <c r="C2917" s="55">
        <v>65.81</v>
      </c>
      <c r="D2917" s="52">
        <f t="shared" si="48"/>
        <v>5</v>
      </c>
    </row>
    <row r="2918" spans="1:4" x14ac:dyDescent="0.3">
      <c r="A2918" s="54">
        <v>45413</v>
      </c>
      <c r="B2918" s="52">
        <v>2</v>
      </c>
      <c r="C2918" s="55">
        <v>55.49</v>
      </c>
      <c r="D2918" s="52">
        <f t="shared" si="48"/>
        <v>5</v>
      </c>
    </row>
    <row r="2919" spans="1:4" x14ac:dyDescent="0.3">
      <c r="A2919" s="54">
        <v>45413</v>
      </c>
      <c r="B2919" s="52">
        <v>3</v>
      </c>
      <c r="C2919" s="55">
        <v>50.51</v>
      </c>
      <c r="D2919" s="52">
        <f t="shared" si="48"/>
        <v>5</v>
      </c>
    </row>
    <row r="2920" spans="1:4" x14ac:dyDescent="0.3">
      <c r="A2920" s="54">
        <v>45413</v>
      </c>
      <c r="B2920" s="52">
        <v>4</v>
      </c>
      <c r="C2920" s="55">
        <v>44.65</v>
      </c>
      <c r="D2920" s="52">
        <f t="shared" si="48"/>
        <v>5</v>
      </c>
    </row>
    <row r="2921" spans="1:4" x14ac:dyDescent="0.3">
      <c r="A2921" s="54">
        <v>45413</v>
      </c>
      <c r="B2921" s="52">
        <v>5</v>
      </c>
      <c r="C2921" s="55">
        <v>47.52</v>
      </c>
      <c r="D2921" s="52">
        <f t="shared" si="48"/>
        <v>5</v>
      </c>
    </row>
    <row r="2922" spans="1:4" x14ac:dyDescent="0.3">
      <c r="A2922" s="54">
        <v>45413</v>
      </c>
      <c r="B2922" s="52">
        <v>6</v>
      </c>
      <c r="C2922" s="55">
        <v>44.93</v>
      </c>
      <c r="D2922" s="52">
        <f t="shared" si="48"/>
        <v>5</v>
      </c>
    </row>
    <row r="2923" spans="1:4" x14ac:dyDescent="0.3">
      <c r="A2923" s="54">
        <v>45413</v>
      </c>
      <c r="B2923" s="52">
        <v>7</v>
      </c>
      <c r="C2923" s="55">
        <v>42.91</v>
      </c>
      <c r="D2923" s="52">
        <f t="shared" si="48"/>
        <v>5</v>
      </c>
    </row>
    <row r="2924" spans="1:4" x14ac:dyDescent="0.3">
      <c r="A2924" s="54">
        <v>45413</v>
      </c>
      <c r="B2924" s="52">
        <v>8</v>
      </c>
      <c r="C2924" s="55">
        <v>30.34</v>
      </c>
      <c r="D2924" s="52">
        <f t="shared" si="48"/>
        <v>5</v>
      </c>
    </row>
    <row r="2925" spans="1:4" x14ac:dyDescent="0.3">
      <c r="A2925" s="54">
        <v>45413</v>
      </c>
      <c r="B2925" s="52">
        <v>9</v>
      </c>
      <c r="C2925" s="55">
        <v>9.66</v>
      </c>
      <c r="D2925" s="52">
        <f t="shared" si="48"/>
        <v>5</v>
      </c>
    </row>
    <row r="2926" spans="1:4" x14ac:dyDescent="0.3">
      <c r="A2926" s="54">
        <v>45413</v>
      </c>
      <c r="B2926" s="52">
        <v>10</v>
      </c>
      <c r="C2926" s="55">
        <v>-0.13</v>
      </c>
      <c r="D2926" s="52">
        <f t="shared" si="48"/>
        <v>5</v>
      </c>
    </row>
    <row r="2927" spans="1:4" x14ac:dyDescent="0.3">
      <c r="A2927" s="54">
        <v>45413</v>
      </c>
      <c r="B2927" s="52">
        <v>11</v>
      </c>
      <c r="C2927" s="55">
        <v>-1.17</v>
      </c>
      <c r="D2927" s="52">
        <f t="shared" si="48"/>
        <v>5</v>
      </c>
    </row>
    <row r="2928" spans="1:4" x14ac:dyDescent="0.3">
      <c r="A2928" s="54">
        <v>45413</v>
      </c>
      <c r="B2928" s="52">
        <v>12</v>
      </c>
      <c r="C2928" s="55">
        <v>-37.409999999999997</v>
      </c>
      <c r="D2928" s="52">
        <f t="shared" si="48"/>
        <v>5</v>
      </c>
    </row>
    <row r="2929" spans="1:4" x14ac:dyDescent="0.3">
      <c r="A2929" s="54">
        <v>45413</v>
      </c>
      <c r="B2929" s="52">
        <v>13</v>
      </c>
      <c r="C2929" s="55">
        <v>-85.85</v>
      </c>
      <c r="D2929" s="52">
        <f t="shared" si="48"/>
        <v>5</v>
      </c>
    </row>
    <row r="2930" spans="1:4" x14ac:dyDescent="0.3">
      <c r="A2930" s="54">
        <v>45413</v>
      </c>
      <c r="B2930" s="52">
        <v>14</v>
      </c>
      <c r="C2930" s="55">
        <v>-109.84</v>
      </c>
      <c r="D2930" s="52">
        <f t="shared" si="48"/>
        <v>5</v>
      </c>
    </row>
    <row r="2931" spans="1:4" x14ac:dyDescent="0.3">
      <c r="A2931" s="54">
        <v>45413</v>
      </c>
      <c r="B2931" s="52">
        <v>15</v>
      </c>
      <c r="C2931" s="55">
        <v>-110.34</v>
      </c>
      <c r="D2931" s="52">
        <f t="shared" si="48"/>
        <v>5</v>
      </c>
    </row>
    <row r="2932" spans="1:4" x14ac:dyDescent="0.3">
      <c r="A2932" s="54">
        <v>45413</v>
      </c>
      <c r="B2932" s="52">
        <v>16</v>
      </c>
      <c r="C2932" s="55">
        <v>-75.180000000000007</v>
      </c>
      <c r="D2932" s="52">
        <f t="shared" si="48"/>
        <v>5</v>
      </c>
    </row>
    <row r="2933" spans="1:4" x14ac:dyDescent="0.3">
      <c r="A2933" s="54">
        <v>45413</v>
      </c>
      <c r="B2933" s="52">
        <v>17</v>
      </c>
      <c r="C2933" s="55">
        <v>-16.670000000000002</v>
      </c>
      <c r="D2933" s="52">
        <f t="shared" si="48"/>
        <v>5</v>
      </c>
    </row>
    <row r="2934" spans="1:4" x14ac:dyDescent="0.3">
      <c r="A2934" s="54">
        <v>45413</v>
      </c>
      <c r="B2934" s="52">
        <v>18</v>
      </c>
      <c r="C2934" s="55">
        <v>1.04</v>
      </c>
      <c r="D2934" s="52">
        <f t="shared" si="48"/>
        <v>5</v>
      </c>
    </row>
    <row r="2935" spans="1:4" x14ac:dyDescent="0.3">
      <c r="A2935" s="54">
        <v>45413</v>
      </c>
      <c r="B2935" s="52">
        <v>19</v>
      </c>
      <c r="C2935" s="55">
        <v>27.28</v>
      </c>
      <c r="D2935" s="52">
        <f t="shared" si="48"/>
        <v>5</v>
      </c>
    </row>
    <row r="2936" spans="1:4" x14ac:dyDescent="0.3">
      <c r="A2936" s="54">
        <v>45413</v>
      </c>
      <c r="B2936" s="52">
        <v>20</v>
      </c>
      <c r="C2936" s="55">
        <v>59.45</v>
      </c>
      <c r="D2936" s="52">
        <f t="shared" si="48"/>
        <v>5</v>
      </c>
    </row>
    <row r="2937" spans="1:4" x14ac:dyDescent="0.3">
      <c r="A2937" s="54">
        <v>45413</v>
      </c>
      <c r="B2937" s="52">
        <v>21</v>
      </c>
      <c r="C2937" s="55">
        <v>92.97</v>
      </c>
      <c r="D2937" s="52">
        <f t="shared" si="48"/>
        <v>5</v>
      </c>
    </row>
    <row r="2938" spans="1:4" x14ac:dyDescent="0.3">
      <c r="A2938" s="54">
        <v>45413</v>
      </c>
      <c r="B2938" s="52">
        <v>22</v>
      </c>
      <c r="C2938" s="55">
        <v>59.39</v>
      </c>
      <c r="D2938" s="52">
        <f t="shared" si="48"/>
        <v>5</v>
      </c>
    </row>
    <row r="2939" spans="1:4" x14ac:dyDescent="0.3">
      <c r="A2939" s="54">
        <v>45413</v>
      </c>
      <c r="B2939" s="52">
        <v>23</v>
      </c>
      <c r="C2939" s="55">
        <v>39.71</v>
      </c>
      <c r="D2939" s="52">
        <f t="shared" si="48"/>
        <v>5</v>
      </c>
    </row>
    <row r="2940" spans="1:4" x14ac:dyDescent="0.3">
      <c r="A2940" s="54">
        <v>45413</v>
      </c>
      <c r="B2940" s="52">
        <v>24</v>
      </c>
      <c r="C2940" s="55">
        <v>28.4</v>
      </c>
      <c r="D2940" s="52">
        <f t="shared" si="48"/>
        <v>5</v>
      </c>
    </row>
    <row r="2941" spans="1:4" x14ac:dyDescent="0.3">
      <c r="A2941" s="54">
        <v>45414</v>
      </c>
      <c r="B2941" s="52">
        <v>1</v>
      </c>
      <c r="C2941" s="55">
        <v>14.69</v>
      </c>
      <c r="D2941" s="52">
        <f t="shared" si="48"/>
        <v>5</v>
      </c>
    </row>
    <row r="2942" spans="1:4" x14ac:dyDescent="0.3">
      <c r="A2942" s="54">
        <v>45414</v>
      </c>
      <c r="B2942" s="52">
        <v>2</v>
      </c>
      <c r="C2942" s="55">
        <v>11.58</v>
      </c>
      <c r="D2942" s="52">
        <f t="shared" si="48"/>
        <v>5</v>
      </c>
    </row>
    <row r="2943" spans="1:4" x14ac:dyDescent="0.3">
      <c r="A2943" s="54">
        <v>45414</v>
      </c>
      <c r="B2943" s="52">
        <v>3</v>
      </c>
      <c r="C2943" s="55">
        <v>11.33</v>
      </c>
      <c r="D2943" s="52">
        <f t="shared" si="48"/>
        <v>5</v>
      </c>
    </row>
    <row r="2944" spans="1:4" x14ac:dyDescent="0.3">
      <c r="A2944" s="54">
        <v>45414</v>
      </c>
      <c r="B2944" s="52">
        <v>4</v>
      </c>
      <c r="C2944" s="55">
        <v>9.15</v>
      </c>
      <c r="D2944" s="52">
        <f t="shared" si="48"/>
        <v>5</v>
      </c>
    </row>
    <row r="2945" spans="1:4" x14ac:dyDescent="0.3">
      <c r="A2945" s="54">
        <v>45414</v>
      </c>
      <c r="B2945" s="52">
        <v>5</v>
      </c>
      <c r="C2945" s="55">
        <v>11.33</v>
      </c>
      <c r="D2945" s="52">
        <f t="shared" si="48"/>
        <v>5</v>
      </c>
    </row>
    <row r="2946" spans="1:4" x14ac:dyDescent="0.3">
      <c r="A2946" s="54">
        <v>45414</v>
      </c>
      <c r="B2946" s="52">
        <v>6</v>
      </c>
      <c r="C2946" s="55">
        <v>35.14</v>
      </c>
      <c r="D2946" s="52">
        <f t="shared" si="48"/>
        <v>5</v>
      </c>
    </row>
    <row r="2947" spans="1:4" x14ac:dyDescent="0.3">
      <c r="A2947" s="54">
        <v>45414</v>
      </c>
      <c r="B2947" s="52">
        <v>7</v>
      </c>
      <c r="C2947" s="55">
        <v>81.41</v>
      </c>
      <c r="D2947" s="52">
        <f t="shared" si="48"/>
        <v>5</v>
      </c>
    </row>
    <row r="2948" spans="1:4" x14ac:dyDescent="0.3">
      <c r="A2948" s="54">
        <v>45414</v>
      </c>
      <c r="B2948" s="52">
        <v>8</v>
      </c>
      <c r="C2948" s="55">
        <v>85.64</v>
      </c>
      <c r="D2948" s="52">
        <f t="shared" si="48"/>
        <v>5</v>
      </c>
    </row>
    <row r="2949" spans="1:4" x14ac:dyDescent="0.3">
      <c r="A2949" s="54">
        <v>45414</v>
      </c>
      <c r="B2949" s="52">
        <v>9</v>
      </c>
      <c r="C2949" s="55">
        <v>64.930000000000007</v>
      </c>
      <c r="D2949" s="52">
        <f t="shared" si="48"/>
        <v>5</v>
      </c>
    </row>
    <row r="2950" spans="1:4" x14ac:dyDescent="0.3">
      <c r="A2950" s="54">
        <v>45414</v>
      </c>
      <c r="B2950" s="52">
        <v>10</v>
      </c>
      <c r="C2950" s="55">
        <v>31.45</v>
      </c>
      <c r="D2950" s="52">
        <f t="shared" si="48"/>
        <v>5</v>
      </c>
    </row>
    <row r="2951" spans="1:4" x14ac:dyDescent="0.3">
      <c r="A2951" s="54">
        <v>45414</v>
      </c>
      <c r="B2951" s="52">
        <v>11</v>
      </c>
      <c r="C2951" s="55">
        <v>7.68</v>
      </c>
      <c r="D2951" s="52">
        <f t="shared" si="48"/>
        <v>5</v>
      </c>
    </row>
    <row r="2952" spans="1:4" x14ac:dyDescent="0.3">
      <c r="A2952" s="54">
        <v>45414</v>
      </c>
      <c r="B2952" s="52">
        <v>12</v>
      </c>
      <c r="C2952" s="55">
        <v>1.82</v>
      </c>
      <c r="D2952" s="52">
        <f t="shared" si="48"/>
        <v>5</v>
      </c>
    </row>
    <row r="2953" spans="1:4" x14ac:dyDescent="0.3">
      <c r="A2953" s="54">
        <v>45414</v>
      </c>
      <c r="B2953" s="52">
        <v>13</v>
      </c>
      <c r="C2953" s="55">
        <v>-0.26</v>
      </c>
      <c r="D2953" s="52">
        <f t="shared" si="48"/>
        <v>5</v>
      </c>
    </row>
    <row r="2954" spans="1:4" x14ac:dyDescent="0.3">
      <c r="A2954" s="54">
        <v>45414</v>
      </c>
      <c r="B2954" s="52">
        <v>14</v>
      </c>
      <c r="C2954" s="55">
        <v>-1.86</v>
      </c>
      <c r="D2954" s="52">
        <f t="shared" si="48"/>
        <v>5</v>
      </c>
    </row>
    <row r="2955" spans="1:4" x14ac:dyDescent="0.3">
      <c r="A2955" s="54">
        <v>45414</v>
      </c>
      <c r="B2955" s="52">
        <v>15</v>
      </c>
      <c r="C2955" s="55">
        <v>0.01</v>
      </c>
      <c r="D2955" s="52">
        <f t="shared" si="48"/>
        <v>5</v>
      </c>
    </row>
    <row r="2956" spans="1:4" x14ac:dyDescent="0.3">
      <c r="A2956" s="54">
        <v>45414</v>
      </c>
      <c r="B2956" s="52">
        <v>16</v>
      </c>
      <c r="C2956" s="55">
        <v>15.44</v>
      </c>
      <c r="D2956" s="52">
        <f t="shared" si="48"/>
        <v>5</v>
      </c>
    </row>
    <row r="2957" spans="1:4" x14ac:dyDescent="0.3">
      <c r="A2957" s="54">
        <v>45414</v>
      </c>
      <c r="B2957" s="52">
        <v>17</v>
      </c>
      <c r="C2957" s="55">
        <v>37.64</v>
      </c>
      <c r="D2957" s="52">
        <f t="shared" si="48"/>
        <v>5</v>
      </c>
    </row>
    <row r="2958" spans="1:4" x14ac:dyDescent="0.3">
      <c r="A2958" s="54">
        <v>45414</v>
      </c>
      <c r="B2958" s="52">
        <v>18</v>
      </c>
      <c r="C2958" s="55">
        <v>75.900000000000006</v>
      </c>
      <c r="D2958" s="52">
        <f t="shared" si="48"/>
        <v>5</v>
      </c>
    </row>
    <row r="2959" spans="1:4" x14ac:dyDescent="0.3">
      <c r="A2959" s="54">
        <v>45414</v>
      </c>
      <c r="B2959" s="52">
        <v>19</v>
      </c>
      <c r="C2959" s="55">
        <v>97.5</v>
      </c>
      <c r="D2959" s="52">
        <f t="shared" ref="D2959:D3022" si="49">MONTH(A2959)</f>
        <v>5</v>
      </c>
    </row>
    <row r="2960" spans="1:4" x14ac:dyDescent="0.3">
      <c r="A2960" s="54">
        <v>45414</v>
      </c>
      <c r="B2960" s="52">
        <v>20</v>
      </c>
      <c r="C2960" s="55">
        <v>104.18</v>
      </c>
      <c r="D2960" s="52">
        <f t="shared" si="49"/>
        <v>5</v>
      </c>
    </row>
    <row r="2961" spans="1:4" x14ac:dyDescent="0.3">
      <c r="A2961" s="54">
        <v>45414</v>
      </c>
      <c r="B2961" s="52">
        <v>21</v>
      </c>
      <c r="C2961" s="55">
        <v>110.66</v>
      </c>
      <c r="D2961" s="52">
        <f t="shared" si="49"/>
        <v>5</v>
      </c>
    </row>
    <row r="2962" spans="1:4" x14ac:dyDescent="0.3">
      <c r="A2962" s="54">
        <v>45414</v>
      </c>
      <c r="B2962" s="52">
        <v>22</v>
      </c>
      <c r="C2962" s="55">
        <v>91.05</v>
      </c>
      <c r="D2962" s="52">
        <f t="shared" si="49"/>
        <v>5</v>
      </c>
    </row>
    <row r="2963" spans="1:4" x14ac:dyDescent="0.3">
      <c r="A2963" s="54">
        <v>45414</v>
      </c>
      <c r="B2963" s="52">
        <v>23</v>
      </c>
      <c r="C2963" s="55">
        <v>79.31</v>
      </c>
      <c r="D2963" s="52">
        <f t="shared" si="49"/>
        <v>5</v>
      </c>
    </row>
    <row r="2964" spans="1:4" x14ac:dyDescent="0.3">
      <c r="A2964" s="54">
        <v>45414</v>
      </c>
      <c r="B2964" s="52">
        <v>24</v>
      </c>
      <c r="C2964" s="55">
        <v>73.510000000000005</v>
      </c>
      <c r="D2964" s="52">
        <f t="shared" si="49"/>
        <v>5</v>
      </c>
    </row>
    <row r="2965" spans="1:4" x14ac:dyDescent="0.3">
      <c r="A2965" s="54">
        <v>45415</v>
      </c>
      <c r="B2965" s="52">
        <v>1</v>
      </c>
      <c r="C2965" s="55">
        <v>71.7</v>
      </c>
      <c r="D2965" s="52">
        <f t="shared" si="49"/>
        <v>5</v>
      </c>
    </row>
    <row r="2966" spans="1:4" x14ac:dyDescent="0.3">
      <c r="A2966" s="54">
        <v>45415</v>
      </c>
      <c r="B2966" s="52">
        <v>2</v>
      </c>
      <c r="C2966" s="55">
        <v>61.75</v>
      </c>
      <c r="D2966" s="52">
        <f t="shared" si="49"/>
        <v>5</v>
      </c>
    </row>
    <row r="2967" spans="1:4" x14ac:dyDescent="0.3">
      <c r="A2967" s="54">
        <v>45415</v>
      </c>
      <c r="B2967" s="52">
        <v>3</v>
      </c>
      <c r="C2967" s="55">
        <v>59.35</v>
      </c>
      <c r="D2967" s="52">
        <f t="shared" si="49"/>
        <v>5</v>
      </c>
    </row>
    <row r="2968" spans="1:4" x14ac:dyDescent="0.3">
      <c r="A2968" s="54">
        <v>45415</v>
      </c>
      <c r="B2968" s="52">
        <v>4</v>
      </c>
      <c r="C2968" s="55">
        <v>59.77</v>
      </c>
      <c r="D2968" s="52">
        <f t="shared" si="49"/>
        <v>5</v>
      </c>
    </row>
    <row r="2969" spans="1:4" x14ac:dyDescent="0.3">
      <c r="A2969" s="54">
        <v>45415</v>
      </c>
      <c r="B2969" s="52">
        <v>5</v>
      </c>
      <c r="C2969" s="55">
        <v>60.77</v>
      </c>
      <c r="D2969" s="52">
        <f t="shared" si="49"/>
        <v>5</v>
      </c>
    </row>
    <row r="2970" spans="1:4" x14ac:dyDescent="0.3">
      <c r="A2970" s="54">
        <v>45415</v>
      </c>
      <c r="B2970" s="52">
        <v>6</v>
      </c>
      <c r="C2970" s="55">
        <v>72.34</v>
      </c>
      <c r="D2970" s="52">
        <f t="shared" si="49"/>
        <v>5</v>
      </c>
    </row>
    <row r="2971" spans="1:4" x14ac:dyDescent="0.3">
      <c r="A2971" s="54">
        <v>45415</v>
      </c>
      <c r="B2971" s="52">
        <v>7</v>
      </c>
      <c r="C2971" s="55">
        <v>86.3</v>
      </c>
      <c r="D2971" s="52">
        <f t="shared" si="49"/>
        <v>5</v>
      </c>
    </row>
    <row r="2972" spans="1:4" x14ac:dyDescent="0.3">
      <c r="A2972" s="54">
        <v>45415</v>
      </c>
      <c r="B2972" s="52">
        <v>8</v>
      </c>
      <c r="C2972" s="55">
        <v>87.28</v>
      </c>
      <c r="D2972" s="52">
        <f t="shared" si="49"/>
        <v>5</v>
      </c>
    </row>
    <row r="2973" spans="1:4" x14ac:dyDescent="0.3">
      <c r="A2973" s="54">
        <v>45415</v>
      </c>
      <c r="B2973" s="52">
        <v>9</v>
      </c>
      <c r="C2973" s="55">
        <v>90.85</v>
      </c>
      <c r="D2973" s="52">
        <f t="shared" si="49"/>
        <v>5</v>
      </c>
    </row>
    <row r="2974" spans="1:4" x14ac:dyDescent="0.3">
      <c r="A2974" s="54">
        <v>45415</v>
      </c>
      <c r="B2974" s="52">
        <v>10</v>
      </c>
      <c r="C2974" s="55">
        <v>85.86</v>
      </c>
      <c r="D2974" s="52">
        <f t="shared" si="49"/>
        <v>5</v>
      </c>
    </row>
    <row r="2975" spans="1:4" x14ac:dyDescent="0.3">
      <c r="A2975" s="54">
        <v>45415</v>
      </c>
      <c r="B2975" s="52">
        <v>11</v>
      </c>
      <c r="C2975" s="55">
        <v>79.849999999999994</v>
      </c>
      <c r="D2975" s="52">
        <f t="shared" si="49"/>
        <v>5</v>
      </c>
    </row>
    <row r="2976" spans="1:4" x14ac:dyDescent="0.3">
      <c r="A2976" s="54">
        <v>45415</v>
      </c>
      <c r="B2976" s="52">
        <v>12</v>
      </c>
      <c r="C2976" s="55">
        <v>75.44</v>
      </c>
      <c r="D2976" s="52">
        <f t="shared" si="49"/>
        <v>5</v>
      </c>
    </row>
    <row r="2977" spans="1:4" x14ac:dyDescent="0.3">
      <c r="A2977" s="54">
        <v>45415</v>
      </c>
      <c r="B2977" s="52">
        <v>13</v>
      </c>
      <c r="C2977" s="55">
        <v>73.319999999999993</v>
      </c>
      <c r="D2977" s="52">
        <f t="shared" si="49"/>
        <v>5</v>
      </c>
    </row>
    <row r="2978" spans="1:4" x14ac:dyDescent="0.3">
      <c r="A2978" s="54">
        <v>45415</v>
      </c>
      <c r="B2978" s="52">
        <v>14</v>
      </c>
      <c r="C2978" s="55">
        <v>67.23</v>
      </c>
      <c r="D2978" s="52">
        <f t="shared" si="49"/>
        <v>5</v>
      </c>
    </row>
    <row r="2979" spans="1:4" x14ac:dyDescent="0.3">
      <c r="A2979" s="54">
        <v>45415</v>
      </c>
      <c r="B2979" s="52">
        <v>15</v>
      </c>
      <c r="C2979" s="55">
        <v>63.04</v>
      </c>
      <c r="D2979" s="52">
        <f t="shared" si="49"/>
        <v>5</v>
      </c>
    </row>
    <row r="2980" spans="1:4" x14ac:dyDescent="0.3">
      <c r="A2980" s="54">
        <v>45415</v>
      </c>
      <c r="B2980" s="52">
        <v>16</v>
      </c>
      <c r="C2980" s="55">
        <v>66.069999999999993</v>
      </c>
      <c r="D2980" s="52">
        <f t="shared" si="49"/>
        <v>5</v>
      </c>
    </row>
    <row r="2981" spans="1:4" x14ac:dyDescent="0.3">
      <c r="A2981" s="54">
        <v>45415</v>
      </c>
      <c r="B2981" s="52">
        <v>17</v>
      </c>
      <c r="C2981" s="55">
        <v>70.13</v>
      </c>
      <c r="D2981" s="52">
        <f t="shared" si="49"/>
        <v>5</v>
      </c>
    </row>
    <row r="2982" spans="1:4" x14ac:dyDescent="0.3">
      <c r="A2982" s="54">
        <v>45415</v>
      </c>
      <c r="B2982" s="52">
        <v>18</v>
      </c>
      <c r="C2982" s="55">
        <v>79.72</v>
      </c>
      <c r="D2982" s="52">
        <f t="shared" si="49"/>
        <v>5</v>
      </c>
    </row>
    <row r="2983" spans="1:4" x14ac:dyDescent="0.3">
      <c r="A2983" s="54">
        <v>45415</v>
      </c>
      <c r="B2983" s="52">
        <v>19</v>
      </c>
      <c r="C2983" s="55">
        <v>88.39</v>
      </c>
      <c r="D2983" s="52">
        <f t="shared" si="49"/>
        <v>5</v>
      </c>
    </row>
    <row r="2984" spans="1:4" x14ac:dyDescent="0.3">
      <c r="A2984" s="54">
        <v>45415</v>
      </c>
      <c r="B2984" s="52">
        <v>20</v>
      </c>
      <c r="C2984" s="55">
        <v>108.36</v>
      </c>
      <c r="D2984" s="52">
        <f t="shared" si="49"/>
        <v>5</v>
      </c>
    </row>
    <row r="2985" spans="1:4" x14ac:dyDescent="0.3">
      <c r="A2985" s="54">
        <v>45415</v>
      </c>
      <c r="B2985" s="52">
        <v>21</v>
      </c>
      <c r="C2985" s="55">
        <v>127.01</v>
      </c>
      <c r="D2985" s="52">
        <f t="shared" si="49"/>
        <v>5</v>
      </c>
    </row>
    <row r="2986" spans="1:4" x14ac:dyDescent="0.3">
      <c r="A2986" s="54">
        <v>45415</v>
      </c>
      <c r="B2986" s="52">
        <v>22</v>
      </c>
      <c r="C2986" s="55">
        <v>108.03</v>
      </c>
      <c r="D2986" s="52">
        <f t="shared" si="49"/>
        <v>5</v>
      </c>
    </row>
    <row r="2987" spans="1:4" x14ac:dyDescent="0.3">
      <c r="A2987" s="54">
        <v>45415</v>
      </c>
      <c r="B2987" s="52">
        <v>23</v>
      </c>
      <c r="C2987" s="55">
        <v>93.71</v>
      </c>
      <c r="D2987" s="52">
        <f t="shared" si="49"/>
        <v>5</v>
      </c>
    </row>
    <row r="2988" spans="1:4" x14ac:dyDescent="0.3">
      <c r="A2988" s="54">
        <v>45415</v>
      </c>
      <c r="B2988" s="52">
        <v>24</v>
      </c>
      <c r="C2988" s="55">
        <v>84.53</v>
      </c>
      <c r="D2988" s="52">
        <f t="shared" si="49"/>
        <v>5</v>
      </c>
    </row>
    <row r="2989" spans="1:4" x14ac:dyDescent="0.3">
      <c r="A2989" s="54">
        <v>45416</v>
      </c>
      <c r="B2989" s="52">
        <v>1</v>
      </c>
      <c r="C2989" s="55">
        <v>89.6</v>
      </c>
      <c r="D2989" s="52">
        <f t="shared" si="49"/>
        <v>5</v>
      </c>
    </row>
    <row r="2990" spans="1:4" x14ac:dyDescent="0.3">
      <c r="A2990" s="54">
        <v>45416</v>
      </c>
      <c r="B2990" s="52">
        <v>2</v>
      </c>
      <c r="C2990" s="55">
        <v>85.63</v>
      </c>
      <c r="D2990" s="52">
        <f t="shared" si="49"/>
        <v>5</v>
      </c>
    </row>
    <row r="2991" spans="1:4" x14ac:dyDescent="0.3">
      <c r="A2991" s="54">
        <v>45416</v>
      </c>
      <c r="B2991" s="52">
        <v>3</v>
      </c>
      <c r="C2991" s="55">
        <v>83.67</v>
      </c>
      <c r="D2991" s="52">
        <f t="shared" si="49"/>
        <v>5</v>
      </c>
    </row>
    <row r="2992" spans="1:4" x14ac:dyDescent="0.3">
      <c r="A2992" s="54">
        <v>45416</v>
      </c>
      <c r="B2992" s="52">
        <v>4</v>
      </c>
      <c r="C2992" s="55">
        <v>84.7</v>
      </c>
      <c r="D2992" s="52">
        <f t="shared" si="49"/>
        <v>5</v>
      </c>
    </row>
    <row r="2993" spans="1:4" x14ac:dyDescent="0.3">
      <c r="A2993" s="54">
        <v>45416</v>
      </c>
      <c r="B2993" s="52">
        <v>5</v>
      </c>
      <c r="C2993" s="55">
        <v>86.93</v>
      </c>
      <c r="D2993" s="52">
        <f t="shared" si="49"/>
        <v>5</v>
      </c>
    </row>
    <row r="2994" spans="1:4" x14ac:dyDescent="0.3">
      <c r="A2994" s="54">
        <v>45416</v>
      </c>
      <c r="B2994" s="52">
        <v>6</v>
      </c>
      <c r="C2994" s="55">
        <v>84.65</v>
      </c>
      <c r="D2994" s="52">
        <f t="shared" si="49"/>
        <v>5</v>
      </c>
    </row>
    <row r="2995" spans="1:4" x14ac:dyDescent="0.3">
      <c r="A2995" s="54">
        <v>45416</v>
      </c>
      <c r="B2995" s="52">
        <v>7</v>
      </c>
      <c r="C2995" s="55">
        <v>87.85</v>
      </c>
      <c r="D2995" s="52">
        <f t="shared" si="49"/>
        <v>5</v>
      </c>
    </row>
    <row r="2996" spans="1:4" x14ac:dyDescent="0.3">
      <c r="A2996" s="54">
        <v>45416</v>
      </c>
      <c r="B2996" s="52">
        <v>8</v>
      </c>
      <c r="C2996" s="55">
        <v>85.98</v>
      </c>
      <c r="D2996" s="52">
        <f t="shared" si="49"/>
        <v>5</v>
      </c>
    </row>
    <row r="2997" spans="1:4" x14ac:dyDescent="0.3">
      <c r="A2997" s="54">
        <v>45416</v>
      </c>
      <c r="B2997" s="52">
        <v>9</v>
      </c>
      <c r="C2997" s="55">
        <v>64.069999999999993</v>
      </c>
      <c r="D2997" s="52">
        <f t="shared" si="49"/>
        <v>5</v>
      </c>
    </row>
    <row r="2998" spans="1:4" x14ac:dyDescent="0.3">
      <c r="A2998" s="54">
        <v>45416</v>
      </c>
      <c r="B2998" s="52">
        <v>10</v>
      </c>
      <c r="C2998" s="55">
        <v>53.74</v>
      </c>
      <c r="D2998" s="52">
        <f t="shared" si="49"/>
        <v>5</v>
      </c>
    </row>
    <row r="2999" spans="1:4" x14ac:dyDescent="0.3">
      <c r="A2999" s="54">
        <v>45416</v>
      </c>
      <c r="B2999" s="52">
        <v>11</v>
      </c>
      <c r="C2999" s="55">
        <v>41.17</v>
      </c>
      <c r="D2999" s="52">
        <f t="shared" si="49"/>
        <v>5</v>
      </c>
    </row>
    <row r="3000" spans="1:4" x14ac:dyDescent="0.3">
      <c r="A3000" s="54">
        <v>45416</v>
      </c>
      <c r="B3000" s="52">
        <v>12</v>
      </c>
      <c r="C3000" s="55">
        <v>25</v>
      </c>
      <c r="D3000" s="52">
        <f t="shared" si="49"/>
        <v>5</v>
      </c>
    </row>
    <row r="3001" spans="1:4" x14ac:dyDescent="0.3">
      <c r="A3001" s="54">
        <v>45416</v>
      </c>
      <c r="B3001" s="52">
        <v>13</v>
      </c>
      <c r="C3001" s="55">
        <v>10.11</v>
      </c>
      <c r="D3001" s="52">
        <f t="shared" si="49"/>
        <v>5</v>
      </c>
    </row>
    <row r="3002" spans="1:4" x14ac:dyDescent="0.3">
      <c r="A3002" s="54">
        <v>45416</v>
      </c>
      <c r="B3002" s="52">
        <v>14</v>
      </c>
      <c r="C3002" s="55">
        <v>4.99</v>
      </c>
      <c r="D3002" s="52">
        <f t="shared" si="49"/>
        <v>5</v>
      </c>
    </row>
    <row r="3003" spans="1:4" x14ac:dyDescent="0.3">
      <c r="A3003" s="54">
        <v>45416</v>
      </c>
      <c r="B3003" s="52">
        <v>15</v>
      </c>
      <c r="C3003" s="55">
        <v>9.44</v>
      </c>
      <c r="D3003" s="52">
        <f t="shared" si="49"/>
        <v>5</v>
      </c>
    </row>
    <row r="3004" spans="1:4" x14ac:dyDescent="0.3">
      <c r="A3004" s="54">
        <v>45416</v>
      </c>
      <c r="B3004" s="52">
        <v>16</v>
      </c>
      <c r="C3004" s="55">
        <v>25.27</v>
      </c>
      <c r="D3004" s="52">
        <f t="shared" si="49"/>
        <v>5</v>
      </c>
    </row>
    <row r="3005" spans="1:4" x14ac:dyDescent="0.3">
      <c r="A3005" s="54">
        <v>45416</v>
      </c>
      <c r="B3005" s="52">
        <v>17</v>
      </c>
      <c r="C3005" s="55">
        <v>48.27</v>
      </c>
      <c r="D3005" s="52">
        <f t="shared" si="49"/>
        <v>5</v>
      </c>
    </row>
    <row r="3006" spans="1:4" x14ac:dyDescent="0.3">
      <c r="A3006" s="54">
        <v>45416</v>
      </c>
      <c r="B3006" s="52">
        <v>18</v>
      </c>
      <c r="C3006" s="55">
        <v>76.27</v>
      </c>
      <c r="D3006" s="52">
        <f t="shared" si="49"/>
        <v>5</v>
      </c>
    </row>
    <row r="3007" spans="1:4" x14ac:dyDescent="0.3">
      <c r="A3007" s="54">
        <v>45416</v>
      </c>
      <c r="B3007" s="52">
        <v>19</v>
      </c>
      <c r="C3007" s="55">
        <v>94.17</v>
      </c>
      <c r="D3007" s="52">
        <f t="shared" si="49"/>
        <v>5</v>
      </c>
    </row>
    <row r="3008" spans="1:4" x14ac:dyDescent="0.3">
      <c r="A3008" s="54">
        <v>45416</v>
      </c>
      <c r="B3008" s="52">
        <v>20</v>
      </c>
      <c r="C3008" s="55">
        <v>116.49</v>
      </c>
      <c r="D3008" s="52">
        <f t="shared" si="49"/>
        <v>5</v>
      </c>
    </row>
    <row r="3009" spans="1:4" x14ac:dyDescent="0.3">
      <c r="A3009" s="54">
        <v>45416</v>
      </c>
      <c r="B3009" s="52">
        <v>21</v>
      </c>
      <c r="C3009" s="55">
        <v>129.49</v>
      </c>
      <c r="D3009" s="52">
        <f t="shared" si="49"/>
        <v>5</v>
      </c>
    </row>
    <row r="3010" spans="1:4" x14ac:dyDescent="0.3">
      <c r="A3010" s="54">
        <v>45416</v>
      </c>
      <c r="B3010" s="52">
        <v>22</v>
      </c>
      <c r="C3010" s="55">
        <v>109.26</v>
      </c>
      <c r="D3010" s="52">
        <f t="shared" si="49"/>
        <v>5</v>
      </c>
    </row>
    <row r="3011" spans="1:4" x14ac:dyDescent="0.3">
      <c r="A3011" s="54">
        <v>45416</v>
      </c>
      <c r="B3011" s="52">
        <v>23</v>
      </c>
      <c r="C3011" s="55">
        <v>87.23</v>
      </c>
      <c r="D3011" s="52">
        <f t="shared" si="49"/>
        <v>5</v>
      </c>
    </row>
    <row r="3012" spans="1:4" x14ac:dyDescent="0.3">
      <c r="A3012" s="54">
        <v>45416</v>
      </c>
      <c r="B3012" s="52">
        <v>24</v>
      </c>
      <c r="C3012" s="55">
        <v>81.739999999999995</v>
      </c>
      <c r="D3012" s="52">
        <f t="shared" si="49"/>
        <v>5</v>
      </c>
    </row>
    <row r="3013" spans="1:4" x14ac:dyDescent="0.3">
      <c r="A3013" s="54">
        <v>45417</v>
      </c>
      <c r="B3013" s="52">
        <v>1</v>
      </c>
      <c r="C3013" s="55">
        <v>88.19</v>
      </c>
      <c r="D3013" s="52">
        <f t="shared" si="49"/>
        <v>5</v>
      </c>
    </row>
    <row r="3014" spans="1:4" x14ac:dyDescent="0.3">
      <c r="A3014" s="54">
        <v>45417</v>
      </c>
      <c r="B3014" s="52">
        <v>2</v>
      </c>
      <c r="C3014" s="55">
        <v>82.39</v>
      </c>
      <c r="D3014" s="52">
        <f t="shared" si="49"/>
        <v>5</v>
      </c>
    </row>
    <row r="3015" spans="1:4" x14ac:dyDescent="0.3">
      <c r="A3015" s="54">
        <v>45417</v>
      </c>
      <c r="B3015" s="52">
        <v>3</v>
      </c>
      <c r="C3015" s="55">
        <v>81.56</v>
      </c>
      <c r="D3015" s="52">
        <f t="shared" si="49"/>
        <v>5</v>
      </c>
    </row>
    <row r="3016" spans="1:4" x14ac:dyDescent="0.3">
      <c r="A3016" s="54">
        <v>45417</v>
      </c>
      <c r="B3016" s="52">
        <v>4</v>
      </c>
      <c r="C3016" s="55">
        <v>78.2</v>
      </c>
      <c r="D3016" s="52">
        <f t="shared" si="49"/>
        <v>5</v>
      </c>
    </row>
    <row r="3017" spans="1:4" x14ac:dyDescent="0.3">
      <c r="A3017" s="54">
        <v>45417</v>
      </c>
      <c r="B3017" s="52">
        <v>5</v>
      </c>
      <c r="C3017" s="55">
        <v>72.55</v>
      </c>
      <c r="D3017" s="52">
        <f t="shared" si="49"/>
        <v>5</v>
      </c>
    </row>
    <row r="3018" spans="1:4" x14ac:dyDescent="0.3">
      <c r="A3018" s="54">
        <v>45417</v>
      </c>
      <c r="B3018" s="52">
        <v>6</v>
      </c>
      <c r="C3018" s="55">
        <v>68.98</v>
      </c>
      <c r="D3018" s="52">
        <f t="shared" si="49"/>
        <v>5</v>
      </c>
    </row>
    <row r="3019" spans="1:4" x14ac:dyDescent="0.3">
      <c r="A3019" s="54">
        <v>45417</v>
      </c>
      <c r="B3019" s="52">
        <v>7</v>
      </c>
      <c r="C3019" s="55">
        <v>60.07</v>
      </c>
      <c r="D3019" s="52">
        <f t="shared" si="49"/>
        <v>5</v>
      </c>
    </row>
    <row r="3020" spans="1:4" x14ac:dyDescent="0.3">
      <c r="A3020" s="54">
        <v>45417</v>
      </c>
      <c r="B3020" s="52">
        <v>8</v>
      </c>
      <c r="C3020" s="55">
        <v>48.05</v>
      </c>
      <c r="D3020" s="52">
        <f t="shared" si="49"/>
        <v>5</v>
      </c>
    </row>
    <row r="3021" spans="1:4" x14ac:dyDescent="0.3">
      <c r="A3021" s="54">
        <v>45417</v>
      </c>
      <c r="B3021" s="52">
        <v>9</v>
      </c>
      <c r="C3021" s="55">
        <v>34.25</v>
      </c>
      <c r="D3021" s="52">
        <f t="shared" si="49"/>
        <v>5</v>
      </c>
    </row>
    <row r="3022" spans="1:4" x14ac:dyDescent="0.3">
      <c r="A3022" s="54">
        <v>45417</v>
      </c>
      <c r="B3022" s="52">
        <v>10</v>
      </c>
      <c r="C3022" s="55">
        <v>15.68</v>
      </c>
      <c r="D3022" s="52">
        <f t="shared" si="49"/>
        <v>5</v>
      </c>
    </row>
    <row r="3023" spans="1:4" x14ac:dyDescent="0.3">
      <c r="A3023" s="54">
        <v>45417</v>
      </c>
      <c r="B3023" s="52">
        <v>11</v>
      </c>
      <c r="C3023" s="55">
        <v>4.26</v>
      </c>
      <c r="D3023" s="52">
        <f t="shared" ref="D3023:D3086" si="50">MONTH(A3023)</f>
        <v>5</v>
      </c>
    </row>
    <row r="3024" spans="1:4" x14ac:dyDescent="0.3">
      <c r="A3024" s="54">
        <v>45417</v>
      </c>
      <c r="B3024" s="52">
        <v>12</v>
      </c>
      <c r="C3024" s="55">
        <v>0.44</v>
      </c>
      <c r="D3024" s="52">
        <f t="shared" si="50"/>
        <v>5</v>
      </c>
    </row>
    <row r="3025" spans="1:4" x14ac:dyDescent="0.3">
      <c r="A3025" s="54">
        <v>45417</v>
      </c>
      <c r="B3025" s="52">
        <v>13</v>
      </c>
      <c r="C3025" s="55">
        <v>0</v>
      </c>
      <c r="D3025" s="52">
        <f t="shared" si="50"/>
        <v>5</v>
      </c>
    </row>
    <row r="3026" spans="1:4" x14ac:dyDescent="0.3">
      <c r="A3026" s="54">
        <v>45417</v>
      </c>
      <c r="B3026" s="52">
        <v>14</v>
      </c>
      <c r="C3026" s="55">
        <v>-0.04</v>
      </c>
      <c r="D3026" s="52">
        <f t="shared" si="50"/>
        <v>5</v>
      </c>
    </row>
    <row r="3027" spans="1:4" x14ac:dyDescent="0.3">
      <c r="A3027" s="54">
        <v>45417</v>
      </c>
      <c r="B3027" s="52">
        <v>15</v>
      </c>
      <c r="C3027" s="55">
        <v>-0.97</v>
      </c>
      <c r="D3027" s="52">
        <f t="shared" si="50"/>
        <v>5</v>
      </c>
    </row>
    <row r="3028" spans="1:4" x14ac:dyDescent="0.3">
      <c r="A3028" s="54">
        <v>45417</v>
      </c>
      <c r="B3028" s="52">
        <v>16</v>
      </c>
      <c r="C3028" s="55">
        <v>-0.1</v>
      </c>
      <c r="D3028" s="52">
        <f t="shared" si="50"/>
        <v>5</v>
      </c>
    </row>
    <row r="3029" spans="1:4" x14ac:dyDescent="0.3">
      <c r="A3029" s="54">
        <v>45417</v>
      </c>
      <c r="B3029" s="52">
        <v>17</v>
      </c>
      <c r="C3029" s="55">
        <v>0</v>
      </c>
      <c r="D3029" s="52">
        <f t="shared" si="50"/>
        <v>5</v>
      </c>
    </row>
    <row r="3030" spans="1:4" x14ac:dyDescent="0.3">
      <c r="A3030" s="54">
        <v>45417</v>
      </c>
      <c r="B3030" s="52">
        <v>18</v>
      </c>
      <c r="C3030" s="55">
        <v>32</v>
      </c>
      <c r="D3030" s="52">
        <f t="shared" si="50"/>
        <v>5</v>
      </c>
    </row>
    <row r="3031" spans="1:4" x14ac:dyDescent="0.3">
      <c r="A3031" s="54">
        <v>45417</v>
      </c>
      <c r="B3031" s="52">
        <v>19</v>
      </c>
      <c r="C3031" s="55">
        <v>84.26</v>
      </c>
      <c r="D3031" s="52">
        <f t="shared" si="50"/>
        <v>5</v>
      </c>
    </row>
    <row r="3032" spans="1:4" x14ac:dyDescent="0.3">
      <c r="A3032" s="54">
        <v>45417</v>
      </c>
      <c r="B3032" s="52">
        <v>20</v>
      </c>
      <c r="C3032" s="55">
        <v>94</v>
      </c>
      <c r="D3032" s="52">
        <f t="shared" si="50"/>
        <v>5</v>
      </c>
    </row>
    <row r="3033" spans="1:4" x14ac:dyDescent="0.3">
      <c r="A3033" s="54">
        <v>45417</v>
      </c>
      <c r="B3033" s="52">
        <v>21</v>
      </c>
      <c r="C3033" s="55">
        <v>109.59</v>
      </c>
      <c r="D3033" s="52">
        <f t="shared" si="50"/>
        <v>5</v>
      </c>
    </row>
    <row r="3034" spans="1:4" x14ac:dyDescent="0.3">
      <c r="A3034" s="54">
        <v>45417</v>
      </c>
      <c r="B3034" s="52">
        <v>22</v>
      </c>
      <c r="C3034" s="55">
        <v>104.56</v>
      </c>
      <c r="D3034" s="52">
        <f t="shared" si="50"/>
        <v>5</v>
      </c>
    </row>
    <row r="3035" spans="1:4" x14ac:dyDescent="0.3">
      <c r="A3035" s="54">
        <v>45417</v>
      </c>
      <c r="B3035" s="52">
        <v>23</v>
      </c>
      <c r="C3035" s="55">
        <v>96.57</v>
      </c>
      <c r="D3035" s="52">
        <f t="shared" si="50"/>
        <v>5</v>
      </c>
    </row>
    <row r="3036" spans="1:4" x14ac:dyDescent="0.3">
      <c r="A3036" s="54">
        <v>45417</v>
      </c>
      <c r="B3036" s="52">
        <v>24</v>
      </c>
      <c r="C3036" s="55">
        <v>87.29</v>
      </c>
      <c r="D3036" s="52">
        <f t="shared" si="50"/>
        <v>5</v>
      </c>
    </row>
    <row r="3037" spans="1:4" x14ac:dyDescent="0.3">
      <c r="A3037" s="54">
        <v>45418</v>
      </c>
      <c r="B3037" s="52">
        <v>1</v>
      </c>
      <c r="C3037" s="55">
        <v>82.86</v>
      </c>
      <c r="D3037" s="52">
        <f t="shared" si="50"/>
        <v>5</v>
      </c>
    </row>
    <row r="3038" spans="1:4" x14ac:dyDescent="0.3">
      <c r="A3038" s="54">
        <v>45418</v>
      </c>
      <c r="B3038" s="52">
        <v>2</v>
      </c>
      <c r="C3038" s="55">
        <v>77.94</v>
      </c>
      <c r="D3038" s="52">
        <f t="shared" si="50"/>
        <v>5</v>
      </c>
    </row>
    <row r="3039" spans="1:4" x14ac:dyDescent="0.3">
      <c r="A3039" s="54">
        <v>45418</v>
      </c>
      <c r="B3039" s="52">
        <v>3</v>
      </c>
      <c r="C3039" s="55">
        <v>78.430000000000007</v>
      </c>
      <c r="D3039" s="52">
        <f t="shared" si="50"/>
        <v>5</v>
      </c>
    </row>
    <row r="3040" spans="1:4" x14ac:dyDescent="0.3">
      <c r="A3040" s="54">
        <v>45418</v>
      </c>
      <c r="B3040" s="52">
        <v>4</v>
      </c>
      <c r="C3040" s="55">
        <v>78.13</v>
      </c>
      <c r="D3040" s="52">
        <f t="shared" si="50"/>
        <v>5</v>
      </c>
    </row>
    <row r="3041" spans="1:4" x14ac:dyDescent="0.3">
      <c r="A3041" s="54">
        <v>45418</v>
      </c>
      <c r="B3041" s="52">
        <v>5</v>
      </c>
      <c r="C3041" s="55">
        <v>79.97</v>
      </c>
      <c r="D3041" s="52">
        <f t="shared" si="50"/>
        <v>5</v>
      </c>
    </row>
    <row r="3042" spans="1:4" x14ac:dyDescent="0.3">
      <c r="A3042" s="54">
        <v>45418</v>
      </c>
      <c r="B3042" s="52">
        <v>6</v>
      </c>
      <c r="C3042" s="55">
        <v>87.14</v>
      </c>
      <c r="D3042" s="52">
        <f t="shared" si="50"/>
        <v>5</v>
      </c>
    </row>
    <row r="3043" spans="1:4" x14ac:dyDescent="0.3">
      <c r="A3043" s="54">
        <v>45418</v>
      </c>
      <c r="B3043" s="52">
        <v>7</v>
      </c>
      <c r="C3043" s="55">
        <v>103.05</v>
      </c>
      <c r="D3043" s="52">
        <f t="shared" si="50"/>
        <v>5</v>
      </c>
    </row>
    <row r="3044" spans="1:4" x14ac:dyDescent="0.3">
      <c r="A3044" s="54">
        <v>45418</v>
      </c>
      <c r="B3044" s="52">
        <v>8</v>
      </c>
      <c r="C3044" s="55">
        <v>127.53</v>
      </c>
      <c r="D3044" s="52">
        <f t="shared" si="50"/>
        <v>5</v>
      </c>
    </row>
    <row r="3045" spans="1:4" x14ac:dyDescent="0.3">
      <c r="A3045" s="54">
        <v>45418</v>
      </c>
      <c r="B3045" s="52">
        <v>9</v>
      </c>
      <c r="C3045" s="55">
        <v>99.86</v>
      </c>
      <c r="D3045" s="52">
        <f t="shared" si="50"/>
        <v>5</v>
      </c>
    </row>
    <row r="3046" spans="1:4" x14ac:dyDescent="0.3">
      <c r="A3046" s="54">
        <v>45418</v>
      </c>
      <c r="B3046" s="52">
        <v>10</v>
      </c>
      <c r="C3046" s="55">
        <v>83.8</v>
      </c>
      <c r="D3046" s="52">
        <f t="shared" si="50"/>
        <v>5</v>
      </c>
    </row>
    <row r="3047" spans="1:4" x14ac:dyDescent="0.3">
      <c r="A3047" s="54">
        <v>45418</v>
      </c>
      <c r="B3047" s="52">
        <v>11</v>
      </c>
      <c r="C3047" s="55">
        <v>65.040000000000006</v>
      </c>
      <c r="D3047" s="52">
        <f t="shared" si="50"/>
        <v>5</v>
      </c>
    </row>
    <row r="3048" spans="1:4" x14ac:dyDescent="0.3">
      <c r="A3048" s="54">
        <v>45418</v>
      </c>
      <c r="B3048" s="52">
        <v>12</v>
      </c>
      <c r="C3048" s="55">
        <v>56.7</v>
      </c>
      <c r="D3048" s="52">
        <f t="shared" si="50"/>
        <v>5</v>
      </c>
    </row>
    <row r="3049" spans="1:4" x14ac:dyDescent="0.3">
      <c r="A3049" s="54">
        <v>45418</v>
      </c>
      <c r="B3049" s="52">
        <v>13</v>
      </c>
      <c r="C3049" s="55">
        <v>56.21</v>
      </c>
      <c r="D3049" s="52">
        <f t="shared" si="50"/>
        <v>5</v>
      </c>
    </row>
    <row r="3050" spans="1:4" x14ac:dyDescent="0.3">
      <c r="A3050" s="54">
        <v>45418</v>
      </c>
      <c r="B3050" s="52">
        <v>14</v>
      </c>
      <c r="C3050" s="55">
        <v>51.34</v>
      </c>
      <c r="D3050" s="52">
        <f t="shared" si="50"/>
        <v>5</v>
      </c>
    </row>
    <row r="3051" spans="1:4" x14ac:dyDescent="0.3">
      <c r="A3051" s="54">
        <v>45418</v>
      </c>
      <c r="B3051" s="52">
        <v>15</v>
      </c>
      <c r="C3051" s="55">
        <v>49.06</v>
      </c>
      <c r="D3051" s="52">
        <f t="shared" si="50"/>
        <v>5</v>
      </c>
    </row>
    <row r="3052" spans="1:4" x14ac:dyDescent="0.3">
      <c r="A3052" s="54">
        <v>45418</v>
      </c>
      <c r="B3052" s="52">
        <v>16</v>
      </c>
      <c r="C3052" s="55">
        <v>58.95</v>
      </c>
      <c r="D3052" s="52">
        <f t="shared" si="50"/>
        <v>5</v>
      </c>
    </row>
    <row r="3053" spans="1:4" x14ac:dyDescent="0.3">
      <c r="A3053" s="54">
        <v>45418</v>
      </c>
      <c r="B3053" s="52">
        <v>17</v>
      </c>
      <c r="C3053" s="55">
        <v>80.25</v>
      </c>
      <c r="D3053" s="52">
        <f t="shared" si="50"/>
        <v>5</v>
      </c>
    </row>
    <row r="3054" spans="1:4" x14ac:dyDescent="0.3">
      <c r="A3054" s="54">
        <v>45418</v>
      </c>
      <c r="B3054" s="52">
        <v>18</v>
      </c>
      <c r="C3054" s="55">
        <v>89.12</v>
      </c>
      <c r="D3054" s="52">
        <f t="shared" si="50"/>
        <v>5</v>
      </c>
    </row>
    <row r="3055" spans="1:4" x14ac:dyDescent="0.3">
      <c r="A3055" s="54">
        <v>45418</v>
      </c>
      <c r="B3055" s="52">
        <v>19</v>
      </c>
      <c r="C3055" s="55">
        <v>104.05</v>
      </c>
      <c r="D3055" s="52">
        <f t="shared" si="50"/>
        <v>5</v>
      </c>
    </row>
    <row r="3056" spans="1:4" x14ac:dyDescent="0.3">
      <c r="A3056" s="54">
        <v>45418</v>
      </c>
      <c r="B3056" s="52">
        <v>20</v>
      </c>
      <c r="C3056" s="55">
        <v>133.31</v>
      </c>
      <c r="D3056" s="52">
        <f t="shared" si="50"/>
        <v>5</v>
      </c>
    </row>
    <row r="3057" spans="1:4" x14ac:dyDescent="0.3">
      <c r="A3057" s="54">
        <v>45418</v>
      </c>
      <c r="B3057" s="52">
        <v>21</v>
      </c>
      <c r="C3057" s="55">
        <v>140.85</v>
      </c>
      <c r="D3057" s="52">
        <f t="shared" si="50"/>
        <v>5</v>
      </c>
    </row>
    <row r="3058" spans="1:4" x14ac:dyDescent="0.3">
      <c r="A3058" s="54">
        <v>45418</v>
      </c>
      <c r="B3058" s="52">
        <v>22</v>
      </c>
      <c r="C3058" s="55">
        <v>107.23</v>
      </c>
      <c r="D3058" s="52">
        <f t="shared" si="50"/>
        <v>5</v>
      </c>
    </row>
    <row r="3059" spans="1:4" x14ac:dyDescent="0.3">
      <c r="A3059" s="54">
        <v>45418</v>
      </c>
      <c r="B3059" s="52">
        <v>23</v>
      </c>
      <c r="C3059" s="55">
        <v>94.5</v>
      </c>
      <c r="D3059" s="52">
        <f t="shared" si="50"/>
        <v>5</v>
      </c>
    </row>
    <row r="3060" spans="1:4" x14ac:dyDescent="0.3">
      <c r="A3060" s="54">
        <v>45418</v>
      </c>
      <c r="B3060" s="52">
        <v>24</v>
      </c>
      <c r="C3060" s="55">
        <v>84.42</v>
      </c>
      <c r="D3060" s="52">
        <f t="shared" si="50"/>
        <v>5</v>
      </c>
    </row>
    <row r="3061" spans="1:4" x14ac:dyDescent="0.3">
      <c r="A3061" s="54">
        <v>45419</v>
      </c>
      <c r="B3061" s="52">
        <v>1</v>
      </c>
      <c r="C3061" s="55">
        <v>81.73</v>
      </c>
      <c r="D3061" s="52">
        <f t="shared" si="50"/>
        <v>5</v>
      </c>
    </row>
    <row r="3062" spans="1:4" x14ac:dyDescent="0.3">
      <c r="A3062" s="54">
        <v>45419</v>
      </c>
      <c r="B3062" s="52">
        <v>2</v>
      </c>
      <c r="C3062" s="55">
        <v>79.06</v>
      </c>
      <c r="D3062" s="52">
        <f t="shared" si="50"/>
        <v>5</v>
      </c>
    </row>
    <row r="3063" spans="1:4" x14ac:dyDescent="0.3">
      <c r="A3063" s="54">
        <v>45419</v>
      </c>
      <c r="B3063" s="52">
        <v>3</v>
      </c>
      <c r="C3063" s="55">
        <v>77.08</v>
      </c>
      <c r="D3063" s="52">
        <f t="shared" si="50"/>
        <v>5</v>
      </c>
    </row>
    <row r="3064" spans="1:4" x14ac:dyDescent="0.3">
      <c r="A3064" s="54">
        <v>45419</v>
      </c>
      <c r="B3064" s="52">
        <v>4</v>
      </c>
      <c r="C3064" s="55">
        <v>79.14</v>
      </c>
      <c r="D3064" s="52">
        <f t="shared" si="50"/>
        <v>5</v>
      </c>
    </row>
    <row r="3065" spans="1:4" x14ac:dyDescent="0.3">
      <c r="A3065" s="54">
        <v>45419</v>
      </c>
      <c r="B3065" s="52">
        <v>5</v>
      </c>
      <c r="C3065" s="55">
        <v>79.13</v>
      </c>
      <c r="D3065" s="52">
        <f t="shared" si="50"/>
        <v>5</v>
      </c>
    </row>
    <row r="3066" spans="1:4" x14ac:dyDescent="0.3">
      <c r="A3066" s="54">
        <v>45419</v>
      </c>
      <c r="B3066" s="52">
        <v>6</v>
      </c>
      <c r="C3066" s="55">
        <v>81.5</v>
      </c>
      <c r="D3066" s="52">
        <f t="shared" si="50"/>
        <v>5</v>
      </c>
    </row>
    <row r="3067" spans="1:4" x14ac:dyDescent="0.3">
      <c r="A3067" s="54">
        <v>45419</v>
      </c>
      <c r="B3067" s="52">
        <v>7</v>
      </c>
      <c r="C3067" s="55">
        <v>97.81</v>
      </c>
      <c r="D3067" s="52">
        <f t="shared" si="50"/>
        <v>5</v>
      </c>
    </row>
    <row r="3068" spans="1:4" x14ac:dyDescent="0.3">
      <c r="A3068" s="54">
        <v>45419</v>
      </c>
      <c r="B3068" s="52">
        <v>8</v>
      </c>
      <c r="C3068" s="55">
        <v>121.15</v>
      </c>
      <c r="D3068" s="52">
        <f t="shared" si="50"/>
        <v>5</v>
      </c>
    </row>
    <row r="3069" spans="1:4" x14ac:dyDescent="0.3">
      <c r="A3069" s="54">
        <v>45419</v>
      </c>
      <c r="B3069" s="52">
        <v>9</v>
      </c>
      <c r="C3069" s="55">
        <v>112.66</v>
      </c>
      <c r="D3069" s="52">
        <f t="shared" si="50"/>
        <v>5</v>
      </c>
    </row>
    <row r="3070" spans="1:4" x14ac:dyDescent="0.3">
      <c r="A3070" s="54">
        <v>45419</v>
      </c>
      <c r="B3070" s="52">
        <v>10</v>
      </c>
      <c r="C3070" s="55">
        <v>91.75</v>
      </c>
      <c r="D3070" s="52">
        <f t="shared" si="50"/>
        <v>5</v>
      </c>
    </row>
    <row r="3071" spans="1:4" x14ac:dyDescent="0.3">
      <c r="A3071" s="54">
        <v>45419</v>
      </c>
      <c r="B3071" s="52">
        <v>11</v>
      </c>
      <c r="C3071" s="55">
        <v>85.27</v>
      </c>
      <c r="D3071" s="52">
        <f t="shared" si="50"/>
        <v>5</v>
      </c>
    </row>
    <row r="3072" spans="1:4" x14ac:dyDescent="0.3">
      <c r="A3072" s="54">
        <v>45419</v>
      </c>
      <c r="B3072" s="52">
        <v>12</v>
      </c>
      <c r="C3072" s="55">
        <v>83.28</v>
      </c>
      <c r="D3072" s="52">
        <f t="shared" si="50"/>
        <v>5</v>
      </c>
    </row>
    <row r="3073" spans="1:4" x14ac:dyDescent="0.3">
      <c r="A3073" s="54">
        <v>45419</v>
      </c>
      <c r="B3073" s="52">
        <v>13</v>
      </c>
      <c r="C3073" s="55">
        <v>73.989999999999995</v>
      </c>
      <c r="D3073" s="52">
        <f t="shared" si="50"/>
        <v>5</v>
      </c>
    </row>
    <row r="3074" spans="1:4" x14ac:dyDescent="0.3">
      <c r="A3074" s="54">
        <v>45419</v>
      </c>
      <c r="B3074" s="52">
        <v>14</v>
      </c>
      <c r="C3074" s="55">
        <v>71.099999999999994</v>
      </c>
      <c r="D3074" s="52">
        <f t="shared" si="50"/>
        <v>5</v>
      </c>
    </row>
    <row r="3075" spans="1:4" x14ac:dyDescent="0.3">
      <c r="A3075" s="54">
        <v>45419</v>
      </c>
      <c r="B3075" s="52">
        <v>15</v>
      </c>
      <c r="C3075" s="55">
        <v>66.64</v>
      </c>
      <c r="D3075" s="52">
        <f t="shared" si="50"/>
        <v>5</v>
      </c>
    </row>
    <row r="3076" spans="1:4" x14ac:dyDescent="0.3">
      <c r="A3076" s="54">
        <v>45419</v>
      </c>
      <c r="B3076" s="52">
        <v>16</v>
      </c>
      <c r="C3076" s="55">
        <v>75.239999999999995</v>
      </c>
      <c r="D3076" s="52">
        <f t="shared" si="50"/>
        <v>5</v>
      </c>
    </row>
    <row r="3077" spans="1:4" x14ac:dyDescent="0.3">
      <c r="A3077" s="54">
        <v>45419</v>
      </c>
      <c r="B3077" s="52">
        <v>17</v>
      </c>
      <c r="C3077" s="55">
        <v>81.27</v>
      </c>
      <c r="D3077" s="52">
        <f t="shared" si="50"/>
        <v>5</v>
      </c>
    </row>
    <row r="3078" spans="1:4" x14ac:dyDescent="0.3">
      <c r="A3078" s="54">
        <v>45419</v>
      </c>
      <c r="B3078" s="52">
        <v>18</v>
      </c>
      <c r="C3078" s="55">
        <v>87.93</v>
      </c>
      <c r="D3078" s="52">
        <f t="shared" si="50"/>
        <v>5</v>
      </c>
    </row>
    <row r="3079" spans="1:4" x14ac:dyDescent="0.3">
      <c r="A3079" s="54">
        <v>45419</v>
      </c>
      <c r="B3079" s="52">
        <v>19</v>
      </c>
      <c r="C3079" s="55">
        <v>103.4</v>
      </c>
      <c r="D3079" s="52">
        <f t="shared" si="50"/>
        <v>5</v>
      </c>
    </row>
    <row r="3080" spans="1:4" x14ac:dyDescent="0.3">
      <c r="A3080" s="54">
        <v>45419</v>
      </c>
      <c r="B3080" s="52">
        <v>20</v>
      </c>
      <c r="C3080" s="55">
        <v>133.85</v>
      </c>
      <c r="D3080" s="52">
        <f t="shared" si="50"/>
        <v>5</v>
      </c>
    </row>
    <row r="3081" spans="1:4" x14ac:dyDescent="0.3">
      <c r="A3081" s="54">
        <v>45419</v>
      </c>
      <c r="B3081" s="52">
        <v>21</v>
      </c>
      <c r="C3081" s="55">
        <v>146.33000000000001</v>
      </c>
      <c r="D3081" s="52">
        <f t="shared" si="50"/>
        <v>5</v>
      </c>
    </row>
    <row r="3082" spans="1:4" x14ac:dyDescent="0.3">
      <c r="A3082" s="54">
        <v>45419</v>
      </c>
      <c r="B3082" s="52">
        <v>22</v>
      </c>
      <c r="C3082" s="55">
        <v>118.16</v>
      </c>
      <c r="D3082" s="52">
        <f t="shared" si="50"/>
        <v>5</v>
      </c>
    </row>
    <row r="3083" spans="1:4" x14ac:dyDescent="0.3">
      <c r="A3083" s="54">
        <v>45419</v>
      </c>
      <c r="B3083" s="52">
        <v>23</v>
      </c>
      <c r="C3083" s="55">
        <v>98.86</v>
      </c>
      <c r="D3083" s="52">
        <f t="shared" si="50"/>
        <v>5</v>
      </c>
    </row>
    <row r="3084" spans="1:4" x14ac:dyDescent="0.3">
      <c r="A3084" s="54">
        <v>45419</v>
      </c>
      <c r="B3084" s="52">
        <v>24</v>
      </c>
      <c r="C3084" s="55">
        <v>86.36</v>
      </c>
      <c r="D3084" s="52">
        <f t="shared" si="50"/>
        <v>5</v>
      </c>
    </row>
    <row r="3085" spans="1:4" x14ac:dyDescent="0.3">
      <c r="A3085" s="54">
        <v>45420</v>
      </c>
      <c r="B3085" s="52">
        <v>1</v>
      </c>
      <c r="C3085" s="55">
        <v>79.349999999999994</v>
      </c>
      <c r="D3085" s="52">
        <f t="shared" si="50"/>
        <v>5</v>
      </c>
    </row>
    <row r="3086" spans="1:4" x14ac:dyDescent="0.3">
      <c r="A3086" s="54">
        <v>45420</v>
      </c>
      <c r="B3086" s="52">
        <v>2</v>
      </c>
      <c r="C3086" s="55">
        <v>75.69</v>
      </c>
      <c r="D3086" s="52">
        <f t="shared" si="50"/>
        <v>5</v>
      </c>
    </row>
    <row r="3087" spans="1:4" x14ac:dyDescent="0.3">
      <c r="A3087" s="54">
        <v>45420</v>
      </c>
      <c r="B3087" s="52">
        <v>3</v>
      </c>
      <c r="C3087" s="55">
        <v>75.62</v>
      </c>
      <c r="D3087" s="52">
        <f t="shared" ref="D3087:D3150" si="51">MONTH(A3087)</f>
        <v>5</v>
      </c>
    </row>
    <row r="3088" spans="1:4" x14ac:dyDescent="0.3">
      <c r="A3088" s="54">
        <v>45420</v>
      </c>
      <c r="B3088" s="52">
        <v>4</v>
      </c>
      <c r="C3088" s="55">
        <v>77.31</v>
      </c>
      <c r="D3088" s="52">
        <f t="shared" si="51"/>
        <v>5</v>
      </c>
    </row>
    <row r="3089" spans="1:4" x14ac:dyDescent="0.3">
      <c r="A3089" s="54">
        <v>45420</v>
      </c>
      <c r="B3089" s="52">
        <v>5</v>
      </c>
      <c r="C3089" s="55">
        <v>78.05</v>
      </c>
      <c r="D3089" s="52">
        <f t="shared" si="51"/>
        <v>5</v>
      </c>
    </row>
    <row r="3090" spans="1:4" x14ac:dyDescent="0.3">
      <c r="A3090" s="54">
        <v>45420</v>
      </c>
      <c r="B3090" s="52">
        <v>6</v>
      </c>
      <c r="C3090" s="55">
        <v>85.38</v>
      </c>
      <c r="D3090" s="52">
        <f t="shared" si="51"/>
        <v>5</v>
      </c>
    </row>
    <row r="3091" spans="1:4" x14ac:dyDescent="0.3">
      <c r="A3091" s="54">
        <v>45420</v>
      </c>
      <c r="B3091" s="52">
        <v>7</v>
      </c>
      <c r="C3091" s="55">
        <v>102.23</v>
      </c>
      <c r="D3091" s="52">
        <f t="shared" si="51"/>
        <v>5</v>
      </c>
    </row>
    <row r="3092" spans="1:4" x14ac:dyDescent="0.3">
      <c r="A3092" s="54">
        <v>45420</v>
      </c>
      <c r="B3092" s="52">
        <v>8</v>
      </c>
      <c r="C3092" s="55">
        <v>112.93</v>
      </c>
      <c r="D3092" s="52">
        <f t="shared" si="51"/>
        <v>5</v>
      </c>
    </row>
    <row r="3093" spans="1:4" x14ac:dyDescent="0.3">
      <c r="A3093" s="54">
        <v>45420</v>
      </c>
      <c r="B3093" s="52">
        <v>9</v>
      </c>
      <c r="C3093" s="55">
        <v>100.14</v>
      </c>
      <c r="D3093" s="52">
        <f t="shared" si="51"/>
        <v>5</v>
      </c>
    </row>
    <row r="3094" spans="1:4" x14ac:dyDescent="0.3">
      <c r="A3094" s="54">
        <v>45420</v>
      </c>
      <c r="B3094" s="52">
        <v>10</v>
      </c>
      <c r="C3094" s="55">
        <v>86.08</v>
      </c>
      <c r="D3094" s="52">
        <f t="shared" si="51"/>
        <v>5</v>
      </c>
    </row>
    <row r="3095" spans="1:4" x14ac:dyDescent="0.3">
      <c r="A3095" s="54">
        <v>45420</v>
      </c>
      <c r="B3095" s="52">
        <v>11</v>
      </c>
      <c r="C3095" s="55">
        <v>79.84</v>
      </c>
      <c r="D3095" s="52">
        <f t="shared" si="51"/>
        <v>5</v>
      </c>
    </row>
    <row r="3096" spans="1:4" x14ac:dyDescent="0.3">
      <c r="A3096" s="54">
        <v>45420</v>
      </c>
      <c r="B3096" s="52">
        <v>12</v>
      </c>
      <c r="C3096" s="55">
        <v>73.84</v>
      </c>
      <c r="D3096" s="52">
        <f t="shared" si="51"/>
        <v>5</v>
      </c>
    </row>
    <row r="3097" spans="1:4" x14ac:dyDescent="0.3">
      <c r="A3097" s="54">
        <v>45420</v>
      </c>
      <c r="B3097" s="52">
        <v>13</v>
      </c>
      <c r="C3097" s="55">
        <v>75.98</v>
      </c>
      <c r="D3097" s="52">
        <f t="shared" si="51"/>
        <v>5</v>
      </c>
    </row>
    <row r="3098" spans="1:4" x14ac:dyDescent="0.3">
      <c r="A3098" s="54">
        <v>45420</v>
      </c>
      <c r="B3098" s="52">
        <v>14</v>
      </c>
      <c r="C3098" s="55">
        <v>71.87</v>
      </c>
      <c r="D3098" s="52">
        <f t="shared" si="51"/>
        <v>5</v>
      </c>
    </row>
    <row r="3099" spans="1:4" x14ac:dyDescent="0.3">
      <c r="A3099" s="54">
        <v>45420</v>
      </c>
      <c r="B3099" s="52">
        <v>15</v>
      </c>
      <c r="C3099" s="55">
        <v>63.02</v>
      </c>
      <c r="D3099" s="52">
        <f t="shared" si="51"/>
        <v>5</v>
      </c>
    </row>
    <row r="3100" spans="1:4" x14ac:dyDescent="0.3">
      <c r="A3100" s="54">
        <v>45420</v>
      </c>
      <c r="B3100" s="52">
        <v>16</v>
      </c>
      <c r="C3100" s="55">
        <v>70.2</v>
      </c>
      <c r="D3100" s="52">
        <f t="shared" si="51"/>
        <v>5</v>
      </c>
    </row>
    <row r="3101" spans="1:4" x14ac:dyDescent="0.3">
      <c r="A3101" s="54">
        <v>45420</v>
      </c>
      <c r="B3101" s="52">
        <v>17</v>
      </c>
      <c r="C3101" s="55">
        <v>70.08</v>
      </c>
      <c r="D3101" s="52">
        <f t="shared" si="51"/>
        <v>5</v>
      </c>
    </row>
    <row r="3102" spans="1:4" x14ac:dyDescent="0.3">
      <c r="A3102" s="54">
        <v>45420</v>
      </c>
      <c r="B3102" s="52">
        <v>18</v>
      </c>
      <c r="C3102" s="55">
        <v>84.92</v>
      </c>
      <c r="D3102" s="52">
        <f t="shared" si="51"/>
        <v>5</v>
      </c>
    </row>
    <row r="3103" spans="1:4" x14ac:dyDescent="0.3">
      <c r="A3103" s="54">
        <v>45420</v>
      </c>
      <c r="B3103" s="52">
        <v>19</v>
      </c>
      <c r="C3103" s="55">
        <v>103.22</v>
      </c>
      <c r="D3103" s="52">
        <f t="shared" si="51"/>
        <v>5</v>
      </c>
    </row>
    <row r="3104" spans="1:4" x14ac:dyDescent="0.3">
      <c r="A3104" s="54">
        <v>45420</v>
      </c>
      <c r="B3104" s="52">
        <v>20</v>
      </c>
      <c r="C3104" s="55">
        <v>122.05</v>
      </c>
      <c r="D3104" s="52">
        <f t="shared" si="51"/>
        <v>5</v>
      </c>
    </row>
    <row r="3105" spans="1:4" x14ac:dyDescent="0.3">
      <c r="A3105" s="54">
        <v>45420</v>
      </c>
      <c r="B3105" s="52">
        <v>21</v>
      </c>
      <c r="C3105" s="55">
        <v>130.58000000000001</v>
      </c>
      <c r="D3105" s="52">
        <f t="shared" si="51"/>
        <v>5</v>
      </c>
    </row>
    <row r="3106" spans="1:4" x14ac:dyDescent="0.3">
      <c r="A3106" s="54">
        <v>45420</v>
      </c>
      <c r="B3106" s="52">
        <v>22</v>
      </c>
      <c r="C3106" s="55">
        <v>110.49</v>
      </c>
      <c r="D3106" s="52">
        <f t="shared" si="51"/>
        <v>5</v>
      </c>
    </row>
    <row r="3107" spans="1:4" x14ac:dyDescent="0.3">
      <c r="A3107" s="54">
        <v>45420</v>
      </c>
      <c r="B3107" s="52">
        <v>23</v>
      </c>
      <c r="C3107" s="55">
        <v>93.21</v>
      </c>
      <c r="D3107" s="52">
        <f t="shared" si="51"/>
        <v>5</v>
      </c>
    </row>
    <row r="3108" spans="1:4" x14ac:dyDescent="0.3">
      <c r="A3108" s="54">
        <v>45420</v>
      </c>
      <c r="B3108" s="52">
        <v>24</v>
      </c>
      <c r="C3108" s="55">
        <v>84.79</v>
      </c>
      <c r="D3108" s="52">
        <f t="shared" si="51"/>
        <v>5</v>
      </c>
    </row>
    <row r="3109" spans="1:4" x14ac:dyDescent="0.3">
      <c r="A3109" s="54">
        <v>45421</v>
      </c>
      <c r="B3109" s="52">
        <v>1</v>
      </c>
      <c r="C3109" s="55">
        <v>85.94</v>
      </c>
      <c r="D3109" s="52">
        <f t="shared" si="51"/>
        <v>5</v>
      </c>
    </row>
    <row r="3110" spans="1:4" x14ac:dyDescent="0.3">
      <c r="A3110" s="54">
        <v>45421</v>
      </c>
      <c r="B3110" s="52">
        <v>2</v>
      </c>
      <c r="C3110" s="55">
        <v>86.29</v>
      </c>
      <c r="D3110" s="52">
        <f t="shared" si="51"/>
        <v>5</v>
      </c>
    </row>
    <row r="3111" spans="1:4" x14ac:dyDescent="0.3">
      <c r="A3111" s="54">
        <v>45421</v>
      </c>
      <c r="B3111" s="52">
        <v>3</v>
      </c>
      <c r="C3111" s="55">
        <v>81.33</v>
      </c>
      <c r="D3111" s="52">
        <f t="shared" si="51"/>
        <v>5</v>
      </c>
    </row>
    <row r="3112" spans="1:4" x14ac:dyDescent="0.3">
      <c r="A3112" s="54">
        <v>45421</v>
      </c>
      <c r="B3112" s="52">
        <v>4</v>
      </c>
      <c r="C3112" s="55">
        <v>81.2</v>
      </c>
      <c r="D3112" s="52">
        <f t="shared" si="51"/>
        <v>5</v>
      </c>
    </row>
    <row r="3113" spans="1:4" x14ac:dyDescent="0.3">
      <c r="A3113" s="54">
        <v>45421</v>
      </c>
      <c r="B3113" s="52">
        <v>5</v>
      </c>
      <c r="C3113" s="55">
        <v>86.97</v>
      </c>
      <c r="D3113" s="52">
        <f t="shared" si="51"/>
        <v>5</v>
      </c>
    </row>
    <row r="3114" spans="1:4" x14ac:dyDescent="0.3">
      <c r="A3114" s="54">
        <v>45421</v>
      </c>
      <c r="B3114" s="52">
        <v>6</v>
      </c>
      <c r="C3114" s="55">
        <v>88.51</v>
      </c>
      <c r="D3114" s="52">
        <f t="shared" si="51"/>
        <v>5</v>
      </c>
    </row>
    <row r="3115" spans="1:4" x14ac:dyDescent="0.3">
      <c r="A3115" s="54">
        <v>45421</v>
      </c>
      <c r="B3115" s="52">
        <v>7</v>
      </c>
      <c r="C3115" s="55">
        <v>91.33</v>
      </c>
      <c r="D3115" s="52">
        <f t="shared" si="51"/>
        <v>5</v>
      </c>
    </row>
    <row r="3116" spans="1:4" x14ac:dyDescent="0.3">
      <c r="A3116" s="54">
        <v>45421</v>
      </c>
      <c r="B3116" s="52">
        <v>8</v>
      </c>
      <c r="C3116" s="55">
        <v>82.03</v>
      </c>
      <c r="D3116" s="52">
        <f t="shared" si="51"/>
        <v>5</v>
      </c>
    </row>
    <row r="3117" spans="1:4" x14ac:dyDescent="0.3">
      <c r="A3117" s="54">
        <v>45421</v>
      </c>
      <c r="B3117" s="52">
        <v>9</v>
      </c>
      <c r="C3117" s="55">
        <v>63.95</v>
      </c>
      <c r="D3117" s="52">
        <f t="shared" si="51"/>
        <v>5</v>
      </c>
    </row>
    <row r="3118" spans="1:4" x14ac:dyDescent="0.3">
      <c r="A3118" s="54">
        <v>45421</v>
      </c>
      <c r="B3118" s="52">
        <v>10</v>
      </c>
      <c r="C3118" s="55">
        <v>18.96</v>
      </c>
      <c r="D3118" s="52">
        <f t="shared" si="51"/>
        <v>5</v>
      </c>
    </row>
    <row r="3119" spans="1:4" x14ac:dyDescent="0.3">
      <c r="A3119" s="54">
        <v>45421</v>
      </c>
      <c r="B3119" s="52">
        <v>11</v>
      </c>
      <c r="C3119" s="55">
        <v>0.04</v>
      </c>
      <c r="D3119" s="52">
        <f t="shared" si="51"/>
        <v>5</v>
      </c>
    </row>
    <row r="3120" spans="1:4" x14ac:dyDescent="0.3">
      <c r="A3120" s="54">
        <v>45421</v>
      </c>
      <c r="B3120" s="52">
        <v>12</v>
      </c>
      <c r="C3120" s="55">
        <v>-3.71</v>
      </c>
      <c r="D3120" s="52">
        <f t="shared" si="51"/>
        <v>5</v>
      </c>
    </row>
    <row r="3121" spans="1:4" x14ac:dyDescent="0.3">
      <c r="A3121" s="54">
        <v>45421</v>
      </c>
      <c r="B3121" s="52">
        <v>13</v>
      </c>
      <c r="C3121" s="55">
        <v>-3.97</v>
      </c>
      <c r="D3121" s="52">
        <f t="shared" si="51"/>
        <v>5</v>
      </c>
    </row>
    <row r="3122" spans="1:4" x14ac:dyDescent="0.3">
      <c r="A3122" s="54">
        <v>45421</v>
      </c>
      <c r="B3122" s="52">
        <v>14</v>
      </c>
      <c r="C3122" s="55">
        <v>-4.21</v>
      </c>
      <c r="D3122" s="52">
        <f t="shared" si="51"/>
        <v>5</v>
      </c>
    </row>
    <row r="3123" spans="1:4" x14ac:dyDescent="0.3">
      <c r="A3123" s="54">
        <v>45421</v>
      </c>
      <c r="B3123" s="52">
        <v>15</v>
      </c>
      <c r="C3123" s="55">
        <v>-4.96</v>
      </c>
      <c r="D3123" s="52">
        <f t="shared" si="51"/>
        <v>5</v>
      </c>
    </row>
    <row r="3124" spans="1:4" x14ac:dyDescent="0.3">
      <c r="A3124" s="54">
        <v>45421</v>
      </c>
      <c r="B3124" s="52">
        <v>16</v>
      </c>
      <c r="C3124" s="55">
        <v>-4.13</v>
      </c>
      <c r="D3124" s="52">
        <f t="shared" si="51"/>
        <v>5</v>
      </c>
    </row>
    <row r="3125" spans="1:4" x14ac:dyDescent="0.3">
      <c r="A3125" s="54">
        <v>45421</v>
      </c>
      <c r="B3125" s="52">
        <v>17</v>
      </c>
      <c r="C3125" s="55">
        <v>-0.95</v>
      </c>
      <c r="D3125" s="52">
        <f t="shared" si="51"/>
        <v>5</v>
      </c>
    </row>
    <row r="3126" spans="1:4" x14ac:dyDescent="0.3">
      <c r="A3126" s="54">
        <v>45421</v>
      </c>
      <c r="B3126" s="52">
        <v>18</v>
      </c>
      <c r="C3126" s="55">
        <v>63.97</v>
      </c>
      <c r="D3126" s="52">
        <f t="shared" si="51"/>
        <v>5</v>
      </c>
    </row>
    <row r="3127" spans="1:4" x14ac:dyDescent="0.3">
      <c r="A3127" s="54">
        <v>45421</v>
      </c>
      <c r="B3127" s="52">
        <v>19</v>
      </c>
      <c r="C3127" s="55">
        <v>87.2</v>
      </c>
      <c r="D3127" s="52">
        <f t="shared" si="51"/>
        <v>5</v>
      </c>
    </row>
    <row r="3128" spans="1:4" x14ac:dyDescent="0.3">
      <c r="A3128" s="54">
        <v>45421</v>
      </c>
      <c r="B3128" s="52">
        <v>20</v>
      </c>
      <c r="C3128" s="55">
        <v>118.3</v>
      </c>
      <c r="D3128" s="52">
        <f t="shared" si="51"/>
        <v>5</v>
      </c>
    </row>
    <row r="3129" spans="1:4" x14ac:dyDescent="0.3">
      <c r="A3129" s="54">
        <v>45421</v>
      </c>
      <c r="B3129" s="52">
        <v>21</v>
      </c>
      <c r="C3129" s="55">
        <v>137.9</v>
      </c>
      <c r="D3129" s="52">
        <f t="shared" si="51"/>
        <v>5</v>
      </c>
    </row>
    <row r="3130" spans="1:4" x14ac:dyDescent="0.3">
      <c r="A3130" s="54">
        <v>45421</v>
      </c>
      <c r="B3130" s="52">
        <v>22</v>
      </c>
      <c r="C3130" s="55">
        <v>122.19</v>
      </c>
      <c r="D3130" s="52">
        <f t="shared" si="51"/>
        <v>5</v>
      </c>
    </row>
    <row r="3131" spans="1:4" x14ac:dyDescent="0.3">
      <c r="A3131" s="54">
        <v>45421</v>
      </c>
      <c r="B3131" s="52">
        <v>23</v>
      </c>
      <c r="C3131" s="55">
        <v>98.2</v>
      </c>
      <c r="D3131" s="52">
        <f t="shared" si="51"/>
        <v>5</v>
      </c>
    </row>
    <row r="3132" spans="1:4" x14ac:dyDescent="0.3">
      <c r="A3132" s="54">
        <v>45421</v>
      </c>
      <c r="B3132" s="52">
        <v>24</v>
      </c>
      <c r="C3132" s="55">
        <v>85.83</v>
      </c>
      <c r="D3132" s="52">
        <f t="shared" si="51"/>
        <v>5</v>
      </c>
    </row>
    <row r="3133" spans="1:4" x14ac:dyDescent="0.3">
      <c r="A3133" s="54">
        <v>45422</v>
      </c>
      <c r="B3133" s="52">
        <v>1</v>
      </c>
      <c r="C3133" s="55">
        <v>86.83</v>
      </c>
      <c r="D3133" s="52">
        <f t="shared" si="51"/>
        <v>5</v>
      </c>
    </row>
    <row r="3134" spans="1:4" x14ac:dyDescent="0.3">
      <c r="A3134" s="54">
        <v>45422</v>
      </c>
      <c r="B3134" s="52">
        <v>2</v>
      </c>
      <c r="C3134" s="55">
        <v>79.47</v>
      </c>
      <c r="D3134" s="52">
        <f t="shared" si="51"/>
        <v>5</v>
      </c>
    </row>
    <row r="3135" spans="1:4" x14ac:dyDescent="0.3">
      <c r="A3135" s="54">
        <v>45422</v>
      </c>
      <c r="B3135" s="52">
        <v>3</v>
      </c>
      <c r="C3135" s="55">
        <v>71.959999999999994</v>
      </c>
      <c r="D3135" s="52">
        <f t="shared" si="51"/>
        <v>5</v>
      </c>
    </row>
    <row r="3136" spans="1:4" x14ac:dyDescent="0.3">
      <c r="A3136" s="54">
        <v>45422</v>
      </c>
      <c r="B3136" s="52">
        <v>4</v>
      </c>
      <c r="C3136" s="55">
        <v>69.239999999999995</v>
      </c>
      <c r="D3136" s="52">
        <f t="shared" si="51"/>
        <v>5</v>
      </c>
    </row>
    <row r="3137" spans="1:4" x14ac:dyDescent="0.3">
      <c r="A3137" s="54">
        <v>45422</v>
      </c>
      <c r="B3137" s="52">
        <v>5</v>
      </c>
      <c r="C3137" s="55">
        <v>70.02</v>
      </c>
      <c r="D3137" s="52">
        <f t="shared" si="51"/>
        <v>5</v>
      </c>
    </row>
    <row r="3138" spans="1:4" x14ac:dyDescent="0.3">
      <c r="A3138" s="54">
        <v>45422</v>
      </c>
      <c r="B3138" s="52">
        <v>6</v>
      </c>
      <c r="C3138" s="55">
        <v>86.12</v>
      </c>
      <c r="D3138" s="52">
        <f t="shared" si="51"/>
        <v>5</v>
      </c>
    </row>
    <row r="3139" spans="1:4" x14ac:dyDescent="0.3">
      <c r="A3139" s="54">
        <v>45422</v>
      </c>
      <c r="B3139" s="52">
        <v>7</v>
      </c>
      <c r="C3139" s="55">
        <v>108.89</v>
      </c>
      <c r="D3139" s="52">
        <f t="shared" si="51"/>
        <v>5</v>
      </c>
    </row>
    <row r="3140" spans="1:4" x14ac:dyDescent="0.3">
      <c r="A3140" s="54">
        <v>45422</v>
      </c>
      <c r="B3140" s="52">
        <v>8</v>
      </c>
      <c r="C3140" s="55">
        <v>106.78</v>
      </c>
      <c r="D3140" s="52">
        <f t="shared" si="51"/>
        <v>5</v>
      </c>
    </row>
    <row r="3141" spans="1:4" x14ac:dyDescent="0.3">
      <c r="A3141" s="54">
        <v>45422</v>
      </c>
      <c r="B3141" s="52">
        <v>9</v>
      </c>
      <c r="C3141" s="55">
        <v>92.8</v>
      </c>
      <c r="D3141" s="52">
        <f t="shared" si="51"/>
        <v>5</v>
      </c>
    </row>
    <row r="3142" spans="1:4" x14ac:dyDescent="0.3">
      <c r="A3142" s="54">
        <v>45422</v>
      </c>
      <c r="B3142" s="52">
        <v>10</v>
      </c>
      <c r="C3142" s="55">
        <v>66.05</v>
      </c>
      <c r="D3142" s="52">
        <f t="shared" si="51"/>
        <v>5</v>
      </c>
    </row>
    <row r="3143" spans="1:4" x14ac:dyDescent="0.3">
      <c r="A3143" s="54">
        <v>45422</v>
      </c>
      <c r="B3143" s="52">
        <v>11</v>
      </c>
      <c r="C3143" s="55">
        <v>18.7</v>
      </c>
      <c r="D3143" s="52">
        <f t="shared" si="51"/>
        <v>5</v>
      </c>
    </row>
    <row r="3144" spans="1:4" x14ac:dyDescent="0.3">
      <c r="A3144" s="54">
        <v>45422</v>
      </c>
      <c r="B3144" s="52">
        <v>12</v>
      </c>
      <c r="C3144" s="55">
        <v>0.12</v>
      </c>
      <c r="D3144" s="52">
        <f t="shared" si="51"/>
        <v>5</v>
      </c>
    </row>
    <row r="3145" spans="1:4" x14ac:dyDescent="0.3">
      <c r="A3145" s="54">
        <v>45422</v>
      </c>
      <c r="B3145" s="52">
        <v>13</v>
      </c>
      <c r="C3145" s="55">
        <v>-2.79</v>
      </c>
      <c r="D3145" s="52">
        <f t="shared" si="51"/>
        <v>5</v>
      </c>
    </row>
    <row r="3146" spans="1:4" x14ac:dyDescent="0.3">
      <c r="A3146" s="54">
        <v>45422</v>
      </c>
      <c r="B3146" s="52">
        <v>14</v>
      </c>
      <c r="C3146" s="55">
        <v>-2.86</v>
      </c>
      <c r="D3146" s="52">
        <f t="shared" si="51"/>
        <v>5</v>
      </c>
    </row>
    <row r="3147" spans="1:4" x14ac:dyDescent="0.3">
      <c r="A3147" s="54">
        <v>45422</v>
      </c>
      <c r="B3147" s="52">
        <v>15</v>
      </c>
      <c r="C3147" s="55">
        <v>-3.09</v>
      </c>
      <c r="D3147" s="52">
        <f t="shared" si="51"/>
        <v>5</v>
      </c>
    </row>
    <row r="3148" spans="1:4" x14ac:dyDescent="0.3">
      <c r="A3148" s="54">
        <v>45422</v>
      </c>
      <c r="B3148" s="52">
        <v>16</v>
      </c>
      <c r="C3148" s="55">
        <v>17.8</v>
      </c>
      <c r="D3148" s="52">
        <f t="shared" si="51"/>
        <v>5</v>
      </c>
    </row>
    <row r="3149" spans="1:4" x14ac:dyDescent="0.3">
      <c r="A3149" s="54">
        <v>45422</v>
      </c>
      <c r="B3149" s="52">
        <v>17</v>
      </c>
      <c r="C3149" s="55">
        <v>63.15</v>
      </c>
      <c r="D3149" s="52">
        <f t="shared" si="51"/>
        <v>5</v>
      </c>
    </row>
    <row r="3150" spans="1:4" x14ac:dyDescent="0.3">
      <c r="A3150" s="54">
        <v>45422</v>
      </c>
      <c r="B3150" s="52">
        <v>18</v>
      </c>
      <c r="C3150" s="55">
        <v>81.73</v>
      </c>
      <c r="D3150" s="52">
        <f t="shared" si="51"/>
        <v>5</v>
      </c>
    </row>
    <row r="3151" spans="1:4" x14ac:dyDescent="0.3">
      <c r="A3151" s="54">
        <v>45422</v>
      </c>
      <c r="B3151" s="52">
        <v>19</v>
      </c>
      <c r="C3151" s="55">
        <v>101.73</v>
      </c>
      <c r="D3151" s="52">
        <f t="shared" ref="D3151:D3214" si="52">MONTH(A3151)</f>
        <v>5</v>
      </c>
    </row>
    <row r="3152" spans="1:4" x14ac:dyDescent="0.3">
      <c r="A3152" s="54">
        <v>45422</v>
      </c>
      <c r="B3152" s="52">
        <v>20</v>
      </c>
      <c r="C3152" s="55">
        <v>132.68</v>
      </c>
      <c r="D3152" s="52">
        <f t="shared" si="52"/>
        <v>5</v>
      </c>
    </row>
    <row r="3153" spans="1:4" x14ac:dyDescent="0.3">
      <c r="A3153" s="54">
        <v>45422</v>
      </c>
      <c r="B3153" s="52">
        <v>21</v>
      </c>
      <c r="C3153" s="55">
        <v>165.19</v>
      </c>
      <c r="D3153" s="52">
        <f t="shared" si="52"/>
        <v>5</v>
      </c>
    </row>
    <row r="3154" spans="1:4" x14ac:dyDescent="0.3">
      <c r="A3154" s="54">
        <v>45422</v>
      </c>
      <c r="B3154" s="52">
        <v>22</v>
      </c>
      <c r="C3154" s="55">
        <v>129.41</v>
      </c>
      <c r="D3154" s="52">
        <f t="shared" si="52"/>
        <v>5</v>
      </c>
    </row>
    <row r="3155" spans="1:4" x14ac:dyDescent="0.3">
      <c r="A3155" s="54">
        <v>45422</v>
      </c>
      <c r="B3155" s="52">
        <v>23</v>
      </c>
      <c r="C3155" s="55">
        <v>100.44</v>
      </c>
      <c r="D3155" s="52">
        <f t="shared" si="52"/>
        <v>5</v>
      </c>
    </row>
    <row r="3156" spans="1:4" x14ac:dyDescent="0.3">
      <c r="A3156" s="54">
        <v>45422</v>
      </c>
      <c r="B3156" s="52">
        <v>24</v>
      </c>
      <c r="C3156" s="55">
        <v>89.04</v>
      </c>
      <c r="D3156" s="52">
        <f t="shared" si="52"/>
        <v>5</v>
      </c>
    </row>
    <row r="3157" spans="1:4" x14ac:dyDescent="0.3">
      <c r="A3157" s="54">
        <v>45423</v>
      </c>
      <c r="B3157" s="52">
        <v>1</v>
      </c>
      <c r="C3157" s="55">
        <v>93.76</v>
      </c>
      <c r="D3157" s="52">
        <f t="shared" si="52"/>
        <v>5</v>
      </c>
    </row>
    <row r="3158" spans="1:4" x14ac:dyDescent="0.3">
      <c r="A3158" s="54">
        <v>45423</v>
      </c>
      <c r="B3158" s="52">
        <v>2</v>
      </c>
      <c r="C3158" s="55">
        <v>91.29</v>
      </c>
      <c r="D3158" s="52">
        <f t="shared" si="52"/>
        <v>5</v>
      </c>
    </row>
    <row r="3159" spans="1:4" x14ac:dyDescent="0.3">
      <c r="A3159" s="54">
        <v>45423</v>
      </c>
      <c r="B3159" s="52">
        <v>3</v>
      </c>
      <c r="C3159" s="55">
        <v>87.22</v>
      </c>
      <c r="D3159" s="52">
        <f t="shared" si="52"/>
        <v>5</v>
      </c>
    </row>
    <row r="3160" spans="1:4" x14ac:dyDescent="0.3">
      <c r="A3160" s="54">
        <v>45423</v>
      </c>
      <c r="B3160" s="52">
        <v>4</v>
      </c>
      <c r="C3160" s="55">
        <v>86.2</v>
      </c>
      <c r="D3160" s="52">
        <f t="shared" si="52"/>
        <v>5</v>
      </c>
    </row>
    <row r="3161" spans="1:4" x14ac:dyDescent="0.3">
      <c r="A3161" s="54">
        <v>45423</v>
      </c>
      <c r="B3161" s="52">
        <v>5</v>
      </c>
      <c r="C3161" s="55">
        <v>87</v>
      </c>
      <c r="D3161" s="52">
        <f t="shared" si="52"/>
        <v>5</v>
      </c>
    </row>
    <row r="3162" spans="1:4" x14ac:dyDescent="0.3">
      <c r="A3162" s="54">
        <v>45423</v>
      </c>
      <c r="B3162" s="52">
        <v>6</v>
      </c>
      <c r="C3162" s="55">
        <v>88.27</v>
      </c>
      <c r="D3162" s="52">
        <f t="shared" si="52"/>
        <v>5</v>
      </c>
    </row>
    <row r="3163" spans="1:4" x14ac:dyDescent="0.3">
      <c r="A3163" s="54">
        <v>45423</v>
      </c>
      <c r="B3163" s="52">
        <v>7</v>
      </c>
      <c r="C3163" s="55">
        <v>83.69</v>
      </c>
      <c r="D3163" s="52">
        <f t="shared" si="52"/>
        <v>5</v>
      </c>
    </row>
    <row r="3164" spans="1:4" x14ac:dyDescent="0.3">
      <c r="A3164" s="54">
        <v>45423</v>
      </c>
      <c r="B3164" s="52">
        <v>8</v>
      </c>
      <c r="C3164" s="55">
        <v>77.22</v>
      </c>
      <c r="D3164" s="52">
        <f t="shared" si="52"/>
        <v>5</v>
      </c>
    </row>
    <row r="3165" spans="1:4" x14ac:dyDescent="0.3">
      <c r="A3165" s="54">
        <v>45423</v>
      </c>
      <c r="B3165" s="52">
        <v>9</v>
      </c>
      <c r="C3165" s="55">
        <v>54.61</v>
      </c>
      <c r="D3165" s="52">
        <f t="shared" si="52"/>
        <v>5</v>
      </c>
    </row>
    <row r="3166" spans="1:4" x14ac:dyDescent="0.3">
      <c r="A3166" s="54">
        <v>45423</v>
      </c>
      <c r="B3166" s="52">
        <v>10</v>
      </c>
      <c r="C3166" s="55">
        <v>6.78</v>
      </c>
      <c r="D3166" s="52">
        <f t="shared" si="52"/>
        <v>5</v>
      </c>
    </row>
    <row r="3167" spans="1:4" x14ac:dyDescent="0.3">
      <c r="A3167" s="54">
        <v>45423</v>
      </c>
      <c r="B3167" s="52">
        <v>11</v>
      </c>
      <c r="C3167" s="55">
        <v>0</v>
      </c>
      <c r="D3167" s="52">
        <f t="shared" si="52"/>
        <v>5</v>
      </c>
    </row>
    <row r="3168" spans="1:4" x14ac:dyDescent="0.3">
      <c r="A3168" s="54">
        <v>45423</v>
      </c>
      <c r="B3168" s="52">
        <v>12</v>
      </c>
      <c r="C3168" s="55">
        <v>-11.73</v>
      </c>
      <c r="D3168" s="52">
        <f t="shared" si="52"/>
        <v>5</v>
      </c>
    </row>
    <row r="3169" spans="1:4" x14ac:dyDescent="0.3">
      <c r="A3169" s="54">
        <v>45423</v>
      </c>
      <c r="B3169" s="52">
        <v>13</v>
      </c>
      <c r="C3169" s="55">
        <v>-23.17</v>
      </c>
      <c r="D3169" s="52">
        <f t="shared" si="52"/>
        <v>5</v>
      </c>
    </row>
    <row r="3170" spans="1:4" x14ac:dyDescent="0.3">
      <c r="A3170" s="54">
        <v>45423</v>
      </c>
      <c r="B3170" s="52">
        <v>14</v>
      </c>
      <c r="C3170" s="55">
        <v>-25.27</v>
      </c>
      <c r="D3170" s="52">
        <f t="shared" si="52"/>
        <v>5</v>
      </c>
    </row>
    <row r="3171" spans="1:4" x14ac:dyDescent="0.3">
      <c r="A3171" s="54">
        <v>45423</v>
      </c>
      <c r="B3171" s="52">
        <v>15</v>
      </c>
      <c r="C3171" s="55">
        <v>-26.57</v>
      </c>
      <c r="D3171" s="52">
        <f t="shared" si="52"/>
        <v>5</v>
      </c>
    </row>
    <row r="3172" spans="1:4" x14ac:dyDescent="0.3">
      <c r="A3172" s="54">
        <v>45423</v>
      </c>
      <c r="B3172" s="52">
        <v>16</v>
      </c>
      <c r="C3172" s="55">
        <v>-13.2</v>
      </c>
      <c r="D3172" s="52">
        <f t="shared" si="52"/>
        <v>5</v>
      </c>
    </row>
    <row r="3173" spans="1:4" x14ac:dyDescent="0.3">
      <c r="A3173" s="54">
        <v>45423</v>
      </c>
      <c r="B3173" s="52">
        <v>17</v>
      </c>
      <c r="C3173" s="55">
        <v>-0.47</v>
      </c>
      <c r="D3173" s="52">
        <f t="shared" si="52"/>
        <v>5</v>
      </c>
    </row>
    <row r="3174" spans="1:4" x14ac:dyDescent="0.3">
      <c r="A3174" s="54">
        <v>45423</v>
      </c>
      <c r="B3174" s="52">
        <v>18</v>
      </c>
      <c r="C3174" s="55">
        <v>32.68</v>
      </c>
      <c r="D3174" s="52">
        <f t="shared" si="52"/>
        <v>5</v>
      </c>
    </row>
    <row r="3175" spans="1:4" x14ac:dyDescent="0.3">
      <c r="A3175" s="54">
        <v>45423</v>
      </c>
      <c r="B3175" s="52">
        <v>19</v>
      </c>
      <c r="C3175" s="55">
        <v>87.7</v>
      </c>
      <c r="D3175" s="52">
        <f t="shared" si="52"/>
        <v>5</v>
      </c>
    </row>
    <row r="3176" spans="1:4" x14ac:dyDescent="0.3">
      <c r="A3176" s="54">
        <v>45423</v>
      </c>
      <c r="B3176" s="52">
        <v>20</v>
      </c>
      <c r="C3176" s="55">
        <v>106.58</v>
      </c>
      <c r="D3176" s="52">
        <f t="shared" si="52"/>
        <v>5</v>
      </c>
    </row>
    <row r="3177" spans="1:4" x14ac:dyDescent="0.3">
      <c r="A3177" s="54">
        <v>45423</v>
      </c>
      <c r="B3177" s="52">
        <v>21</v>
      </c>
      <c r="C3177" s="55">
        <v>139.53</v>
      </c>
      <c r="D3177" s="52">
        <f t="shared" si="52"/>
        <v>5</v>
      </c>
    </row>
    <row r="3178" spans="1:4" x14ac:dyDescent="0.3">
      <c r="A3178" s="54">
        <v>45423</v>
      </c>
      <c r="B3178" s="52">
        <v>22</v>
      </c>
      <c r="C3178" s="55">
        <v>123.68</v>
      </c>
      <c r="D3178" s="52">
        <f t="shared" si="52"/>
        <v>5</v>
      </c>
    </row>
    <row r="3179" spans="1:4" x14ac:dyDescent="0.3">
      <c r="A3179" s="54">
        <v>45423</v>
      </c>
      <c r="B3179" s="52">
        <v>23</v>
      </c>
      <c r="C3179" s="55">
        <v>87.16</v>
      </c>
      <c r="D3179" s="52">
        <f t="shared" si="52"/>
        <v>5</v>
      </c>
    </row>
    <row r="3180" spans="1:4" x14ac:dyDescent="0.3">
      <c r="A3180" s="54">
        <v>45423</v>
      </c>
      <c r="B3180" s="52">
        <v>24</v>
      </c>
      <c r="C3180" s="55">
        <v>70.83</v>
      </c>
      <c r="D3180" s="52">
        <f t="shared" si="52"/>
        <v>5</v>
      </c>
    </row>
    <row r="3181" spans="1:4" x14ac:dyDescent="0.3">
      <c r="A3181" s="54">
        <v>45424</v>
      </c>
      <c r="B3181" s="52">
        <v>1</v>
      </c>
      <c r="C3181" s="55">
        <v>64.42</v>
      </c>
      <c r="D3181" s="52">
        <f t="shared" si="52"/>
        <v>5</v>
      </c>
    </row>
    <row r="3182" spans="1:4" x14ac:dyDescent="0.3">
      <c r="A3182" s="54">
        <v>45424</v>
      </c>
      <c r="B3182" s="52">
        <v>2</v>
      </c>
      <c r="C3182" s="55">
        <v>53.22</v>
      </c>
      <c r="D3182" s="52">
        <f t="shared" si="52"/>
        <v>5</v>
      </c>
    </row>
    <row r="3183" spans="1:4" x14ac:dyDescent="0.3">
      <c r="A3183" s="54">
        <v>45424</v>
      </c>
      <c r="B3183" s="52">
        <v>3</v>
      </c>
      <c r="C3183" s="55">
        <v>43.78</v>
      </c>
      <c r="D3183" s="52">
        <f t="shared" si="52"/>
        <v>5</v>
      </c>
    </row>
    <row r="3184" spans="1:4" x14ac:dyDescent="0.3">
      <c r="A3184" s="54">
        <v>45424</v>
      </c>
      <c r="B3184" s="52">
        <v>4</v>
      </c>
      <c r="C3184" s="55">
        <v>40.36</v>
      </c>
      <c r="D3184" s="52">
        <f t="shared" si="52"/>
        <v>5</v>
      </c>
    </row>
    <row r="3185" spans="1:4" x14ac:dyDescent="0.3">
      <c r="A3185" s="54">
        <v>45424</v>
      </c>
      <c r="B3185" s="52">
        <v>5</v>
      </c>
      <c r="C3185" s="55">
        <v>45.07</v>
      </c>
      <c r="D3185" s="52">
        <f t="shared" si="52"/>
        <v>5</v>
      </c>
    </row>
    <row r="3186" spans="1:4" x14ac:dyDescent="0.3">
      <c r="A3186" s="54">
        <v>45424</v>
      </c>
      <c r="B3186" s="52">
        <v>6</v>
      </c>
      <c r="C3186" s="55">
        <v>42.37</v>
      </c>
      <c r="D3186" s="52">
        <f t="shared" si="52"/>
        <v>5</v>
      </c>
    </row>
    <row r="3187" spans="1:4" x14ac:dyDescent="0.3">
      <c r="A3187" s="54">
        <v>45424</v>
      </c>
      <c r="B3187" s="52">
        <v>7</v>
      </c>
      <c r="C3187" s="55">
        <v>17.61</v>
      </c>
      <c r="D3187" s="52">
        <f t="shared" si="52"/>
        <v>5</v>
      </c>
    </row>
    <row r="3188" spans="1:4" x14ac:dyDescent="0.3">
      <c r="A3188" s="54">
        <v>45424</v>
      </c>
      <c r="B3188" s="52">
        <v>8</v>
      </c>
      <c r="C3188" s="55">
        <v>4.79</v>
      </c>
      <c r="D3188" s="52">
        <f t="shared" si="52"/>
        <v>5</v>
      </c>
    </row>
    <row r="3189" spans="1:4" x14ac:dyDescent="0.3">
      <c r="A3189" s="54">
        <v>45424</v>
      </c>
      <c r="B3189" s="52">
        <v>9</v>
      </c>
      <c r="C3189" s="55">
        <v>2.35</v>
      </c>
      <c r="D3189" s="52">
        <f t="shared" si="52"/>
        <v>5</v>
      </c>
    </row>
    <row r="3190" spans="1:4" x14ac:dyDescent="0.3">
      <c r="A3190" s="54">
        <v>45424</v>
      </c>
      <c r="B3190" s="52">
        <v>10</v>
      </c>
      <c r="C3190" s="55">
        <v>-2.99</v>
      </c>
      <c r="D3190" s="52">
        <f t="shared" si="52"/>
        <v>5</v>
      </c>
    </row>
    <row r="3191" spans="1:4" x14ac:dyDescent="0.3">
      <c r="A3191" s="54">
        <v>45424</v>
      </c>
      <c r="B3191" s="52">
        <v>11</v>
      </c>
      <c r="C3191" s="55">
        <v>-27.91</v>
      </c>
      <c r="D3191" s="52">
        <f t="shared" si="52"/>
        <v>5</v>
      </c>
    </row>
    <row r="3192" spans="1:4" x14ac:dyDescent="0.3">
      <c r="A3192" s="54">
        <v>45424</v>
      </c>
      <c r="B3192" s="52">
        <v>12</v>
      </c>
      <c r="C3192" s="55">
        <v>-76.16</v>
      </c>
      <c r="D3192" s="52">
        <f t="shared" si="52"/>
        <v>5</v>
      </c>
    </row>
    <row r="3193" spans="1:4" x14ac:dyDescent="0.3">
      <c r="A3193" s="54">
        <v>45424</v>
      </c>
      <c r="B3193" s="52">
        <v>13</v>
      </c>
      <c r="C3193" s="55">
        <v>-105.71</v>
      </c>
      <c r="D3193" s="52">
        <f t="shared" si="52"/>
        <v>5</v>
      </c>
    </row>
    <row r="3194" spans="1:4" x14ac:dyDescent="0.3">
      <c r="A3194" s="54">
        <v>45424</v>
      </c>
      <c r="B3194" s="52">
        <v>14</v>
      </c>
      <c r="C3194" s="55">
        <v>-146.13</v>
      </c>
      <c r="D3194" s="52">
        <f t="shared" si="52"/>
        <v>5</v>
      </c>
    </row>
    <row r="3195" spans="1:4" x14ac:dyDescent="0.3">
      <c r="A3195" s="54">
        <v>45424</v>
      </c>
      <c r="B3195" s="52">
        <v>15</v>
      </c>
      <c r="C3195" s="55">
        <v>-145.28</v>
      </c>
      <c r="D3195" s="52">
        <f t="shared" si="52"/>
        <v>5</v>
      </c>
    </row>
    <row r="3196" spans="1:4" x14ac:dyDescent="0.3">
      <c r="A3196" s="54">
        <v>45424</v>
      </c>
      <c r="B3196" s="52">
        <v>16</v>
      </c>
      <c r="C3196" s="55">
        <v>-98.18</v>
      </c>
      <c r="D3196" s="52">
        <f t="shared" si="52"/>
        <v>5</v>
      </c>
    </row>
    <row r="3197" spans="1:4" x14ac:dyDescent="0.3">
      <c r="A3197" s="54">
        <v>45424</v>
      </c>
      <c r="B3197" s="52">
        <v>17</v>
      </c>
      <c r="C3197" s="55">
        <v>-35.1</v>
      </c>
      <c r="D3197" s="52">
        <f t="shared" si="52"/>
        <v>5</v>
      </c>
    </row>
    <row r="3198" spans="1:4" x14ac:dyDescent="0.3">
      <c r="A3198" s="54">
        <v>45424</v>
      </c>
      <c r="B3198" s="52">
        <v>18</v>
      </c>
      <c r="C3198" s="55">
        <v>-7.44</v>
      </c>
      <c r="D3198" s="52">
        <f t="shared" si="52"/>
        <v>5</v>
      </c>
    </row>
    <row r="3199" spans="1:4" x14ac:dyDescent="0.3">
      <c r="A3199" s="54">
        <v>45424</v>
      </c>
      <c r="B3199" s="52">
        <v>19</v>
      </c>
      <c r="C3199" s="55">
        <v>58.9</v>
      </c>
      <c r="D3199" s="52">
        <f t="shared" si="52"/>
        <v>5</v>
      </c>
    </row>
    <row r="3200" spans="1:4" x14ac:dyDescent="0.3">
      <c r="A3200" s="54">
        <v>45424</v>
      </c>
      <c r="B3200" s="52">
        <v>20</v>
      </c>
      <c r="C3200" s="55">
        <v>88.72</v>
      </c>
      <c r="D3200" s="52">
        <f t="shared" si="52"/>
        <v>5</v>
      </c>
    </row>
    <row r="3201" spans="1:4" x14ac:dyDescent="0.3">
      <c r="A3201" s="54">
        <v>45424</v>
      </c>
      <c r="B3201" s="52">
        <v>21</v>
      </c>
      <c r="C3201" s="55">
        <v>142.22</v>
      </c>
      <c r="D3201" s="52">
        <f t="shared" si="52"/>
        <v>5</v>
      </c>
    </row>
    <row r="3202" spans="1:4" x14ac:dyDescent="0.3">
      <c r="A3202" s="54">
        <v>45424</v>
      </c>
      <c r="B3202" s="52">
        <v>22</v>
      </c>
      <c r="C3202" s="55">
        <v>89.48</v>
      </c>
      <c r="D3202" s="52">
        <f t="shared" si="52"/>
        <v>5</v>
      </c>
    </row>
    <row r="3203" spans="1:4" x14ac:dyDescent="0.3">
      <c r="A3203" s="54">
        <v>45424</v>
      </c>
      <c r="B3203" s="52">
        <v>23</v>
      </c>
      <c r="C3203" s="55">
        <v>75.69</v>
      </c>
      <c r="D3203" s="52">
        <f t="shared" si="52"/>
        <v>5</v>
      </c>
    </row>
    <row r="3204" spans="1:4" x14ac:dyDescent="0.3">
      <c r="A3204" s="54">
        <v>45424</v>
      </c>
      <c r="B3204" s="52">
        <v>24</v>
      </c>
      <c r="C3204" s="55">
        <v>74.989999999999995</v>
      </c>
      <c r="D3204" s="52">
        <f t="shared" si="52"/>
        <v>5</v>
      </c>
    </row>
    <row r="3205" spans="1:4" x14ac:dyDescent="0.3">
      <c r="A3205" s="54">
        <v>45425</v>
      </c>
      <c r="B3205" s="52">
        <v>1</v>
      </c>
      <c r="C3205" s="55">
        <v>56.53</v>
      </c>
      <c r="D3205" s="52">
        <f t="shared" si="52"/>
        <v>5</v>
      </c>
    </row>
    <row r="3206" spans="1:4" x14ac:dyDescent="0.3">
      <c r="A3206" s="54">
        <v>45425</v>
      </c>
      <c r="B3206" s="52">
        <v>2</v>
      </c>
      <c r="C3206" s="55">
        <v>49.87</v>
      </c>
      <c r="D3206" s="52">
        <f t="shared" si="52"/>
        <v>5</v>
      </c>
    </row>
    <row r="3207" spans="1:4" x14ac:dyDescent="0.3">
      <c r="A3207" s="54">
        <v>45425</v>
      </c>
      <c r="B3207" s="52">
        <v>3</v>
      </c>
      <c r="C3207" s="55">
        <v>40.76</v>
      </c>
      <c r="D3207" s="52">
        <f t="shared" si="52"/>
        <v>5</v>
      </c>
    </row>
    <row r="3208" spans="1:4" x14ac:dyDescent="0.3">
      <c r="A3208" s="54">
        <v>45425</v>
      </c>
      <c r="B3208" s="52">
        <v>4</v>
      </c>
      <c r="C3208" s="55">
        <v>41.98</v>
      </c>
      <c r="D3208" s="52">
        <f t="shared" si="52"/>
        <v>5</v>
      </c>
    </row>
    <row r="3209" spans="1:4" x14ac:dyDescent="0.3">
      <c r="A3209" s="54">
        <v>45425</v>
      </c>
      <c r="B3209" s="52">
        <v>5</v>
      </c>
      <c r="C3209" s="55">
        <v>49.65</v>
      </c>
      <c r="D3209" s="52">
        <f t="shared" si="52"/>
        <v>5</v>
      </c>
    </row>
    <row r="3210" spans="1:4" x14ac:dyDescent="0.3">
      <c r="A3210" s="54">
        <v>45425</v>
      </c>
      <c r="B3210" s="52">
        <v>6</v>
      </c>
      <c r="C3210" s="55">
        <v>71.67</v>
      </c>
      <c r="D3210" s="52">
        <f t="shared" si="52"/>
        <v>5</v>
      </c>
    </row>
    <row r="3211" spans="1:4" x14ac:dyDescent="0.3">
      <c r="A3211" s="54">
        <v>45425</v>
      </c>
      <c r="B3211" s="52">
        <v>7</v>
      </c>
      <c r="C3211" s="55">
        <v>103.11</v>
      </c>
      <c r="D3211" s="52">
        <f t="shared" si="52"/>
        <v>5</v>
      </c>
    </row>
    <row r="3212" spans="1:4" x14ac:dyDescent="0.3">
      <c r="A3212" s="54">
        <v>45425</v>
      </c>
      <c r="B3212" s="52">
        <v>8</v>
      </c>
      <c r="C3212" s="55">
        <v>104.79</v>
      </c>
      <c r="D3212" s="52">
        <f t="shared" si="52"/>
        <v>5</v>
      </c>
    </row>
    <row r="3213" spans="1:4" x14ac:dyDescent="0.3">
      <c r="A3213" s="54">
        <v>45425</v>
      </c>
      <c r="B3213" s="52">
        <v>9</v>
      </c>
      <c r="C3213" s="55">
        <v>76.3</v>
      </c>
      <c r="D3213" s="52">
        <f t="shared" si="52"/>
        <v>5</v>
      </c>
    </row>
    <row r="3214" spans="1:4" x14ac:dyDescent="0.3">
      <c r="A3214" s="54">
        <v>45425</v>
      </c>
      <c r="B3214" s="52">
        <v>10</v>
      </c>
      <c r="C3214" s="55">
        <v>39.380000000000003</v>
      </c>
      <c r="D3214" s="52">
        <f t="shared" si="52"/>
        <v>5</v>
      </c>
    </row>
    <row r="3215" spans="1:4" x14ac:dyDescent="0.3">
      <c r="A3215" s="54">
        <v>45425</v>
      </c>
      <c r="B3215" s="52">
        <v>11</v>
      </c>
      <c r="C3215" s="55">
        <v>7.47</v>
      </c>
      <c r="D3215" s="52">
        <f t="shared" ref="D3215:D3278" si="53">MONTH(A3215)</f>
        <v>5</v>
      </c>
    </row>
    <row r="3216" spans="1:4" x14ac:dyDescent="0.3">
      <c r="A3216" s="54">
        <v>45425</v>
      </c>
      <c r="B3216" s="52">
        <v>12</v>
      </c>
      <c r="C3216" s="55">
        <v>-4.3499999999999996</v>
      </c>
      <c r="D3216" s="52">
        <f t="shared" si="53"/>
        <v>5</v>
      </c>
    </row>
    <row r="3217" spans="1:4" x14ac:dyDescent="0.3">
      <c r="A3217" s="54">
        <v>45425</v>
      </c>
      <c r="B3217" s="52">
        <v>13</v>
      </c>
      <c r="C3217" s="55">
        <v>-9.42</v>
      </c>
      <c r="D3217" s="52">
        <f t="shared" si="53"/>
        <v>5</v>
      </c>
    </row>
    <row r="3218" spans="1:4" x14ac:dyDescent="0.3">
      <c r="A3218" s="54">
        <v>45425</v>
      </c>
      <c r="B3218" s="52">
        <v>14</v>
      </c>
      <c r="C3218" s="55">
        <v>-3.82</v>
      </c>
      <c r="D3218" s="52">
        <f t="shared" si="53"/>
        <v>5</v>
      </c>
    </row>
    <row r="3219" spans="1:4" x14ac:dyDescent="0.3">
      <c r="A3219" s="54">
        <v>45425</v>
      </c>
      <c r="B3219" s="52">
        <v>15</v>
      </c>
      <c r="C3219" s="55">
        <v>-4.13</v>
      </c>
      <c r="D3219" s="52">
        <f t="shared" si="53"/>
        <v>5</v>
      </c>
    </row>
    <row r="3220" spans="1:4" x14ac:dyDescent="0.3">
      <c r="A3220" s="54">
        <v>45425</v>
      </c>
      <c r="B3220" s="52">
        <v>16</v>
      </c>
      <c r="C3220" s="55">
        <v>0.57999999999999996</v>
      </c>
      <c r="D3220" s="52">
        <f t="shared" si="53"/>
        <v>5</v>
      </c>
    </row>
    <row r="3221" spans="1:4" x14ac:dyDescent="0.3">
      <c r="A3221" s="54">
        <v>45425</v>
      </c>
      <c r="B3221" s="52">
        <v>17</v>
      </c>
      <c r="C3221" s="55">
        <v>7.12</v>
      </c>
      <c r="D3221" s="52">
        <f t="shared" si="53"/>
        <v>5</v>
      </c>
    </row>
    <row r="3222" spans="1:4" x14ac:dyDescent="0.3">
      <c r="A3222" s="54">
        <v>45425</v>
      </c>
      <c r="B3222" s="52">
        <v>18</v>
      </c>
      <c r="C3222" s="55">
        <v>76.180000000000007</v>
      </c>
      <c r="D3222" s="52">
        <f t="shared" si="53"/>
        <v>5</v>
      </c>
    </row>
    <row r="3223" spans="1:4" x14ac:dyDescent="0.3">
      <c r="A3223" s="54">
        <v>45425</v>
      </c>
      <c r="B3223" s="52">
        <v>19</v>
      </c>
      <c r="C3223" s="55">
        <v>101.92</v>
      </c>
      <c r="D3223" s="52">
        <f t="shared" si="53"/>
        <v>5</v>
      </c>
    </row>
    <row r="3224" spans="1:4" x14ac:dyDescent="0.3">
      <c r="A3224" s="54">
        <v>45425</v>
      </c>
      <c r="B3224" s="52">
        <v>20</v>
      </c>
      <c r="C3224" s="55">
        <v>145.01</v>
      </c>
      <c r="D3224" s="52">
        <f t="shared" si="53"/>
        <v>5</v>
      </c>
    </row>
    <row r="3225" spans="1:4" x14ac:dyDescent="0.3">
      <c r="A3225" s="54">
        <v>45425</v>
      </c>
      <c r="B3225" s="52">
        <v>21</v>
      </c>
      <c r="C3225" s="55">
        <v>163.97</v>
      </c>
      <c r="D3225" s="52">
        <f t="shared" si="53"/>
        <v>5</v>
      </c>
    </row>
    <row r="3226" spans="1:4" x14ac:dyDescent="0.3">
      <c r="A3226" s="54">
        <v>45425</v>
      </c>
      <c r="B3226" s="52">
        <v>22</v>
      </c>
      <c r="C3226" s="55">
        <v>139.80000000000001</v>
      </c>
      <c r="D3226" s="52">
        <f t="shared" si="53"/>
        <v>5</v>
      </c>
    </row>
    <row r="3227" spans="1:4" x14ac:dyDescent="0.3">
      <c r="A3227" s="54">
        <v>45425</v>
      </c>
      <c r="B3227" s="52">
        <v>23</v>
      </c>
      <c r="C3227" s="55">
        <v>93.23</v>
      </c>
      <c r="D3227" s="52">
        <f t="shared" si="53"/>
        <v>5</v>
      </c>
    </row>
    <row r="3228" spans="1:4" x14ac:dyDescent="0.3">
      <c r="A3228" s="54">
        <v>45425</v>
      </c>
      <c r="B3228" s="52">
        <v>24</v>
      </c>
      <c r="C3228" s="55">
        <v>84.5</v>
      </c>
      <c r="D3228" s="52">
        <f t="shared" si="53"/>
        <v>5</v>
      </c>
    </row>
    <row r="3229" spans="1:4" x14ac:dyDescent="0.3">
      <c r="A3229" s="54">
        <v>45426</v>
      </c>
      <c r="B3229" s="52">
        <v>1</v>
      </c>
      <c r="C3229" s="55">
        <v>62.78</v>
      </c>
      <c r="D3229" s="52">
        <f t="shared" si="53"/>
        <v>5</v>
      </c>
    </row>
    <row r="3230" spans="1:4" x14ac:dyDescent="0.3">
      <c r="A3230" s="54">
        <v>45426</v>
      </c>
      <c r="B3230" s="52">
        <v>2</v>
      </c>
      <c r="C3230" s="55">
        <v>44.03</v>
      </c>
      <c r="D3230" s="52">
        <f t="shared" si="53"/>
        <v>5</v>
      </c>
    </row>
    <row r="3231" spans="1:4" x14ac:dyDescent="0.3">
      <c r="A3231" s="54">
        <v>45426</v>
      </c>
      <c r="B3231" s="52">
        <v>3</v>
      </c>
      <c r="C3231" s="55">
        <v>37.369999999999997</v>
      </c>
      <c r="D3231" s="52">
        <f t="shared" si="53"/>
        <v>5</v>
      </c>
    </row>
    <row r="3232" spans="1:4" x14ac:dyDescent="0.3">
      <c r="A3232" s="54">
        <v>45426</v>
      </c>
      <c r="B3232" s="52">
        <v>4</v>
      </c>
      <c r="C3232" s="55">
        <v>27.9</v>
      </c>
      <c r="D3232" s="52">
        <f t="shared" si="53"/>
        <v>5</v>
      </c>
    </row>
    <row r="3233" spans="1:4" x14ac:dyDescent="0.3">
      <c r="A3233" s="54">
        <v>45426</v>
      </c>
      <c r="B3233" s="52">
        <v>5</v>
      </c>
      <c r="C3233" s="55">
        <v>47.99</v>
      </c>
      <c r="D3233" s="52">
        <f t="shared" si="53"/>
        <v>5</v>
      </c>
    </row>
    <row r="3234" spans="1:4" x14ac:dyDescent="0.3">
      <c r="A3234" s="54">
        <v>45426</v>
      </c>
      <c r="B3234" s="52">
        <v>6</v>
      </c>
      <c r="C3234" s="55">
        <v>66.31</v>
      </c>
      <c r="D3234" s="52">
        <f t="shared" si="53"/>
        <v>5</v>
      </c>
    </row>
    <row r="3235" spans="1:4" x14ac:dyDescent="0.3">
      <c r="A3235" s="54">
        <v>45426</v>
      </c>
      <c r="B3235" s="52">
        <v>7</v>
      </c>
      <c r="C3235" s="55">
        <v>99.97</v>
      </c>
      <c r="D3235" s="52">
        <f t="shared" si="53"/>
        <v>5</v>
      </c>
    </row>
    <row r="3236" spans="1:4" x14ac:dyDescent="0.3">
      <c r="A3236" s="54">
        <v>45426</v>
      </c>
      <c r="B3236" s="52">
        <v>8</v>
      </c>
      <c r="C3236" s="55">
        <v>85.53</v>
      </c>
      <c r="D3236" s="52">
        <f t="shared" si="53"/>
        <v>5</v>
      </c>
    </row>
    <row r="3237" spans="1:4" x14ac:dyDescent="0.3">
      <c r="A3237" s="54">
        <v>45426</v>
      </c>
      <c r="B3237" s="52">
        <v>9</v>
      </c>
      <c r="C3237" s="55">
        <v>44.38</v>
      </c>
      <c r="D3237" s="52">
        <f t="shared" si="53"/>
        <v>5</v>
      </c>
    </row>
    <row r="3238" spans="1:4" x14ac:dyDescent="0.3">
      <c r="A3238" s="54">
        <v>45426</v>
      </c>
      <c r="B3238" s="52">
        <v>10</v>
      </c>
      <c r="C3238" s="55">
        <v>5.68</v>
      </c>
      <c r="D3238" s="52">
        <f t="shared" si="53"/>
        <v>5</v>
      </c>
    </row>
    <row r="3239" spans="1:4" x14ac:dyDescent="0.3">
      <c r="A3239" s="54">
        <v>45426</v>
      </c>
      <c r="B3239" s="52">
        <v>11</v>
      </c>
      <c r="C3239" s="55">
        <v>-3.21</v>
      </c>
      <c r="D3239" s="52">
        <f t="shared" si="53"/>
        <v>5</v>
      </c>
    </row>
    <row r="3240" spans="1:4" x14ac:dyDescent="0.3">
      <c r="A3240" s="54">
        <v>45426</v>
      </c>
      <c r="B3240" s="52">
        <v>12</v>
      </c>
      <c r="C3240" s="55">
        <v>-16.71</v>
      </c>
      <c r="D3240" s="52">
        <f t="shared" si="53"/>
        <v>5</v>
      </c>
    </row>
    <row r="3241" spans="1:4" x14ac:dyDescent="0.3">
      <c r="A3241" s="54">
        <v>45426</v>
      </c>
      <c r="B3241" s="52">
        <v>13</v>
      </c>
      <c r="C3241" s="55">
        <v>-26.36</v>
      </c>
      <c r="D3241" s="52">
        <f t="shared" si="53"/>
        <v>5</v>
      </c>
    </row>
    <row r="3242" spans="1:4" x14ac:dyDescent="0.3">
      <c r="A3242" s="54">
        <v>45426</v>
      </c>
      <c r="B3242" s="52">
        <v>14</v>
      </c>
      <c r="C3242" s="55">
        <v>-36.56</v>
      </c>
      <c r="D3242" s="52">
        <f t="shared" si="53"/>
        <v>5</v>
      </c>
    </row>
    <row r="3243" spans="1:4" x14ac:dyDescent="0.3">
      <c r="A3243" s="54">
        <v>45426</v>
      </c>
      <c r="B3243" s="52">
        <v>15</v>
      </c>
      <c r="C3243" s="55">
        <v>-32.590000000000003</v>
      </c>
      <c r="D3243" s="52">
        <f t="shared" si="53"/>
        <v>5</v>
      </c>
    </row>
    <row r="3244" spans="1:4" x14ac:dyDescent="0.3">
      <c r="A3244" s="54">
        <v>45426</v>
      </c>
      <c r="B3244" s="52">
        <v>16</v>
      </c>
      <c r="C3244" s="55">
        <v>-21.03</v>
      </c>
      <c r="D3244" s="52">
        <f t="shared" si="53"/>
        <v>5</v>
      </c>
    </row>
    <row r="3245" spans="1:4" x14ac:dyDescent="0.3">
      <c r="A3245" s="54">
        <v>45426</v>
      </c>
      <c r="B3245" s="52">
        <v>17</v>
      </c>
      <c r="C3245" s="55">
        <v>-3.42</v>
      </c>
      <c r="D3245" s="52">
        <f t="shared" si="53"/>
        <v>5</v>
      </c>
    </row>
    <row r="3246" spans="1:4" x14ac:dyDescent="0.3">
      <c r="A3246" s="54">
        <v>45426</v>
      </c>
      <c r="B3246" s="52">
        <v>18</v>
      </c>
      <c r="C3246" s="55">
        <v>39.69</v>
      </c>
      <c r="D3246" s="52">
        <f t="shared" si="53"/>
        <v>5</v>
      </c>
    </row>
    <row r="3247" spans="1:4" x14ac:dyDescent="0.3">
      <c r="A3247" s="54">
        <v>45426</v>
      </c>
      <c r="B3247" s="52">
        <v>19</v>
      </c>
      <c r="C3247" s="55">
        <v>91.75</v>
      </c>
      <c r="D3247" s="52">
        <f t="shared" si="53"/>
        <v>5</v>
      </c>
    </row>
    <row r="3248" spans="1:4" x14ac:dyDescent="0.3">
      <c r="A3248" s="54">
        <v>45426</v>
      </c>
      <c r="B3248" s="52">
        <v>20</v>
      </c>
      <c r="C3248" s="55">
        <v>131.44999999999999</v>
      </c>
      <c r="D3248" s="52">
        <f t="shared" si="53"/>
        <v>5</v>
      </c>
    </row>
    <row r="3249" spans="1:4" x14ac:dyDescent="0.3">
      <c r="A3249" s="54">
        <v>45426</v>
      </c>
      <c r="B3249" s="52">
        <v>21</v>
      </c>
      <c r="C3249" s="55">
        <v>146.63</v>
      </c>
      <c r="D3249" s="52">
        <f t="shared" si="53"/>
        <v>5</v>
      </c>
    </row>
    <row r="3250" spans="1:4" x14ac:dyDescent="0.3">
      <c r="A3250" s="54">
        <v>45426</v>
      </c>
      <c r="B3250" s="52">
        <v>22</v>
      </c>
      <c r="C3250" s="55">
        <v>118.99</v>
      </c>
      <c r="D3250" s="52">
        <f t="shared" si="53"/>
        <v>5</v>
      </c>
    </row>
    <row r="3251" spans="1:4" x14ac:dyDescent="0.3">
      <c r="A3251" s="54">
        <v>45426</v>
      </c>
      <c r="B3251" s="52">
        <v>23</v>
      </c>
      <c r="C3251" s="55">
        <v>78.83</v>
      </c>
      <c r="D3251" s="52">
        <f t="shared" si="53"/>
        <v>5</v>
      </c>
    </row>
    <row r="3252" spans="1:4" x14ac:dyDescent="0.3">
      <c r="A3252" s="54">
        <v>45426</v>
      </c>
      <c r="B3252" s="52">
        <v>24</v>
      </c>
      <c r="C3252" s="55">
        <v>82.38</v>
      </c>
      <c r="D3252" s="52">
        <f t="shared" si="53"/>
        <v>5</v>
      </c>
    </row>
    <row r="3253" spans="1:4" x14ac:dyDescent="0.3">
      <c r="A3253" s="54">
        <v>45427</v>
      </c>
      <c r="B3253" s="52">
        <v>1</v>
      </c>
      <c r="C3253" s="55">
        <v>80.3</v>
      </c>
      <c r="D3253" s="52">
        <f t="shared" si="53"/>
        <v>5</v>
      </c>
    </row>
    <row r="3254" spans="1:4" x14ac:dyDescent="0.3">
      <c r="A3254" s="54">
        <v>45427</v>
      </c>
      <c r="B3254" s="52">
        <v>2</v>
      </c>
      <c r="C3254" s="55">
        <v>80.25</v>
      </c>
      <c r="D3254" s="52">
        <f t="shared" si="53"/>
        <v>5</v>
      </c>
    </row>
    <row r="3255" spans="1:4" x14ac:dyDescent="0.3">
      <c r="A3255" s="54">
        <v>45427</v>
      </c>
      <c r="B3255" s="52">
        <v>3</v>
      </c>
      <c r="C3255" s="55">
        <v>70.849999999999994</v>
      </c>
      <c r="D3255" s="52">
        <f t="shared" si="53"/>
        <v>5</v>
      </c>
    </row>
    <row r="3256" spans="1:4" x14ac:dyDescent="0.3">
      <c r="A3256" s="54">
        <v>45427</v>
      </c>
      <c r="B3256" s="52">
        <v>4</v>
      </c>
      <c r="C3256" s="55">
        <v>61.3</v>
      </c>
      <c r="D3256" s="52">
        <f t="shared" si="53"/>
        <v>5</v>
      </c>
    </row>
    <row r="3257" spans="1:4" x14ac:dyDescent="0.3">
      <c r="A3257" s="54">
        <v>45427</v>
      </c>
      <c r="B3257" s="52">
        <v>5</v>
      </c>
      <c r="C3257" s="55">
        <v>77.58</v>
      </c>
      <c r="D3257" s="52">
        <f t="shared" si="53"/>
        <v>5</v>
      </c>
    </row>
    <row r="3258" spans="1:4" x14ac:dyDescent="0.3">
      <c r="A3258" s="54">
        <v>45427</v>
      </c>
      <c r="B3258" s="52">
        <v>6</v>
      </c>
      <c r="C3258" s="55">
        <v>57.88</v>
      </c>
      <c r="D3258" s="52">
        <f t="shared" si="53"/>
        <v>5</v>
      </c>
    </row>
    <row r="3259" spans="1:4" x14ac:dyDescent="0.3">
      <c r="A3259" s="54">
        <v>45427</v>
      </c>
      <c r="B3259" s="52">
        <v>7</v>
      </c>
      <c r="C3259" s="55">
        <v>98.5</v>
      </c>
      <c r="D3259" s="52">
        <f t="shared" si="53"/>
        <v>5</v>
      </c>
    </row>
    <row r="3260" spans="1:4" x14ac:dyDescent="0.3">
      <c r="A3260" s="54">
        <v>45427</v>
      </c>
      <c r="B3260" s="52">
        <v>8</v>
      </c>
      <c r="C3260" s="55">
        <v>97.33</v>
      </c>
      <c r="D3260" s="52">
        <f t="shared" si="53"/>
        <v>5</v>
      </c>
    </row>
    <row r="3261" spans="1:4" x14ac:dyDescent="0.3">
      <c r="A3261" s="54">
        <v>45427</v>
      </c>
      <c r="B3261" s="52">
        <v>9</v>
      </c>
      <c r="C3261" s="55">
        <v>83.94</v>
      </c>
      <c r="D3261" s="52">
        <f t="shared" si="53"/>
        <v>5</v>
      </c>
    </row>
    <row r="3262" spans="1:4" x14ac:dyDescent="0.3">
      <c r="A3262" s="54">
        <v>45427</v>
      </c>
      <c r="B3262" s="52">
        <v>10</v>
      </c>
      <c r="C3262" s="55">
        <v>41.18</v>
      </c>
      <c r="D3262" s="52">
        <f t="shared" si="53"/>
        <v>5</v>
      </c>
    </row>
    <row r="3263" spans="1:4" x14ac:dyDescent="0.3">
      <c r="A3263" s="54">
        <v>45427</v>
      </c>
      <c r="B3263" s="52">
        <v>11</v>
      </c>
      <c r="C3263" s="55">
        <v>2.1</v>
      </c>
      <c r="D3263" s="52">
        <f t="shared" si="53"/>
        <v>5</v>
      </c>
    </row>
    <row r="3264" spans="1:4" x14ac:dyDescent="0.3">
      <c r="A3264" s="54">
        <v>45427</v>
      </c>
      <c r="B3264" s="52">
        <v>12</v>
      </c>
      <c r="C3264" s="55">
        <v>-6.97</v>
      </c>
      <c r="D3264" s="52">
        <f t="shared" si="53"/>
        <v>5</v>
      </c>
    </row>
    <row r="3265" spans="1:4" x14ac:dyDescent="0.3">
      <c r="A3265" s="54">
        <v>45427</v>
      </c>
      <c r="B3265" s="52">
        <v>13</v>
      </c>
      <c r="C3265" s="55">
        <v>-11.79</v>
      </c>
      <c r="D3265" s="52">
        <f t="shared" si="53"/>
        <v>5</v>
      </c>
    </row>
    <row r="3266" spans="1:4" x14ac:dyDescent="0.3">
      <c r="A3266" s="54">
        <v>45427</v>
      </c>
      <c r="B3266" s="52">
        <v>14</v>
      </c>
      <c r="C3266" s="55">
        <v>-12.31</v>
      </c>
      <c r="D3266" s="52">
        <f t="shared" si="53"/>
        <v>5</v>
      </c>
    </row>
    <row r="3267" spans="1:4" x14ac:dyDescent="0.3">
      <c r="A3267" s="54">
        <v>45427</v>
      </c>
      <c r="B3267" s="52">
        <v>15</v>
      </c>
      <c r="C3267" s="55">
        <v>-8.59</v>
      </c>
      <c r="D3267" s="52">
        <f t="shared" si="53"/>
        <v>5</v>
      </c>
    </row>
    <row r="3268" spans="1:4" x14ac:dyDescent="0.3">
      <c r="A3268" s="54">
        <v>45427</v>
      </c>
      <c r="B3268" s="52">
        <v>16</v>
      </c>
      <c r="C3268" s="55">
        <v>8.4</v>
      </c>
      <c r="D3268" s="52">
        <f t="shared" si="53"/>
        <v>5</v>
      </c>
    </row>
    <row r="3269" spans="1:4" x14ac:dyDescent="0.3">
      <c r="A3269" s="54">
        <v>45427</v>
      </c>
      <c r="B3269" s="52">
        <v>17</v>
      </c>
      <c r="C3269" s="55">
        <v>43</v>
      </c>
      <c r="D3269" s="52">
        <f t="shared" si="53"/>
        <v>5</v>
      </c>
    </row>
    <row r="3270" spans="1:4" x14ac:dyDescent="0.3">
      <c r="A3270" s="54">
        <v>45427</v>
      </c>
      <c r="B3270" s="52">
        <v>18</v>
      </c>
      <c r="C3270" s="55">
        <v>71.91</v>
      </c>
      <c r="D3270" s="52">
        <f t="shared" si="53"/>
        <v>5</v>
      </c>
    </row>
    <row r="3271" spans="1:4" x14ac:dyDescent="0.3">
      <c r="A3271" s="54">
        <v>45427</v>
      </c>
      <c r="B3271" s="52">
        <v>19</v>
      </c>
      <c r="C3271" s="55">
        <v>91.59</v>
      </c>
      <c r="D3271" s="52">
        <f t="shared" si="53"/>
        <v>5</v>
      </c>
    </row>
    <row r="3272" spans="1:4" x14ac:dyDescent="0.3">
      <c r="A3272" s="54">
        <v>45427</v>
      </c>
      <c r="B3272" s="52">
        <v>20</v>
      </c>
      <c r="C3272" s="55">
        <v>119.28</v>
      </c>
      <c r="D3272" s="52">
        <f t="shared" si="53"/>
        <v>5</v>
      </c>
    </row>
    <row r="3273" spans="1:4" x14ac:dyDescent="0.3">
      <c r="A3273" s="54">
        <v>45427</v>
      </c>
      <c r="B3273" s="52">
        <v>21</v>
      </c>
      <c r="C3273" s="55">
        <v>140.30000000000001</v>
      </c>
      <c r="D3273" s="52">
        <f t="shared" si="53"/>
        <v>5</v>
      </c>
    </row>
    <row r="3274" spans="1:4" x14ac:dyDescent="0.3">
      <c r="A3274" s="54">
        <v>45427</v>
      </c>
      <c r="B3274" s="52">
        <v>22</v>
      </c>
      <c r="C3274" s="55">
        <v>116.22</v>
      </c>
      <c r="D3274" s="52">
        <f t="shared" si="53"/>
        <v>5</v>
      </c>
    </row>
    <row r="3275" spans="1:4" x14ac:dyDescent="0.3">
      <c r="A3275" s="54">
        <v>45427</v>
      </c>
      <c r="B3275" s="52">
        <v>23</v>
      </c>
      <c r="C3275" s="55">
        <v>72.69</v>
      </c>
      <c r="D3275" s="52">
        <f t="shared" si="53"/>
        <v>5</v>
      </c>
    </row>
    <row r="3276" spans="1:4" x14ac:dyDescent="0.3">
      <c r="A3276" s="54">
        <v>45427</v>
      </c>
      <c r="B3276" s="52">
        <v>24</v>
      </c>
      <c r="C3276" s="55">
        <v>75.540000000000006</v>
      </c>
      <c r="D3276" s="52">
        <f t="shared" si="53"/>
        <v>5</v>
      </c>
    </row>
    <row r="3277" spans="1:4" x14ac:dyDescent="0.3">
      <c r="A3277" s="54">
        <v>45428</v>
      </c>
      <c r="B3277" s="52">
        <v>1</v>
      </c>
      <c r="C3277" s="55">
        <v>61</v>
      </c>
      <c r="D3277" s="52">
        <f t="shared" si="53"/>
        <v>5</v>
      </c>
    </row>
    <row r="3278" spans="1:4" x14ac:dyDescent="0.3">
      <c r="A3278" s="54">
        <v>45428</v>
      </c>
      <c r="B3278" s="52">
        <v>2</v>
      </c>
      <c r="C3278" s="55">
        <v>55.58</v>
      </c>
      <c r="D3278" s="52">
        <f t="shared" si="53"/>
        <v>5</v>
      </c>
    </row>
    <row r="3279" spans="1:4" x14ac:dyDescent="0.3">
      <c r="A3279" s="54">
        <v>45428</v>
      </c>
      <c r="B3279" s="52">
        <v>3</v>
      </c>
      <c r="C3279" s="55">
        <v>43.97</v>
      </c>
      <c r="D3279" s="52">
        <f t="shared" ref="D3279:D3342" si="54">MONTH(A3279)</f>
        <v>5</v>
      </c>
    </row>
    <row r="3280" spans="1:4" x14ac:dyDescent="0.3">
      <c r="A3280" s="54">
        <v>45428</v>
      </c>
      <c r="B3280" s="52">
        <v>4</v>
      </c>
      <c r="C3280" s="55">
        <v>51.54</v>
      </c>
      <c r="D3280" s="52">
        <f t="shared" si="54"/>
        <v>5</v>
      </c>
    </row>
    <row r="3281" spans="1:4" x14ac:dyDescent="0.3">
      <c r="A3281" s="54">
        <v>45428</v>
      </c>
      <c r="B3281" s="52">
        <v>5</v>
      </c>
      <c r="C3281" s="55">
        <v>41.39</v>
      </c>
      <c r="D3281" s="52">
        <f t="shared" si="54"/>
        <v>5</v>
      </c>
    </row>
    <row r="3282" spans="1:4" x14ac:dyDescent="0.3">
      <c r="A3282" s="54">
        <v>45428</v>
      </c>
      <c r="B3282" s="52">
        <v>6</v>
      </c>
      <c r="C3282" s="55">
        <v>62.87</v>
      </c>
      <c r="D3282" s="52">
        <f t="shared" si="54"/>
        <v>5</v>
      </c>
    </row>
    <row r="3283" spans="1:4" x14ac:dyDescent="0.3">
      <c r="A3283" s="54">
        <v>45428</v>
      </c>
      <c r="B3283" s="52">
        <v>7</v>
      </c>
      <c r="C3283" s="55">
        <v>90.26</v>
      </c>
      <c r="D3283" s="52">
        <f t="shared" si="54"/>
        <v>5</v>
      </c>
    </row>
    <row r="3284" spans="1:4" x14ac:dyDescent="0.3">
      <c r="A3284" s="54">
        <v>45428</v>
      </c>
      <c r="B3284" s="52">
        <v>8</v>
      </c>
      <c r="C3284" s="55">
        <v>117.14</v>
      </c>
      <c r="D3284" s="52">
        <f t="shared" si="54"/>
        <v>5</v>
      </c>
    </row>
    <row r="3285" spans="1:4" x14ac:dyDescent="0.3">
      <c r="A3285" s="54">
        <v>45428</v>
      </c>
      <c r="B3285" s="52">
        <v>9</v>
      </c>
      <c r="C3285" s="55">
        <v>87.71</v>
      </c>
      <c r="D3285" s="52">
        <f t="shared" si="54"/>
        <v>5</v>
      </c>
    </row>
    <row r="3286" spans="1:4" x14ac:dyDescent="0.3">
      <c r="A3286" s="54">
        <v>45428</v>
      </c>
      <c r="B3286" s="52">
        <v>10</v>
      </c>
      <c r="C3286" s="55">
        <v>59.65</v>
      </c>
      <c r="D3286" s="52">
        <f t="shared" si="54"/>
        <v>5</v>
      </c>
    </row>
    <row r="3287" spans="1:4" x14ac:dyDescent="0.3">
      <c r="A3287" s="54">
        <v>45428</v>
      </c>
      <c r="B3287" s="52">
        <v>11</v>
      </c>
      <c r="C3287" s="55">
        <v>19.98</v>
      </c>
      <c r="D3287" s="52">
        <f t="shared" si="54"/>
        <v>5</v>
      </c>
    </row>
    <row r="3288" spans="1:4" x14ac:dyDescent="0.3">
      <c r="A3288" s="54">
        <v>45428</v>
      </c>
      <c r="B3288" s="52">
        <v>12</v>
      </c>
      <c r="C3288" s="55">
        <v>7.87</v>
      </c>
      <c r="D3288" s="52">
        <f t="shared" si="54"/>
        <v>5</v>
      </c>
    </row>
    <row r="3289" spans="1:4" x14ac:dyDescent="0.3">
      <c r="A3289" s="54">
        <v>45428</v>
      </c>
      <c r="B3289" s="52">
        <v>13</v>
      </c>
      <c r="C3289" s="55">
        <v>7.59</v>
      </c>
      <c r="D3289" s="52">
        <f t="shared" si="54"/>
        <v>5</v>
      </c>
    </row>
    <row r="3290" spans="1:4" x14ac:dyDescent="0.3">
      <c r="A3290" s="54">
        <v>45428</v>
      </c>
      <c r="B3290" s="52">
        <v>14</v>
      </c>
      <c r="C3290" s="55">
        <v>17.649999999999999</v>
      </c>
      <c r="D3290" s="52">
        <f t="shared" si="54"/>
        <v>5</v>
      </c>
    </row>
    <row r="3291" spans="1:4" x14ac:dyDescent="0.3">
      <c r="A3291" s="54">
        <v>45428</v>
      </c>
      <c r="B3291" s="52">
        <v>15</v>
      </c>
      <c r="C3291" s="55">
        <v>26.1</v>
      </c>
      <c r="D3291" s="52">
        <f t="shared" si="54"/>
        <v>5</v>
      </c>
    </row>
    <row r="3292" spans="1:4" x14ac:dyDescent="0.3">
      <c r="A3292" s="54">
        <v>45428</v>
      </c>
      <c r="B3292" s="52">
        <v>16</v>
      </c>
      <c r="C3292" s="55">
        <v>55.64</v>
      </c>
      <c r="D3292" s="52">
        <f t="shared" si="54"/>
        <v>5</v>
      </c>
    </row>
    <row r="3293" spans="1:4" x14ac:dyDescent="0.3">
      <c r="A3293" s="54">
        <v>45428</v>
      </c>
      <c r="B3293" s="52">
        <v>17</v>
      </c>
      <c r="C3293" s="55">
        <v>56.77</v>
      </c>
      <c r="D3293" s="52">
        <f t="shared" si="54"/>
        <v>5</v>
      </c>
    </row>
    <row r="3294" spans="1:4" x14ac:dyDescent="0.3">
      <c r="A3294" s="54">
        <v>45428</v>
      </c>
      <c r="B3294" s="52">
        <v>18</v>
      </c>
      <c r="C3294" s="55">
        <v>70.61</v>
      </c>
      <c r="D3294" s="52">
        <f t="shared" si="54"/>
        <v>5</v>
      </c>
    </row>
    <row r="3295" spans="1:4" x14ac:dyDescent="0.3">
      <c r="A3295" s="54">
        <v>45428</v>
      </c>
      <c r="B3295" s="52">
        <v>19</v>
      </c>
      <c r="C3295" s="55">
        <v>88.6</v>
      </c>
      <c r="D3295" s="52">
        <f t="shared" si="54"/>
        <v>5</v>
      </c>
    </row>
    <row r="3296" spans="1:4" x14ac:dyDescent="0.3">
      <c r="A3296" s="54">
        <v>45428</v>
      </c>
      <c r="B3296" s="52">
        <v>20</v>
      </c>
      <c r="C3296" s="55">
        <v>119.36</v>
      </c>
      <c r="D3296" s="52">
        <f t="shared" si="54"/>
        <v>5</v>
      </c>
    </row>
    <row r="3297" spans="1:4" x14ac:dyDescent="0.3">
      <c r="A3297" s="54">
        <v>45428</v>
      </c>
      <c r="B3297" s="52">
        <v>21</v>
      </c>
      <c r="C3297" s="55">
        <v>131.96</v>
      </c>
      <c r="D3297" s="52">
        <f t="shared" si="54"/>
        <v>5</v>
      </c>
    </row>
    <row r="3298" spans="1:4" x14ac:dyDescent="0.3">
      <c r="A3298" s="54">
        <v>45428</v>
      </c>
      <c r="B3298" s="52">
        <v>22</v>
      </c>
      <c r="C3298" s="55">
        <v>117.16</v>
      </c>
      <c r="D3298" s="52">
        <f t="shared" si="54"/>
        <v>5</v>
      </c>
    </row>
    <row r="3299" spans="1:4" x14ac:dyDescent="0.3">
      <c r="A3299" s="54">
        <v>45428</v>
      </c>
      <c r="B3299" s="52">
        <v>23</v>
      </c>
      <c r="C3299" s="55">
        <v>86.21</v>
      </c>
      <c r="D3299" s="52">
        <f t="shared" si="54"/>
        <v>5</v>
      </c>
    </row>
    <row r="3300" spans="1:4" x14ac:dyDescent="0.3">
      <c r="A3300" s="54">
        <v>45428</v>
      </c>
      <c r="B3300" s="52">
        <v>24</v>
      </c>
      <c r="C3300" s="55">
        <v>76.8</v>
      </c>
      <c r="D3300" s="52">
        <f t="shared" si="54"/>
        <v>5</v>
      </c>
    </row>
    <row r="3301" spans="1:4" x14ac:dyDescent="0.3">
      <c r="A3301" s="54">
        <v>45429</v>
      </c>
      <c r="B3301" s="52">
        <v>1</v>
      </c>
      <c r="C3301" s="55">
        <v>74.319999999999993</v>
      </c>
      <c r="D3301" s="52">
        <f t="shared" si="54"/>
        <v>5</v>
      </c>
    </row>
    <row r="3302" spans="1:4" x14ac:dyDescent="0.3">
      <c r="A3302" s="54">
        <v>45429</v>
      </c>
      <c r="B3302" s="52">
        <v>2</v>
      </c>
      <c r="C3302" s="55">
        <v>68.55</v>
      </c>
      <c r="D3302" s="52">
        <f t="shared" si="54"/>
        <v>5</v>
      </c>
    </row>
    <row r="3303" spans="1:4" x14ac:dyDescent="0.3">
      <c r="A3303" s="54">
        <v>45429</v>
      </c>
      <c r="B3303" s="52">
        <v>3</v>
      </c>
      <c r="C3303" s="55">
        <v>68.28</v>
      </c>
      <c r="D3303" s="52">
        <f t="shared" si="54"/>
        <v>5</v>
      </c>
    </row>
    <row r="3304" spans="1:4" x14ac:dyDescent="0.3">
      <c r="A3304" s="54">
        <v>45429</v>
      </c>
      <c r="B3304" s="52">
        <v>4</v>
      </c>
      <c r="C3304" s="55">
        <v>66.59</v>
      </c>
      <c r="D3304" s="52">
        <f t="shared" si="54"/>
        <v>5</v>
      </c>
    </row>
    <row r="3305" spans="1:4" x14ac:dyDescent="0.3">
      <c r="A3305" s="54">
        <v>45429</v>
      </c>
      <c r="B3305" s="52">
        <v>5</v>
      </c>
      <c r="C3305" s="55">
        <v>67.52</v>
      </c>
      <c r="D3305" s="52">
        <f t="shared" si="54"/>
        <v>5</v>
      </c>
    </row>
    <row r="3306" spans="1:4" x14ac:dyDescent="0.3">
      <c r="A3306" s="54">
        <v>45429</v>
      </c>
      <c r="B3306" s="52">
        <v>6</v>
      </c>
      <c r="C3306" s="55">
        <v>68.5</v>
      </c>
      <c r="D3306" s="52">
        <f t="shared" si="54"/>
        <v>5</v>
      </c>
    </row>
    <row r="3307" spans="1:4" x14ac:dyDescent="0.3">
      <c r="A3307" s="54">
        <v>45429</v>
      </c>
      <c r="B3307" s="52">
        <v>7</v>
      </c>
      <c r="C3307" s="55">
        <v>98</v>
      </c>
      <c r="D3307" s="52">
        <f t="shared" si="54"/>
        <v>5</v>
      </c>
    </row>
    <row r="3308" spans="1:4" x14ac:dyDescent="0.3">
      <c r="A3308" s="54">
        <v>45429</v>
      </c>
      <c r="B3308" s="52">
        <v>8</v>
      </c>
      <c r="C3308" s="55">
        <v>134.1</v>
      </c>
      <c r="D3308" s="52">
        <f t="shared" si="54"/>
        <v>5</v>
      </c>
    </row>
    <row r="3309" spans="1:4" x14ac:dyDescent="0.3">
      <c r="A3309" s="54">
        <v>45429</v>
      </c>
      <c r="B3309" s="52">
        <v>9</v>
      </c>
      <c r="C3309" s="55">
        <v>125.33</v>
      </c>
      <c r="D3309" s="52">
        <f t="shared" si="54"/>
        <v>5</v>
      </c>
    </row>
    <row r="3310" spans="1:4" x14ac:dyDescent="0.3">
      <c r="A3310" s="54">
        <v>45429</v>
      </c>
      <c r="B3310" s="52">
        <v>10</v>
      </c>
      <c r="C3310" s="55">
        <v>115.58</v>
      </c>
      <c r="D3310" s="52">
        <f t="shared" si="54"/>
        <v>5</v>
      </c>
    </row>
    <row r="3311" spans="1:4" x14ac:dyDescent="0.3">
      <c r="A3311" s="54">
        <v>45429</v>
      </c>
      <c r="B3311" s="52">
        <v>11</v>
      </c>
      <c r="C3311" s="55">
        <v>105.85</v>
      </c>
      <c r="D3311" s="52">
        <f t="shared" si="54"/>
        <v>5</v>
      </c>
    </row>
    <row r="3312" spans="1:4" x14ac:dyDescent="0.3">
      <c r="A3312" s="54">
        <v>45429</v>
      </c>
      <c r="B3312" s="52">
        <v>12</v>
      </c>
      <c r="C3312" s="55">
        <v>91.13</v>
      </c>
      <c r="D3312" s="52">
        <f t="shared" si="54"/>
        <v>5</v>
      </c>
    </row>
    <row r="3313" spans="1:4" x14ac:dyDescent="0.3">
      <c r="A3313" s="54">
        <v>45429</v>
      </c>
      <c r="B3313" s="52">
        <v>13</v>
      </c>
      <c r="C3313" s="55">
        <v>73.89</v>
      </c>
      <c r="D3313" s="52">
        <f t="shared" si="54"/>
        <v>5</v>
      </c>
    </row>
    <row r="3314" spans="1:4" x14ac:dyDescent="0.3">
      <c r="A3314" s="54">
        <v>45429</v>
      </c>
      <c r="B3314" s="52">
        <v>14</v>
      </c>
      <c r="C3314" s="55">
        <v>58.9</v>
      </c>
      <c r="D3314" s="52">
        <f t="shared" si="54"/>
        <v>5</v>
      </c>
    </row>
    <row r="3315" spans="1:4" x14ac:dyDescent="0.3">
      <c r="A3315" s="54">
        <v>45429</v>
      </c>
      <c r="B3315" s="52">
        <v>15</v>
      </c>
      <c r="C3315" s="55">
        <v>68.56</v>
      </c>
      <c r="D3315" s="52">
        <f t="shared" si="54"/>
        <v>5</v>
      </c>
    </row>
    <row r="3316" spans="1:4" x14ac:dyDescent="0.3">
      <c r="A3316" s="54">
        <v>45429</v>
      </c>
      <c r="B3316" s="52">
        <v>16</v>
      </c>
      <c r="C3316" s="55">
        <v>71.52</v>
      </c>
      <c r="D3316" s="52">
        <f t="shared" si="54"/>
        <v>5</v>
      </c>
    </row>
    <row r="3317" spans="1:4" x14ac:dyDescent="0.3">
      <c r="A3317" s="54">
        <v>45429</v>
      </c>
      <c r="B3317" s="52">
        <v>17</v>
      </c>
      <c r="C3317" s="55">
        <v>65.66</v>
      </c>
      <c r="D3317" s="52">
        <f t="shared" si="54"/>
        <v>5</v>
      </c>
    </row>
    <row r="3318" spans="1:4" x14ac:dyDescent="0.3">
      <c r="A3318" s="54">
        <v>45429</v>
      </c>
      <c r="B3318" s="52">
        <v>18</v>
      </c>
      <c r="C3318" s="55">
        <v>92.23</v>
      </c>
      <c r="D3318" s="52">
        <f t="shared" si="54"/>
        <v>5</v>
      </c>
    </row>
    <row r="3319" spans="1:4" x14ac:dyDescent="0.3">
      <c r="A3319" s="54">
        <v>45429</v>
      </c>
      <c r="B3319" s="52">
        <v>19</v>
      </c>
      <c r="C3319" s="55">
        <v>97.07</v>
      </c>
      <c r="D3319" s="52">
        <f t="shared" si="54"/>
        <v>5</v>
      </c>
    </row>
    <row r="3320" spans="1:4" x14ac:dyDescent="0.3">
      <c r="A3320" s="54">
        <v>45429</v>
      </c>
      <c r="B3320" s="52">
        <v>20</v>
      </c>
      <c r="C3320" s="55">
        <v>128.46</v>
      </c>
      <c r="D3320" s="52">
        <f t="shared" si="54"/>
        <v>5</v>
      </c>
    </row>
    <row r="3321" spans="1:4" x14ac:dyDescent="0.3">
      <c r="A3321" s="54">
        <v>45429</v>
      </c>
      <c r="B3321" s="52">
        <v>21</v>
      </c>
      <c r="C3321" s="55">
        <v>149.07</v>
      </c>
      <c r="D3321" s="52">
        <f t="shared" si="54"/>
        <v>5</v>
      </c>
    </row>
    <row r="3322" spans="1:4" x14ac:dyDescent="0.3">
      <c r="A3322" s="54">
        <v>45429</v>
      </c>
      <c r="B3322" s="52">
        <v>22</v>
      </c>
      <c r="C3322" s="55">
        <v>111.94</v>
      </c>
      <c r="D3322" s="52">
        <f t="shared" si="54"/>
        <v>5</v>
      </c>
    </row>
    <row r="3323" spans="1:4" x14ac:dyDescent="0.3">
      <c r="A3323" s="54">
        <v>45429</v>
      </c>
      <c r="B3323" s="52">
        <v>23</v>
      </c>
      <c r="C3323" s="55">
        <v>96.58</v>
      </c>
      <c r="D3323" s="52">
        <f t="shared" si="54"/>
        <v>5</v>
      </c>
    </row>
    <row r="3324" spans="1:4" x14ac:dyDescent="0.3">
      <c r="A3324" s="54">
        <v>45429</v>
      </c>
      <c r="B3324" s="52">
        <v>24</v>
      </c>
      <c r="C3324" s="55">
        <v>86.97</v>
      </c>
      <c r="D3324" s="52">
        <f t="shared" si="54"/>
        <v>5</v>
      </c>
    </row>
    <row r="3325" spans="1:4" x14ac:dyDescent="0.3">
      <c r="A3325" s="54">
        <v>45430</v>
      </c>
      <c r="B3325" s="52">
        <v>1</v>
      </c>
      <c r="C3325" s="55">
        <v>87.1</v>
      </c>
      <c r="D3325" s="52">
        <f t="shared" si="54"/>
        <v>5</v>
      </c>
    </row>
    <row r="3326" spans="1:4" x14ac:dyDescent="0.3">
      <c r="A3326" s="54">
        <v>45430</v>
      </c>
      <c r="B3326" s="52">
        <v>2</v>
      </c>
      <c r="C3326" s="55">
        <v>72.180000000000007</v>
      </c>
      <c r="D3326" s="52">
        <f t="shared" si="54"/>
        <v>5</v>
      </c>
    </row>
    <row r="3327" spans="1:4" x14ac:dyDescent="0.3">
      <c r="A3327" s="54">
        <v>45430</v>
      </c>
      <c r="B3327" s="52">
        <v>3</v>
      </c>
      <c r="C3327" s="55">
        <v>68.97</v>
      </c>
      <c r="D3327" s="52">
        <f t="shared" si="54"/>
        <v>5</v>
      </c>
    </row>
    <row r="3328" spans="1:4" x14ac:dyDescent="0.3">
      <c r="A3328" s="54">
        <v>45430</v>
      </c>
      <c r="B3328" s="52">
        <v>4</v>
      </c>
      <c r="C3328" s="55">
        <v>67.06</v>
      </c>
      <c r="D3328" s="52">
        <f t="shared" si="54"/>
        <v>5</v>
      </c>
    </row>
    <row r="3329" spans="1:4" x14ac:dyDescent="0.3">
      <c r="A3329" s="54">
        <v>45430</v>
      </c>
      <c r="B3329" s="52">
        <v>5</v>
      </c>
      <c r="C3329" s="55">
        <v>70.36</v>
      </c>
      <c r="D3329" s="52">
        <f t="shared" si="54"/>
        <v>5</v>
      </c>
    </row>
    <row r="3330" spans="1:4" x14ac:dyDescent="0.3">
      <c r="A3330" s="54">
        <v>45430</v>
      </c>
      <c r="B3330" s="52">
        <v>6</v>
      </c>
      <c r="C3330" s="55">
        <v>75.08</v>
      </c>
      <c r="D3330" s="52">
        <f t="shared" si="54"/>
        <v>5</v>
      </c>
    </row>
    <row r="3331" spans="1:4" x14ac:dyDescent="0.3">
      <c r="A3331" s="54">
        <v>45430</v>
      </c>
      <c r="B3331" s="52">
        <v>7</v>
      </c>
      <c r="C3331" s="55">
        <v>74.290000000000006</v>
      </c>
      <c r="D3331" s="52">
        <f t="shared" si="54"/>
        <v>5</v>
      </c>
    </row>
    <row r="3332" spans="1:4" x14ac:dyDescent="0.3">
      <c r="A3332" s="54">
        <v>45430</v>
      </c>
      <c r="B3332" s="52">
        <v>8</v>
      </c>
      <c r="C3332" s="55">
        <v>72.27</v>
      </c>
      <c r="D3332" s="52">
        <f t="shared" si="54"/>
        <v>5</v>
      </c>
    </row>
    <row r="3333" spans="1:4" x14ac:dyDescent="0.3">
      <c r="A3333" s="54">
        <v>45430</v>
      </c>
      <c r="B3333" s="52">
        <v>9</v>
      </c>
      <c r="C3333" s="55">
        <v>65.040000000000006</v>
      </c>
      <c r="D3333" s="52">
        <f t="shared" si="54"/>
        <v>5</v>
      </c>
    </row>
    <row r="3334" spans="1:4" x14ac:dyDescent="0.3">
      <c r="A3334" s="54">
        <v>45430</v>
      </c>
      <c r="B3334" s="52">
        <v>10</v>
      </c>
      <c r="C3334" s="55">
        <v>48.36</v>
      </c>
      <c r="D3334" s="52">
        <f t="shared" si="54"/>
        <v>5</v>
      </c>
    </row>
    <row r="3335" spans="1:4" x14ac:dyDescent="0.3">
      <c r="A3335" s="54">
        <v>45430</v>
      </c>
      <c r="B3335" s="52">
        <v>11</v>
      </c>
      <c r="C3335" s="55">
        <v>9.43</v>
      </c>
      <c r="D3335" s="52">
        <f t="shared" si="54"/>
        <v>5</v>
      </c>
    </row>
    <row r="3336" spans="1:4" x14ac:dyDescent="0.3">
      <c r="A3336" s="54">
        <v>45430</v>
      </c>
      <c r="B3336" s="52">
        <v>12</v>
      </c>
      <c r="C3336" s="55">
        <v>0.71</v>
      </c>
      <c r="D3336" s="52">
        <f t="shared" si="54"/>
        <v>5</v>
      </c>
    </row>
    <row r="3337" spans="1:4" x14ac:dyDescent="0.3">
      <c r="A3337" s="54">
        <v>45430</v>
      </c>
      <c r="B3337" s="52">
        <v>13</v>
      </c>
      <c r="C3337" s="55">
        <v>-0.03</v>
      </c>
      <c r="D3337" s="52">
        <f t="shared" si="54"/>
        <v>5</v>
      </c>
    </row>
    <row r="3338" spans="1:4" x14ac:dyDescent="0.3">
      <c r="A3338" s="54">
        <v>45430</v>
      </c>
      <c r="B3338" s="52">
        <v>14</v>
      </c>
      <c r="C3338" s="55">
        <v>-1.52</v>
      </c>
      <c r="D3338" s="52">
        <f t="shared" si="54"/>
        <v>5</v>
      </c>
    </row>
    <row r="3339" spans="1:4" x14ac:dyDescent="0.3">
      <c r="A3339" s="54">
        <v>45430</v>
      </c>
      <c r="B3339" s="52">
        <v>15</v>
      </c>
      <c r="C3339" s="55">
        <v>-3.26</v>
      </c>
      <c r="D3339" s="52">
        <f t="shared" si="54"/>
        <v>5</v>
      </c>
    </row>
    <row r="3340" spans="1:4" x14ac:dyDescent="0.3">
      <c r="A3340" s="54">
        <v>45430</v>
      </c>
      <c r="B3340" s="52">
        <v>16</v>
      </c>
      <c r="C3340" s="55">
        <v>-3.08</v>
      </c>
      <c r="D3340" s="52">
        <f t="shared" si="54"/>
        <v>5</v>
      </c>
    </row>
    <row r="3341" spans="1:4" x14ac:dyDescent="0.3">
      <c r="A3341" s="54">
        <v>45430</v>
      </c>
      <c r="B3341" s="52">
        <v>17</v>
      </c>
      <c r="C3341" s="55">
        <v>-0.26</v>
      </c>
      <c r="D3341" s="52">
        <f t="shared" si="54"/>
        <v>5</v>
      </c>
    </row>
    <row r="3342" spans="1:4" x14ac:dyDescent="0.3">
      <c r="A3342" s="54">
        <v>45430</v>
      </c>
      <c r="B3342" s="52">
        <v>18</v>
      </c>
      <c r="C3342" s="55">
        <v>52.12</v>
      </c>
      <c r="D3342" s="52">
        <f t="shared" si="54"/>
        <v>5</v>
      </c>
    </row>
    <row r="3343" spans="1:4" x14ac:dyDescent="0.3">
      <c r="A3343" s="54">
        <v>45430</v>
      </c>
      <c r="B3343" s="52">
        <v>19</v>
      </c>
      <c r="C3343" s="55">
        <v>98.89</v>
      </c>
      <c r="D3343" s="52">
        <f t="shared" ref="D3343:D3406" si="55">MONTH(A3343)</f>
        <v>5</v>
      </c>
    </row>
    <row r="3344" spans="1:4" x14ac:dyDescent="0.3">
      <c r="A3344" s="54">
        <v>45430</v>
      </c>
      <c r="B3344" s="52">
        <v>20</v>
      </c>
      <c r="C3344" s="55">
        <v>111.89</v>
      </c>
      <c r="D3344" s="52">
        <f t="shared" si="55"/>
        <v>5</v>
      </c>
    </row>
    <row r="3345" spans="1:4" x14ac:dyDescent="0.3">
      <c r="A3345" s="54">
        <v>45430</v>
      </c>
      <c r="B3345" s="52">
        <v>21</v>
      </c>
      <c r="C3345" s="55">
        <v>137.35</v>
      </c>
      <c r="D3345" s="52">
        <f t="shared" si="55"/>
        <v>5</v>
      </c>
    </row>
    <row r="3346" spans="1:4" x14ac:dyDescent="0.3">
      <c r="A3346" s="54">
        <v>45430</v>
      </c>
      <c r="B3346" s="52">
        <v>22</v>
      </c>
      <c r="C3346" s="55">
        <v>124.82</v>
      </c>
      <c r="D3346" s="52">
        <f t="shared" si="55"/>
        <v>5</v>
      </c>
    </row>
    <row r="3347" spans="1:4" x14ac:dyDescent="0.3">
      <c r="A3347" s="54">
        <v>45430</v>
      </c>
      <c r="B3347" s="52">
        <v>23</v>
      </c>
      <c r="C3347" s="55">
        <v>99.56</v>
      </c>
      <c r="D3347" s="52">
        <f t="shared" si="55"/>
        <v>5</v>
      </c>
    </row>
    <row r="3348" spans="1:4" x14ac:dyDescent="0.3">
      <c r="A3348" s="54">
        <v>45430</v>
      </c>
      <c r="B3348" s="52">
        <v>24</v>
      </c>
      <c r="C3348" s="55">
        <v>93.89</v>
      </c>
      <c r="D3348" s="52">
        <f t="shared" si="55"/>
        <v>5</v>
      </c>
    </row>
    <row r="3349" spans="1:4" x14ac:dyDescent="0.3">
      <c r="A3349" s="54">
        <v>45431</v>
      </c>
      <c r="B3349" s="52">
        <v>1</v>
      </c>
      <c r="C3349" s="55">
        <v>89.7</v>
      </c>
      <c r="D3349" s="52">
        <f t="shared" si="55"/>
        <v>5</v>
      </c>
    </row>
    <row r="3350" spans="1:4" x14ac:dyDescent="0.3">
      <c r="A3350" s="54">
        <v>45431</v>
      </c>
      <c r="B3350" s="52">
        <v>2</v>
      </c>
      <c r="C3350" s="55">
        <v>87.66</v>
      </c>
      <c r="D3350" s="52">
        <f t="shared" si="55"/>
        <v>5</v>
      </c>
    </row>
    <row r="3351" spans="1:4" x14ac:dyDescent="0.3">
      <c r="A3351" s="54">
        <v>45431</v>
      </c>
      <c r="B3351" s="52">
        <v>3</v>
      </c>
      <c r="C3351" s="55">
        <v>87.23</v>
      </c>
      <c r="D3351" s="52">
        <f t="shared" si="55"/>
        <v>5</v>
      </c>
    </row>
    <row r="3352" spans="1:4" x14ac:dyDescent="0.3">
      <c r="A3352" s="54">
        <v>45431</v>
      </c>
      <c r="B3352" s="52">
        <v>4</v>
      </c>
      <c r="C3352" s="55">
        <v>85.52</v>
      </c>
      <c r="D3352" s="52">
        <f t="shared" si="55"/>
        <v>5</v>
      </c>
    </row>
    <row r="3353" spans="1:4" x14ac:dyDescent="0.3">
      <c r="A3353" s="54">
        <v>45431</v>
      </c>
      <c r="B3353" s="52">
        <v>5</v>
      </c>
      <c r="C3353" s="55">
        <v>84.57</v>
      </c>
      <c r="D3353" s="52">
        <f t="shared" si="55"/>
        <v>5</v>
      </c>
    </row>
    <row r="3354" spans="1:4" x14ac:dyDescent="0.3">
      <c r="A3354" s="54">
        <v>45431</v>
      </c>
      <c r="B3354" s="52">
        <v>6</v>
      </c>
      <c r="C3354" s="55">
        <v>79.2</v>
      </c>
      <c r="D3354" s="52">
        <f t="shared" si="55"/>
        <v>5</v>
      </c>
    </row>
    <row r="3355" spans="1:4" x14ac:dyDescent="0.3">
      <c r="A3355" s="54">
        <v>45431</v>
      </c>
      <c r="B3355" s="52">
        <v>7</v>
      </c>
      <c r="C3355" s="55">
        <v>74.010000000000005</v>
      </c>
      <c r="D3355" s="52">
        <f t="shared" si="55"/>
        <v>5</v>
      </c>
    </row>
    <row r="3356" spans="1:4" x14ac:dyDescent="0.3">
      <c r="A3356" s="54">
        <v>45431</v>
      </c>
      <c r="B3356" s="52">
        <v>8</v>
      </c>
      <c r="C3356" s="55">
        <v>69.67</v>
      </c>
      <c r="D3356" s="52">
        <f t="shared" si="55"/>
        <v>5</v>
      </c>
    </row>
    <row r="3357" spans="1:4" x14ac:dyDescent="0.3">
      <c r="A3357" s="54">
        <v>45431</v>
      </c>
      <c r="B3357" s="52">
        <v>9</v>
      </c>
      <c r="C3357" s="55">
        <v>45.81</v>
      </c>
      <c r="D3357" s="52">
        <f t="shared" si="55"/>
        <v>5</v>
      </c>
    </row>
    <row r="3358" spans="1:4" x14ac:dyDescent="0.3">
      <c r="A3358" s="54">
        <v>45431</v>
      </c>
      <c r="B3358" s="52">
        <v>10</v>
      </c>
      <c r="C3358" s="55">
        <v>-2.74</v>
      </c>
      <c r="D3358" s="52">
        <f t="shared" si="55"/>
        <v>5</v>
      </c>
    </row>
    <row r="3359" spans="1:4" x14ac:dyDescent="0.3">
      <c r="A3359" s="54">
        <v>45431</v>
      </c>
      <c r="B3359" s="52">
        <v>11</v>
      </c>
      <c r="C3359" s="55">
        <v>-9.9499999999999993</v>
      </c>
      <c r="D3359" s="52">
        <f t="shared" si="55"/>
        <v>5</v>
      </c>
    </row>
    <row r="3360" spans="1:4" x14ac:dyDescent="0.3">
      <c r="A3360" s="54">
        <v>45431</v>
      </c>
      <c r="B3360" s="52">
        <v>12</v>
      </c>
      <c r="C3360" s="55">
        <v>-9.33</v>
      </c>
      <c r="D3360" s="52">
        <f t="shared" si="55"/>
        <v>5</v>
      </c>
    </row>
    <row r="3361" spans="1:4" x14ac:dyDescent="0.3">
      <c r="A3361" s="54">
        <v>45431</v>
      </c>
      <c r="B3361" s="52">
        <v>13</v>
      </c>
      <c r="C3361" s="55">
        <v>-12.68</v>
      </c>
      <c r="D3361" s="52">
        <f t="shared" si="55"/>
        <v>5</v>
      </c>
    </row>
    <row r="3362" spans="1:4" x14ac:dyDescent="0.3">
      <c r="A3362" s="54">
        <v>45431</v>
      </c>
      <c r="B3362" s="52">
        <v>14</v>
      </c>
      <c r="C3362" s="55">
        <v>-19.82</v>
      </c>
      <c r="D3362" s="52">
        <f t="shared" si="55"/>
        <v>5</v>
      </c>
    </row>
    <row r="3363" spans="1:4" x14ac:dyDescent="0.3">
      <c r="A3363" s="54">
        <v>45431</v>
      </c>
      <c r="B3363" s="52">
        <v>15</v>
      </c>
      <c r="C3363" s="55">
        <v>-29.48</v>
      </c>
      <c r="D3363" s="52">
        <f t="shared" si="55"/>
        <v>5</v>
      </c>
    </row>
    <row r="3364" spans="1:4" x14ac:dyDescent="0.3">
      <c r="A3364" s="54">
        <v>45431</v>
      </c>
      <c r="B3364" s="52">
        <v>16</v>
      </c>
      <c r="C3364" s="55">
        <v>-23.76</v>
      </c>
      <c r="D3364" s="52">
        <f t="shared" si="55"/>
        <v>5</v>
      </c>
    </row>
    <row r="3365" spans="1:4" x14ac:dyDescent="0.3">
      <c r="A3365" s="54">
        <v>45431</v>
      </c>
      <c r="B3365" s="52">
        <v>17</v>
      </c>
      <c r="C3365" s="55">
        <v>-5.15</v>
      </c>
      <c r="D3365" s="52">
        <f t="shared" si="55"/>
        <v>5</v>
      </c>
    </row>
    <row r="3366" spans="1:4" x14ac:dyDescent="0.3">
      <c r="A3366" s="54">
        <v>45431</v>
      </c>
      <c r="B3366" s="52">
        <v>18</v>
      </c>
      <c r="C3366" s="55">
        <v>2.08</v>
      </c>
      <c r="D3366" s="52">
        <f t="shared" si="55"/>
        <v>5</v>
      </c>
    </row>
    <row r="3367" spans="1:4" x14ac:dyDescent="0.3">
      <c r="A3367" s="54">
        <v>45431</v>
      </c>
      <c r="B3367" s="52">
        <v>19</v>
      </c>
      <c r="C3367" s="55">
        <v>81.599999999999994</v>
      </c>
      <c r="D3367" s="52">
        <f t="shared" si="55"/>
        <v>5</v>
      </c>
    </row>
    <row r="3368" spans="1:4" x14ac:dyDescent="0.3">
      <c r="A3368" s="54">
        <v>45431</v>
      </c>
      <c r="B3368" s="52">
        <v>20</v>
      </c>
      <c r="C3368" s="55">
        <v>102.95</v>
      </c>
      <c r="D3368" s="52">
        <f t="shared" si="55"/>
        <v>5</v>
      </c>
    </row>
    <row r="3369" spans="1:4" x14ac:dyDescent="0.3">
      <c r="A3369" s="54">
        <v>45431</v>
      </c>
      <c r="B3369" s="52">
        <v>21</v>
      </c>
      <c r="C3369" s="55">
        <v>139.38999999999999</v>
      </c>
      <c r="D3369" s="52">
        <f t="shared" si="55"/>
        <v>5</v>
      </c>
    </row>
    <row r="3370" spans="1:4" x14ac:dyDescent="0.3">
      <c r="A3370" s="54">
        <v>45431</v>
      </c>
      <c r="B3370" s="52">
        <v>22</v>
      </c>
      <c r="C3370" s="55">
        <v>123.82</v>
      </c>
      <c r="D3370" s="52">
        <f t="shared" si="55"/>
        <v>5</v>
      </c>
    </row>
    <row r="3371" spans="1:4" x14ac:dyDescent="0.3">
      <c r="A3371" s="54">
        <v>45431</v>
      </c>
      <c r="B3371" s="52">
        <v>23</v>
      </c>
      <c r="C3371" s="55">
        <v>101.31</v>
      </c>
      <c r="D3371" s="52">
        <f t="shared" si="55"/>
        <v>5</v>
      </c>
    </row>
    <row r="3372" spans="1:4" x14ac:dyDescent="0.3">
      <c r="A3372" s="54">
        <v>45431</v>
      </c>
      <c r="B3372" s="52">
        <v>24</v>
      </c>
      <c r="C3372" s="55">
        <v>85.6</v>
      </c>
      <c r="D3372" s="52">
        <f t="shared" si="55"/>
        <v>5</v>
      </c>
    </row>
    <row r="3373" spans="1:4" x14ac:dyDescent="0.3">
      <c r="A3373" s="54">
        <v>45432</v>
      </c>
      <c r="B3373" s="52">
        <v>1</v>
      </c>
      <c r="C3373" s="55">
        <v>91</v>
      </c>
      <c r="D3373" s="52">
        <f t="shared" si="55"/>
        <v>5</v>
      </c>
    </row>
    <row r="3374" spans="1:4" x14ac:dyDescent="0.3">
      <c r="A3374" s="54">
        <v>45432</v>
      </c>
      <c r="B3374" s="52">
        <v>2</v>
      </c>
      <c r="C3374" s="55">
        <v>84.4</v>
      </c>
      <c r="D3374" s="52">
        <f t="shared" si="55"/>
        <v>5</v>
      </c>
    </row>
    <row r="3375" spans="1:4" x14ac:dyDescent="0.3">
      <c r="A3375" s="54">
        <v>45432</v>
      </c>
      <c r="B3375" s="52">
        <v>3</v>
      </c>
      <c r="C3375" s="55">
        <v>84.9</v>
      </c>
      <c r="D3375" s="52">
        <f t="shared" si="55"/>
        <v>5</v>
      </c>
    </row>
    <row r="3376" spans="1:4" x14ac:dyDescent="0.3">
      <c r="A3376" s="54">
        <v>45432</v>
      </c>
      <c r="B3376" s="52">
        <v>4</v>
      </c>
      <c r="C3376" s="55">
        <v>84.47</v>
      </c>
      <c r="D3376" s="52">
        <f t="shared" si="55"/>
        <v>5</v>
      </c>
    </row>
    <row r="3377" spans="1:4" x14ac:dyDescent="0.3">
      <c r="A3377" s="54">
        <v>45432</v>
      </c>
      <c r="B3377" s="52">
        <v>5</v>
      </c>
      <c r="C3377" s="55">
        <v>86.56</v>
      </c>
      <c r="D3377" s="52">
        <f t="shared" si="55"/>
        <v>5</v>
      </c>
    </row>
    <row r="3378" spans="1:4" x14ac:dyDescent="0.3">
      <c r="A3378" s="54">
        <v>45432</v>
      </c>
      <c r="B3378" s="52">
        <v>6</v>
      </c>
      <c r="C3378" s="55">
        <v>90.75</v>
      </c>
      <c r="D3378" s="52">
        <f t="shared" si="55"/>
        <v>5</v>
      </c>
    </row>
    <row r="3379" spans="1:4" x14ac:dyDescent="0.3">
      <c r="A3379" s="54">
        <v>45432</v>
      </c>
      <c r="B3379" s="52">
        <v>7</v>
      </c>
      <c r="C3379" s="55">
        <v>103.36</v>
      </c>
      <c r="D3379" s="52">
        <f t="shared" si="55"/>
        <v>5</v>
      </c>
    </row>
    <row r="3380" spans="1:4" x14ac:dyDescent="0.3">
      <c r="A3380" s="54">
        <v>45432</v>
      </c>
      <c r="B3380" s="52">
        <v>8</v>
      </c>
      <c r="C3380" s="55">
        <v>103.86</v>
      </c>
      <c r="D3380" s="52">
        <f t="shared" si="55"/>
        <v>5</v>
      </c>
    </row>
    <row r="3381" spans="1:4" x14ac:dyDescent="0.3">
      <c r="A3381" s="54">
        <v>45432</v>
      </c>
      <c r="B3381" s="52">
        <v>9</v>
      </c>
      <c r="C3381" s="55">
        <v>68.09</v>
      </c>
      <c r="D3381" s="52">
        <f t="shared" si="55"/>
        <v>5</v>
      </c>
    </row>
    <row r="3382" spans="1:4" x14ac:dyDescent="0.3">
      <c r="A3382" s="54">
        <v>45432</v>
      </c>
      <c r="B3382" s="52">
        <v>10</v>
      </c>
      <c r="C3382" s="55">
        <v>21.46</v>
      </c>
      <c r="D3382" s="52">
        <f t="shared" si="55"/>
        <v>5</v>
      </c>
    </row>
    <row r="3383" spans="1:4" x14ac:dyDescent="0.3">
      <c r="A3383" s="54">
        <v>45432</v>
      </c>
      <c r="B3383" s="52">
        <v>11</v>
      </c>
      <c r="C3383" s="55">
        <v>3.84</v>
      </c>
      <c r="D3383" s="52">
        <f t="shared" si="55"/>
        <v>5</v>
      </c>
    </row>
    <row r="3384" spans="1:4" x14ac:dyDescent="0.3">
      <c r="A3384" s="54">
        <v>45432</v>
      </c>
      <c r="B3384" s="52">
        <v>12</v>
      </c>
      <c r="C3384" s="55">
        <v>0.25</v>
      </c>
      <c r="D3384" s="52">
        <f t="shared" si="55"/>
        <v>5</v>
      </c>
    </row>
    <row r="3385" spans="1:4" x14ac:dyDescent="0.3">
      <c r="A3385" s="54">
        <v>45432</v>
      </c>
      <c r="B3385" s="52">
        <v>13</v>
      </c>
      <c r="C3385" s="55">
        <v>-4.78</v>
      </c>
      <c r="D3385" s="52">
        <f t="shared" si="55"/>
        <v>5</v>
      </c>
    </row>
    <row r="3386" spans="1:4" x14ac:dyDescent="0.3">
      <c r="A3386" s="54">
        <v>45432</v>
      </c>
      <c r="B3386" s="52">
        <v>14</v>
      </c>
      <c r="C3386" s="55">
        <v>-7.36</v>
      </c>
      <c r="D3386" s="52">
        <f t="shared" si="55"/>
        <v>5</v>
      </c>
    </row>
    <row r="3387" spans="1:4" x14ac:dyDescent="0.3">
      <c r="A3387" s="54">
        <v>45432</v>
      </c>
      <c r="B3387" s="52">
        <v>15</v>
      </c>
      <c r="C3387" s="55">
        <v>-8.7200000000000006</v>
      </c>
      <c r="D3387" s="52">
        <f t="shared" si="55"/>
        <v>5</v>
      </c>
    </row>
    <row r="3388" spans="1:4" x14ac:dyDescent="0.3">
      <c r="A3388" s="54">
        <v>45432</v>
      </c>
      <c r="B3388" s="52">
        <v>16</v>
      </c>
      <c r="C3388" s="55">
        <v>17.559999999999999</v>
      </c>
      <c r="D3388" s="52">
        <f t="shared" si="55"/>
        <v>5</v>
      </c>
    </row>
    <row r="3389" spans="1:4" x14ac:dyDescent="0.3">
      <c r="A3389" s="54">
        <v>45432</v>
      </c>
      <c r="B3389" s="52">
        <v>17</v>
      </c>
      <c r="C3389" s="55">
        <v>46.44</v>
      </c>
      <c r="D3389" s="52">
        <f t="shared" si="55"/>
        <v>5</v>
      </c>
    </row>
    <row r="3390" spans="1:4" x14ac:dyDescent="0.3">
      <c r="A3390" s="54">
        <v>45432</v>
      </c>
      <c r="B3390" s="52">
        <v>18</v>
      </c>
      <c r="C3390" s="55">
        <v>103.9</v>
      </c>
      <c r="D3390" s="52">
        <f t="shared" si="55"/>
        <v>5</v>
      </c>
    </row>
    <row r="3391" spans="1:4" x14ac:dyDescent="0.3">
      <c r="A3391" s="54">
        <v>45432</v>
      </c>
      <c r="B3391" s="52">
        <v>19</v>
      </c>
      <c r="C3391" s="55">
        <v>107.02</v>
      </c>
      <c r="D3391" s="52">
        <f t="shared" si="55"/>
        <v>5</v>
      </c>
    </row>
    <row r="3392" spans="1:4" x14ac:dyDescent="0.3">
      <c r="A3392" s="54">
        <v>45432</v>
      </c>
      <c r="B3392" s="52">
        <v>20</v>
      </c>
      <c r="C3392" s="55">
        <v>131.11000000000001</v>
      </c>
      <c r="D3392" s="52">
        <f t="shared" si="55"/>
        <v>5</v>
      </c>
    </row>
    <row r="3393" spans="1:4" x14ac:dyDescent="0.3">
      <c r="A3393" s="54">
        <v>45432</v>
      </c>
      <c r="B3393" s="52">
        <v>21</v>
      </c>
      <c r="C3393" s="55">
        <v>145.27000000000001</v>
      </c>
      <c r="D3393" s="52">
        <f t="shared" si="55"/>
        <v>5</v>
      </c>
    </row>
    <row r="3394" spans="1:4" x14ac:dyDescent="0.3">
      <c r="A3394" s="54">
        <v>45432</v>
      </c>
      <c r="B3394" s="52">
        <v>22</v>
      </c>
      <c r="C3394" s="55">
        <v>126.23</v>
      </c>
      <c r="D3394" s="52">
        <f t="shared" si="55"/>
        <v>5</v>
      </c>
    </row>
    <row r="3395" spans="1:4" x14ac:dyDescent="0.3">
      <c r="A3395" s="54">
        <v>45432</v>
      </c>
      <c r="B3395" s="52">
        <v>23</v>
      </c>
      <c r="C3395" s="55">
        <v>105.42</v>
      </c>
      <c r="D3395" s="52">
        <f t="shared" si="55"/>
        <v>5</v>
      </c>
    </row>
    <row r="3396" spans="1:4" x14ac:dyDescent="0.3">
      <c r="A3396" s="54">
        <v>45432</v>
      </c>
      <c r="B3396" s="52">
        <v>24</v>
      </c>
      <c r="C3396" s="55">
        <v>93.64</v>
      </c>
      <c r="D3396" s="52">
        <f t="shared" si="55"/>
        <v>5</v>
      </c>
    </row>
    <row r="3397" spans="1:4" x14ac:dyDescent="0.3">
      <c r="A3397" s="54">
        <v>45433</v>
      </c>
      <c r="B3397" s="52">
        <v>1</v>
      </c>
      <c r="C3397" s="55">
        <v>88.28</v>
      </c>
      <c r="D3397" s="52">
        <f t="shared" si="55"/>
        <v>5</v>
      </c>
    </row>
    <row r="3398" spans="1:4" x14ac:dyDescent="0.3">
      <c r="A3398" s="54">
        <v>45433</v>
      </c>
      <c r="B3398" s="52">
        <v>2</v>
      </c>
      <c r="C3398" s="55">
        <v>77.23</v>
      </c>
      <c r="D3398" s="52">
        <f t="shared" si="55"/>
        <v>5</v>
      </c>
    </row>
    <row r="3399" spans="1:4" x14ac:dyDescent="0.3">
      <c r="A3399" s="54">
        <v>45433</v>
      </c>
      <c r="B3399" s="52">
        <v>3</v>
      </c>
      <c r="C3399" s="55">
        <v>72.39</v>
      </c>
      <c r="D3399" s="52">
        <f t="shared" si="55"/>
        <v>5</v>
      </c>
    </row>
    <row r="3400" spans="1:4" x14ac:dyDescent="0.3">
      <c r="A3400" s="54">
        <v>45433</v>
      </c>
      <c r="B3400" s="52">
        <v>4</v>
      </c>
      <c r="C3400" s="55">
        <v>74.180000000000007</v>
      </c>
      <c r="D3400" s="52">
        <f t="shared" si="55"/>
        <v>5</v>
      </c>
    </row>
    <row r="3401" spans="1:4" x14ac:dyDescent="0.3">
      <c r="A3401" s="54">
        <v>45433</v>
      </c>
      <c r="B3401" s="52">
        <v>5</v>
      </c>
      <c r="C3401" s="55">
        <v>70.12</v>
      </c>
      <c r="D3401" s="52">
        <f t="shared" si="55"/>
        <v>5</v>
      </c>
    </row>
    <row r="3402" spans="1:4" x14ac:dyDescent="0.3">
      <c r="A3402" s="54">
        <v>45433</v>
      </c>
      <c r="B3402" s="52">
        <v>6</v>
      </c>
      <c r="C3402" s="55">
        <v>80.06</v>
      </c>
      <c r="D3402" s="52">
        <f t="shared" si="55"/>
        <v>5</v>
      </c>
    </row>
    <row r="3403" spans="1:4" x14ac:dyDescent="0.3">
      <c r="A3403" s="54">
        <v>45433</v>
      </c>
      <c r="B3403" s="52">
        <v>7</v>
      </c>
      <c r="C3403" s="55">
        <v>107.98</v>
      </c>
      <c r="D3403" s="52">
        <f t="shared" si="55"/>
        <v>5</v>
      </c>
    </row>
    <row r="3404" spans="1:4" x14ac:dyDescent="0.3">
      <c r="A3404" s="54">
        <v>45433</v>
      </c>
      <c r="B3404" s="52">
        <v>8</v>
      </c>
      <c r="C3404" s="55">
        <v>120.81</v>
      </c>
      <c r="D3404" s="52">
        <f t="shared" si="55"/>
        <v>5</v>
      </c>
    </row>
    <row r="3405" spans="1:4" x14ac:dyDescent="0.3">
      <c r="A3405" s="54">
        <v>45433</v>
      </c>
      <c r="B3405" s="52">
        <v>9</v>
      </c>
      <c r="C3405" s="55">
        <v>95.86</v>
      </c>
      <c r="D3405" s="52">
        <f t="shared" si="55"/>
        <v>5</v>
      </c>
    </row>
    <row r="3406" spans="1:4" x14ac:dyDescent="0.3">
      <c r="A3406" s="54">
        <v>45433</v>
      </c>
      <c r="B3406" s="52">
        <v>10</v>
      </c>
      <c r="C3406" s="55">
        <v>83.73</v>
      </c>
      <c r="D3406" s="52">
        <f t="shared" si="55"/>
        <v>5</v>
      </c>
    </row>
    <row r="3407" spans="1:4" x14ac:dyDescent="0.3">
      <c r="A3407" s="54">
        <v>45433</v>
      </c>
      <c r="B3407" s="52">
        <v>11</v>
      </c>
      <c r="C3407" s="55">
        <v>68.7</v>
      </c>
      <c r="D3407" s="52">
        <f t="shared" ref="D3407:D3470" si="56">MONTH(A3407)</f>
        <v>5</v>
      </c>
    </row>
    <row r="3408" spans="1:4" x14ac:dyDescent="0.3">
      <c r="A3408" s="54">
        <v>45433</v>
      </c>
      <c r="B3408" s="52">
        <v>12</v>
      </c>
      <c r="C3408" s="55">
        <v>56.36</v>
      </c>
      <c r="D3408" s="52">
        <f t="shared" si="56"/>
        <v>5</v>
      </c>
    </row>
    <row r="3409" spans="1:4" x14ac:dyDescent="0.3">
      <c r="A3409" s="54">
        <v>45433</v>
      </c>
      <c r="B3409" s="52">
        <v>13</v>
      </c>
      <c r="C3409" s="55">
        <v>36.24</v>
      </c>
      <c r="D3409" s="52">
        <f t="shared" si="56"/>
        <v>5</v>
      </c>
    </row>
    <row r="3410" spans="1:4" x14ac:dyDescent="0.3">
      <c r="A3410" s="54">
        <v>45433</v>
      </c>
      <c r="B3410" s="52">
        <v>14</v>
      </c>
      <c r="C3410" s="55">
        <v>50.2</v>
      </c>
      <c r="D3410" s="52">
        <f t="shared" si="56"/>
        <v>5</v>
      </c>
    </row>
    <row r="3411" spans="1:4" x14ac:dyDescent="0.3">
      <c r="A3411" s="54">
        <v>45433</v>
      </c>
      <c r="B3411" s="52">
        <v>15</v>
      </c>
      <c r="C3411" s="55">
        <v>57.7</v>
      </c>
      <c r="D3411" s="52">
        <f t="shared" si="56"/>
        <v>5</v>
      </c>
    </row>
    <row r="3412" spans="1:4" x14ac:dyDescent="0.3">
      <c r="A3412" s="54">
        <v>45433</v>
      </c>
      <c r="B3412" s="52">
        <v>16</v>
      </c>
      <c r="C3412" s="55">
        <v>72.52</v>
      </c>
      <c r="D3412" s="52">
        <f t="shared" si="56"/>
        <v>5</v>
      </c>
    </row>
    <row r="3413" spans="1:4" x14ac:dyDescent="0.3">
      <c r="A3413" s="54">
        <v>45433</v>
      </c>
      <c r="B3413" s="52">
        <v>17</v>
      </c>
      <c r="C3413" s="55">
        <v>82.98</v>
      </c>
      <c r="D3413" s="52">
        <f t="shared" si="56"/>
        <v>5</v>
      </c>
    </row>
    <row r="3414" spans="1:4" x14ac:dyDescent="0.3">
      <c r="A3414" s="54">
        <v>45433</v>
      </c>
      <c r="B3414" s="52">
        <v>18</v>
      </c>
      <c r="C3414" s="55">
        <v>91.38</v>
      </c>
      <c r="D3414" s="52">
        <f t="shared" si="56"/>
        <v>5</v>
      </c>
    </row>
    <row r="3415" spans="1:4" x14ac:dyDescent="0.3">
      <c r="A3415" s="54">
        <v>45433</v>
      </c>
      <c r="B3415" s="52">
        <v>19</v>
      </c>
      <c r="C3415" s="55">
        <v>100.73</v>
      </c>
      <c r="D3415" s="52">
        <f t="shared" si="56"/>
        <v>5</v>
      </c>
    </row>
    <row r="3416" spans="1:4" x14ac:dyDescent="0.3">
      <c r="A3416" s="54">
        <v>45433</v>
      </c>
      <c r="B3416" s="52">
        <v>20</v>
      </c>
      <c r="C3416" s="55">
        <v>134.44999999999999</v>
      </c>
      <c r="D3416" s="52">
        <f t="shared" si="56"/>
        <v>5</v>
      </c>
    </row>
    <row r="3417" spans="1:4" x14ac:dyDescent="0.3">
      <c r="A3417" s="54">
        <v>45433</v>
      </c>
      <c r="B3417" s="52">
        <v>21</v>
      </c>
      <c r="C3417" s="55">
        <v>143.68</v>
      </c>
      <c r="D3417" s="52">
        <f t="shared" si="56"/>
        <v>5</v>
      </c>
    </row>
    <row r="3418" spans="1:4" x14ac:dyDescent="0.3">
      <c r="A3418" s="54">
        <v>45433</v>
      </c>
      <c r="B3418" s="52">
        <v>22</v>
      </c>
      <c r="C3418" s="55">
        <v>110.45</v>
      </c>
      <c r="D3418" s="52">
        <f t="shared" si="56"/>
        <v>5</v>
      </c>
    </row>
    <row r="3419" spans="1:4" x14ac:dyDescent="0.3">
      <c r="A3419" s="54">
        <v>45433</v>
      </c>
      <c r="B3419" s="52">
        <v>23</v>
      </c>
      <c r="C3419" s="55">
        <v>97.59</v>
      </c>
      <c r="D3419" s="52">
        <f t="shared" si="56"/>
        <v>5</v>
      </c>
    </row>
    <row r="3420" spans="1:4" x14ac:dyDescent="0.3">
      <c r="A3420" s="54">
        <v>45433</v>
      </c>
      <c r="B3420" s="52">
        <v>24</v>
      </c>
      <c r="C3420" s="55">
        <v>97.56</v>
      </c>
      <c r="D3420" s="52">
        <f t="shared" si="56"/>
        <v>5</v>
      </c>
    </row>
    <row r="3421" spans="1:4" x14ac:dyDescent="0.3">
      <c r="A3421" s="54">
        <v>45434</v>
      </c>
      <c r="B3421" s="52">
        <v>1</v>
      </c>
      <c r="C3421" s="55">
        <v>81.59</v>
      </c>
      <c r="D3421" s="52">
        <f t="shared" si="56"/>
        <v>5</v>
      </c>
    </row>
    <row r="3422" spans="1:4" x14ac:dyDescent="0.3">
      <c r="A3422" s="54">
        <v>45434</v>
      </c>
      <c r="B3422" s="52">
        <v>2</v>
      </c>
      <c r="C3422" s="55">
        <v>82.7</v>
      </c>
      <c r="D3422" s="52">
        <f t="shared" si="56"/>
        <v>5</v>
      </c>
    </row>
    <row r="3423" spans="1:4" x14ac:dyDescent="0.3">
      <c r="A3423" s="54">
        <v>45434</v>
      </c>
      <c r="B3423" s="52">
        <v>3</v>
      </c>
      <c r="C3423" s="55">
        <v>66.150000000000006</v>
      </c>
      <c r="D3423" s="52">
        <f t="shared" si="56"/>
        <v>5</v>
      </c>
    </row>
    <row r="3424" spans="1:4" x14ac:dyDescent="0.3">
      <c r="A3424" s="54">
        <v>45434</v>
      </c>
      <c r="B3424" s="52">
        <v>4</v>
      </c>
      <c r="C3424" s="55">
        <v>61</v>
      </c>
      <c r="D3424" s="52">
        <f t="shared" si="56"/>
        <v>5</v>
      </c>
    </row>
    <row r="3425" spans="1:4" x14ac:dyDescent="0.3">
      <c r="A3425" s="54">
        <v>45434</v>
      </c>
      <c r="B3425" s="52">
        <v>5</v>
      </c>
      <c r="C3425" s="55">
        <v>57.78</v>
      </c>
      <c r="D3425" s="52">
        <f t="shared" si="56"/>
        <v>5</v>
      </c>
    </row>
    <row r="3426" spans="1:4" x14ac:dyDescent="0.3">
      <c r="A3426" s="54">
        <v>45434</v>
      </c>
      <c r="B3426" s="52">
        <v>6</v>
      </c>
      <c r="C3426" s="55">
        <v>68.56</v>
      </c>
      <c r="D3426" s="52">
        <f t="shared" si="56"/>
        <v>5</v>
      </c>
    </row>
    <row r="3427" spans="1:4" x14ac:dyDescent="0.3">
      <c r="A3427" s="54">
        <v>45434</v>
      </c>
      <c r="B3427" s="52">
        <v>7</v>
      </c>
      <c r="C3427" s="55">
        <v>98.5</v>
      </c>
      <c r="D3427" s="52">
        <f t="shared" si="56"/>
        <v>5</v>
      </c>
    </row>
    <row r="3428" spans="1:4" x14ac:dyDescent="0.3">
      <c r="A3428" s="54">
        <v>45434</v>
      </c>
      <c r="B3428" s="52">
        <v>8</v>
      </c>
      <c r="C3428" s="55">
        <v>102.71</v>
      </c>
      <c r="D3428" s="52">
        <f t="shared" si="56"/>
        <v>5</v>
      </c>
    </row>
    <row r="3429" spans="1:4" x14ac:dyDescent="0.3">
      <c r="A3429" s="54">
        <v>45434</v>
      </c>
      <c r="B3429" s="52">
        <v>9</v>
      </c>
      <c r="C3429" s="55">
        <v>103.07</v>
      </c>
      <c r="D3429" s="52">
        <f t="shared" si="56"/>
        <v>5</v>
      </c>
    </row>
    <row r="3430" spans="1:4" x14ac:dyDescent="0.3">
      <c r="A3430" s="54">
        <v>45434</v>
      </c>
      <c r="B3430" s="52">
        <v>10</v>
      </c>
      <c r="C3430" s="55">
        <v>83.88</v>
      </c>
      <c r="D3430" s="52">
        <f t="shared" si="56"/>
        <v>5</v>
      </c>
    </row>
    <row r="3431" spans="1:4" x14ac:dyDescent="0.3">
      <c r="A3431" s="54">
        <v>45434</v>
      </c>
      <c r="B3431" s="52">
        <v>11</v>
      </c>
      <c r="C3431" s="55">
        <v>74.36</v>
      </c>
      <c r="D3431" s="52">
        <f t="shared" si="56"/>
        <v>5</v>
      </c>
    </row>
    <row r="3432" spans="1:4" x14ac:dyDescent="0.3">
      <c r="A3432" s="54">
        <v>45434</v>
      </c>
      <c r="B3432" s="52">
        <v>12</v>
      </c>
      <c r="C3432" s="55">
        <v>73.2</v>
      </c>
      <c r="D3432" s="52">
        <f t="shared" si="56"/>
        <v>5</v>
      </c>
    </row>
    <row r="3433" spans="1:4" x14ac:dyDescent="0.3">
      <c r="A3433" s="54">
        <v>45434</v>
      </c>
      <c r="B3433" s="52">
        <v>13</v>
      </c>
      <c r="C3433" s="55">
        <v>63.67</v>
      </c>
      <c r="D3433" s="52">
        <f t="shared" si="56"/>
        <v>5</v>
      </c>
    </row>
    <row r="3434" spans="1:4" x14ac:dyDescent="0.3">
      <c r="A3434" s="54">
        <v>45434</v>
      </c>
      <c r="B3434" s="52">
        <v>14</v>
      </c>
      <c r="C3434" s="55">
        <v>55.32</v>
      </c>
      <c r="D3434" s="52">
        <f t="shared" si="56"/>
        <v>5</v>
      </c>
    </row>
    <row r="3435" spans="1:4" x14ac:dyDescent="0.3">
      <c r="A3435" s="54">
        <v>45434</v>
      </c>
      <c r="B3435" s="52">
        <v>15</v>
      </c>
      <c r="C3435" s="55">
        <v>59.5</v>
      </c>
      <c r="D3435" s="52">
        <f t="shared" si="56"/>
        <v>5</v>
      </c>
    </row>
    <row r="3436" spans="1:4" x14ac:dyDescent="0.3">
      <c r="A3436" s="54">
        <v>45434</v>
      </c>
      <c r="B3436" s="52">
        <v>16</v>
      </c>
      <c r="C3436" s="55">
        <v>74.86</v>
      </c>
      <c r="D3436" s="52">
        <f t="shared" si="56"/>
        <v>5</v>
      </c>
    </row>
    <row r="3437" spans="1:4" x14ac:dyDescent="0.3">
      <c r="A3437" s="54">
        <v>45434</v>
      </c>
      <c r="B3437" s="52">
        <v>17</v>
      </c>
      <c r="C3437" s="55">
        <v>89.43</v>
      </c>
      <c r="D3437" s="52">
        <f t="shared" si="56"/>
        <v>5</v>
      </c>
    </row>
    <row r="3438" spans="1:4" x14ac:dyDescent="0.3">
      <c r="A3438" s="54">
        <v>45434</v>
      </c>
      <c r="B3438" s="52">
        <v>18</v>
      </c>
      <c r="C3438" s="55">
        <v>95.27</v>
      </c>
      <c r="D3438" s="52">
        <f t="shared" si="56"/>
        <v>5</v>
      </c>
    </row>
    <row r="3439" spans="1:4" x14ac:dyDescent="0.3">
      <c r="A3439" s="54">
        <v>45434</v>
      </c>
      <c r="B3439" s="52">
        <v>19</v>
      </c>
      <c r="C3439" s="55">
        <v>100.88</v>
      </c>
      <c r="D3439" s="52">
        <f t="shared" si="56"/>
        <v>5</v>
      </c>
    </row>
    <row r="3440" spans="1:4" x14ac:dyDescent="0.3">
      <c r="A3440" s="54">
        <v>45434</v>
      </c>
      <c r="B3440" s="52">
        <v>20</v>
      </c>
      <c r="C3440" s="55">
        <v>141.75</v>
      </c>
      <c r="D3440" s="52">
        <f t="shared" si="56"/>
        <v>5</v>
      </c>
    </row>
    <row r="3441" spans="1:4" x14ac:dyDescent="0.3">
      <c r="A3441" s="54">
        <v>45434</v>
      </c>
      <c r="B3441" s="52">
        <v>21</v>
      </c>
      <c r="C3441" s="55">
        <v>154.58000000000001</v>
      </c>
      <c r="D3441" s="52">
        <f t="shared" si="56"/>
        <v>5</v>
      </c>
    </row>
    <row r="3442" spans="1:4" x14ac:dyDescent="0.3">
      <c r="A3442" s="54">
        <v>45434</v>
      </c>
      <c r="B3442" s="52">
        <v>22</v>
      </c>
      <c r="C3442" s="55">
        <v>142.69999999999999</v>
      </c>
      <c r="D3442" s="52">
        <f t="shared" si="56"/>
        <v>5</v>
      </c>
    </row>
    <row r="3443" spans="1:4" x14ac:dyDescent="0.3">
      <c r="A3443" s="54">
        <v>45434</v>
      </c>
      <c r="B3443" s="52">
        <v>23</v>
      </c>
      <c r="C3443" s="55">
        <v>105.78</v>
      </c>
      <c r="D3443" s="52">
        <f t="shared" si="56"/>
        <v>5</v>
      </c>
    </row>
    <row r="3444" spans="1:4" x14ac:dyDescent="0.3">
      <c r="A3444" s="54">
        <v>45434</v>
      </c>
      <c r="B3444" s="52">
        <v>24</v>
      </c>
      <c r="C3444" s="55">
        <v>91.75</v>
      </c>
      <c r="D3444" s="52">
        <f t="shared" si="56"/>
        <v>5</v>
      </c>
    </row>
    <row r="3445" spans="1:4" x14ac:dyDescent="0.3">
      <c r="A3445" s="54">
        <v>45435</v>
      </c>
      <c r="B3445" s="52">
        <v>1</v>
      </c>
      <c r="C3445" s="55">
        <v>75.91</v>
      </c>
      <c r="D3445" s="52">
        <f t="shared" si="56"/>
        <v>5</v>
      </c>
    </row>
    <row r="3446" spans="1:4" x14ac:dyDescent="0.3">
      <c r="A3446" s="54">
        <v>45435</v>
      </c>
      <c r="B3446" s="52">
        <v>2</v>
      </c>
      <c r="C3446" s="55">
        <v>74.09</v>
      </c>
      <c r="D3446" s="52">
        <f t="shared" si="56"/>
        <v>5</v>
      </c>
    </row>
    <row r="3447" spans="1:4" x14ac:dyDescent="0.3">
      <c r="A3447" s="54">
        <v>45435</v>
      </c>
      <c r="B3447" s="52">
        <v>3</v>
      </c>
      <c r="C3447" s="55">
        <v>68.67</v>
      </c>
      <c r="D3447" s="52">
        <f t="shared" si="56"/>
        <v>5</v>
      </c>
    </row>
    <row r="3448" spans="1:4" x14ac:dyDescent="0.3">
      <c r="A3448" s="54">
        <v>45435</v>
      </c>
      <c r="B3448" s="52">
        <v>4</v>
      </c>
      <c r="C3448" s="55">
        <v>71.17</v>
      </c>
      <c r="D3448" s="52">
        <f t="shared" si="56"/>
        <v>5</v>
      </c>
    </row>
    <row r="3449" spans="1:4" x14ac:dyDescent="0.3">
      <c r="A3449" s="54">
        <v>45435</v>
      </c>
      <c r="B3449" s="52">
        <v>5</v>
      </c>
      <c r="C3449" s="55">
        <v>72.09</v>
      </c>
      <c r="D3449" s="52">
        <f t="shared" si="56"/>
        <v>5</v>
      </c>
    </row>
    <row r="3450" spans="1:4" x14ac:dyDescent="0.3">
      <c r="A3450" s="54">
        <v>45435</v>
      </c>
      <c r="B3450" s="52">
        <v>6</v>
      </c>
      <c r="C3450" s="55">
        <v>79.44</v>
      </c>
      <c r="D3450" s="52">
        <f t="shared" si="56"/>
        <v>5</v>
      </c>
    </row>
    <row r="3451" spans="1:4" x14ac:dyDescent="0.3">
      <c r="A3451" s="54">
        <v>45435</v>
      </c>
      <c r="B3451" s="52">
        <v>7</v>
      </c>
      <c r="C3451" s="55">
        <v>101.32</v>
      </c>
      <c r="D3451" s="52">
        <f t="shared" si="56"/>
        <v>5</v>
      </c>
    </row>
    <row r="3452" spans="1:4" x14ac:dyDescent="0.3">
      <c r="A3452" s="54">
        <v>45435</v>
      </c>
      <c r="B3452" s="52">
        <v>8</v>
      </c>
      <c r="C3452" s="55">
        <v>115.03</v>
      </c>
      <c r="D3452" s="52">
        <f t="shared" si="56"/>
        <v>5</v>
      </c>
    </row>
    <row r="3453" spans="1:4" x14ac:dyDescent="0.3">
      <c r="A3453" s="54">
        <v>45435</v>
      </c>
      <c r="B3453" s="52">
        <v>9</v>
      </c>
      <c r="C3453" s="55">
        <v>96.68</v>
      </c>
      <c r="D3453" s="52">
        <f t="shared" si="56"/>
        <v>5</v>
      </c>
    </row>
    <row r="3454" spans="1:4" x14ac:dyDescent="0.3">
      <c r="A3454" s="54">
        <v>45435</v>
      </c>
      <c r="B3454" s="52">
        <v>10</v>
      </c>
      <c r="C3454" s="55">
        <v>75.349999999999994</v>
      </c>
      <c r="D3454" s="52">
        <f t="shared" si="56"/>
        <v>5</v>
      </c>
    </row>
    <row r="3455" spans="1:4" x14ac:dyDescent="0.3">
      <c r="A3455" s="54">
        <v>45435</v>
      </c>
      <c r="B3455" s="52">
        <v>11</v>
      </c>
      <c r="C3455" s="55">
        <v>72.88</v>
      </c>
      <c r="D3455" s="52">
        <f t="shared" si="56"/>
        <v>5</v>
      </c>
    </row>
    <row r="3456" spans="1:4" x14ac:dyDescent="0.3">
      <c r="A3456" s="54">
        <v>45435</v>
      </c>
      <c r="B3456" s="52">
        <v>12</v>
      </c>
      <c r="C3456" s="55">
        <v>64.790000000000006</v>
      </c>
      <c r="D3456" s="52">
        <f t="shared" si="56"/>
        <v>5</v>
      </c>
    </row>
    <row r="3457" spans="1:4" x14ac:dyDescent="0.3">
      <c r="A3457" s="54">
        <v>45435</v>
      </c>
      <c r="B3457" s="52">
        <v>13</v>
      </c>
      <c r="C3457" s="55">
        <v>52.83</v>
      </c>
      <c r="D3457" s="52">
        <f t="shared" si="56"/>
        <v>5</v>
      </c>
    </row>
    <row r="3458" spans="1:4" x14ac:dyDescent="0.3">
      <c r="A3458" s="54">
        <v>45435</v>
      </c>
      <c r="B3458" s="52">
        <v>14</v>
      </c>
      <c r="C3458" s="55">
        <v>44.55</v>
      </c>
      <c r="D3458" s="52">
        <f t="shared" si="56"/>
        <v>5</v>
      </c>
    </row>
    <row r="3459" spans="1:4" x14ac:dyDescent="0.3">
      <c r="A3459" s="54">
        <v>45435</v>
      </c>
      <c r="B3459" s="52">
        <v>15</v>
      </c>
      <c r="C3459" s="55">
        <v>58.23</v>
      </c>
      <c r="D3459" s="52">
        <f t="shared" si="56"/>
        <v>5</v>
      </c>
    </row>
    <row r="3460" spans="1:4" x14ac:dyDescent="0.3">
      <c r="A3460" s="54">
        <v>45435</v>
      </c>
      <c r="B3460" s="52">
        <v>16</v>
      </c>
      <c r="C3460" s="55">
        <v>74.22</v>
      </c>
      <c r="D3460" s="52">
        <f t="shared" si="56"/>
        <v>5</v>
      </c>
    </row>
    <row r="3461" spans="1:4" x14ac:dyDescent="0.3">
      <c r="A3461" s="54">
        <v>45435</v>
      </c>
      <c r="B3461" s="52">
        <v>17</v>
      </c>
      <c r="C3461" s="55">
        <v>84.99</v>
      </c>
      <c r="D3461" s="52">
        <f t="shared" si="56"/>
        <v>5</v>
      </c>
    </row>
    <row r="3462" spans="1:4" x14ac:dyDescent="0.3">
      <c r="A3462" s="54">
        <v>45435</v>
      </c>
      <c r="B3462" s="52">
        <v>18</v>
      </c>
      <c r="C3462" s="55">
        <v>93.3</v>
      </c>
      <c r="D3462" s="52">
        <f t="shared" si="56"/>
        <v>5</v>
      </c>
    </row>
    <row r="3463" spans="1:4" x14ac:dyDescent="0.3">
      <c r="A3463" s="54">
        <v>45435</v>
      </c>
      <c r="B3463" s="52">
        <v>19</v>
      </c>
      <c r="C3463" s="55">
        <v>112.94</v>
      </c>
      <c r="D3463" s="52">
        <f t="shared" si="56"/>
        <v>5</v>
      </c>
    </row>
    <row r="3464" spans="1:4" x14ac:dyDescent="0.3">
      <c r="A3464" s="54">
        <v>45435</v>
      </c>
      <c r="B3464" s="52">
        <v>20</v>
      </c>
      <c r="C3464" s="55">
        <v>149.88</v>
      </c>
      <c r="D3464" s="52">
        <f t="shared" si="56"/>
        <v>5</v>
      </c>
    </row>
    <row r="3465" spans="1:4" x14ac:dyDescent="0.3">
      <c r="A3465" s="54">
        <v>45435</v>
      </c>
      <c r="B3465" s="52">
        <v>21</v>
      </c>
      <c r="C3465" s="55">
        <v>175.96</v>
      </c>
      <c r="D3465" s="52">
        <f t="shared" si="56"/>
        <v>5</v>
      </c>
    </row>
    <row r="3466" spans="1:4" x14ac:dyDescent="0.3">
      <c r="A3466" s="54">
        <v>45435</v>
      </c>
      <c r="B3466" s="52">
        <v>22</v>
      </c>
      <c r="C3466" s="55">
        <v>154.63</v>
      </c>
      <c r="D3466" s="52">
        <f t="shared" si="56"/>
        <v>5</v>
      </c>
    </row>
    <row r="3467" spans="1:4" x14ac:dyDescent="0.3">
      <c r="A3467" s="54">
        <v>45435</v>
      </c>
      <c r="B3467" s="52">
        <v>23</v>
      </c>
      <c r="C3467" s="55">
        <v>123.65</v>
      </c>
      <c r="D3467" s="52">
        <f t="shared" si="56"/>
        <v>5</v>
      </c>
    </row>
    <row r="3468" spans="1:4" x14ac:dyDescent="0.3">
      <c r="A3468" s="54">
        <v>45435</v>
      </c>
      <c r="B3468" s="52">
        <v>24</v>
      </c>
      <c r="C3468" s="55">
        <v>103.61</v>
      </c>
      <c r="D3468" s="52">
        <f t="shared" si="56"/>
        <v>5</v>
      </c>
    </row>
    <row r="3469" spans="1:4" x14ac:dyDescent="0.3">
      <c r="A3469" s="54">
        <v>45436</v>
      </c>
      <c r="B3469" s="52">
        <v>1</v>
      </c>
      <c r="C3469" s="55">
        <v>102.24</v>
      </c>
      <c r="D3469" s="52">
        <f t="shared" si="56"/>
        <v>5</v>
      </c>
    </row>
    <row r="3470" spans="1:4" x14ac:dyDescent="0.3">
      <c r="A3470" s="54">
        <v>45436</v>
      </c>
      <c r="B3470" s="52">
        <v>2</v>
      </c>
      <c r="C3470" s="55">
        <v>92.96</v>
      </c>
      <c r="D3470" s="52">
        <f t="shared" si="56"/>
        <v>5</v>
      </c>
    </row>
    <row r="3471" spans="1:4" x14ac:dyDescent="0.3">
      <c r="A3471" s="54">
        <v>45436</v>
      </c>
      <c r="B3471" s="52">
        <v>3</v>
      </c>
      <c r="C3471" s="55">
        <v>88.89</v>
      </c>
      <c r="D3471" s="52">
        <f t="shared" ref="D3471:D3534" si="57">MONTH(A3471)</f>
        <v>5</v>
      </c>
    </row>
    <row r="3472" spans="1:4" x14ac:dyDescent="0.3">
      <c r="A3472" s="54">
        <v>45436</v>
      </c>
      <c r="B3472" s="52">
        <v>4</v>
      </c>
      <c r="C3472" s="55">
        <v>87.05</v>
      </c>
      <c r="D3472" s="52">
        <f t="shared" si="57"/>
        <v>5</v>
      </c>
    </row>
    <row r="3473" spans="1:4" x14ac:dyDescent="0.3">
      <c r="A3473" s="54">
        <v>45436</v>
      </c>
      <c r="B3473" s="52">
        <v>5</v>
      </c>
      <c r="C3473" s="55">
        <v>89.63</v>
      </c>
      <c r="D3473" s="52">
        <f t="shared" si="57"/>
        <v>5</v>
      </c>
    </row>
    <row r="3474" spans="1:4" x14ac:dyDescent="0.3">
      <c r="A3474" s="54">
        <v>45436</v>
      </c>
      <c r="B3474" s="52">
        <v>6</v>
      </c>
      <c r="C3474" s="55">
        <v>101.61</v>
      </c>
      <c r="D3474" s="52">
        <f t="shared" si="57"/>
        <v>5</v>
      </c>
    </row>
    <row r="3475" spans="1:4" x14ac:dyDescent="0.3">
      <c r="A3475" s="54">
        <v>45436</v>
      </c>
      <c r="B3475" s="52">
        <v>7</v>
      </c>
      <c r="C3475" s="55">
        <v>120.85</v>
      </c>
      <c r="D3475" s="52">
        <f t="shared" si="57"/>
        <v>5</v>
      </c>
    </row>
    <row r="3476" spans="1:4" x14ac:dyDescent="0.3">
      <c r="A3476" s="54">
        <v>45436</v>
      </c>
      <c r="B3476" s="52">
        <v>8</v>
      </c>
      <c r="C3476" s="55">
        <v>122.61</v>
      </c>
      <c r="D3476" s="52">
        <f t="shared" si="57"/>
        <v>5</v>
      </c>
    </row>
    <row r="3477" spans="1:4" x14ac:dyDescent="0.3">
      <c r="A3477" s="54">
        <v>45436</v>
      </c>
      <c r="B3477" s="52">
        <v>9</v>
      </c>
      <c r="C3477" s="55">
        <v>104.14</v>
      </c>
      <c r="D3477" s="52">
        <f t="shared" si="57"/>
        <v>5</v>
      </c>
    </row>
    <row r="3478" spans="1:4" x14ac:dyDescent="0.3">
      <c r="A3478" s="54">
        <v>45436</v>
      </c>
      <c r="B3478" s="52">
        <v>10</v>
      </c>
      <c r="C3478" s="55">
        <v>97.68</v>
      </c>
      <c r="D3478" s="52">
        <f t="shared" si="57"/>
        <v>5</v>
      </c>
    </row>
    <row r="3479" spans="1:4" x14ac:dyDescent="0.3">
      <c r="A3479" s="54">
        <v>45436</v>
      </c>
      <c r="B3479" s="52">
        <v>11</v>
      </c>
      <c r="C3479" s="55">
        <v>87.44</v>
      </c>
      <c r="D3479" s="52">
        <f t="shared" si="57"/>
        <v>5</v>
      </c>
    </row>
    <row r="3480" spans="1:4" x14ac:dyDescent="0.3">
      <c r="A3480" s="54">
        <v>45436</v>
      </c>
      <c r="B3480" s="52">
        <v>12</v>
      </c>
      <c r="C3480" s="55">
        <v>79.06</v>
      </c>
      <c r="D3480" s="52">
        <f t="shared" si="57"/>
        <v>5</v>
      </c>
    </row>
    <row r="3481" spans="1:4" x14ac:dyDescent="0.3">
      <c r="A3481" s="54">
        <v>45436</v>
      </c>
      <c r="B3481" s="52">
        <v>13</v>
      </c>
      <c r="C3481" s="55">
        <v>77.27</v>
      </c>
      <c r="D3481" s="52">
        <f t="shared" si="57"/>
        <v>5</v>
      </c>
    </row>
    <row r="3482" spans="1:4" x14ac:dyDescent="0.3">
      <c r="A3482" s="54">
        <v>45436</v>
      </c>
      <c r="B3482" s="52">
        <v>14</v>
      </c>
      <c r="C3482" s="55">
        <v>74.400000000000006</v>
      </c>
      <c r="D3482" s="52">
        <f t="shared" si="57"/>
        <v>5</v>
      </c>
    </row>
    <row r="3483" spans="1:4" x14ac:dyDescent="0.3">
      <c r="A3483" s="54">
        <v>45436</v>
      </c>
      <c r="B3483" s="52">
        <v>15</v>
      </c>
      <c r="C3483" s="55">
        <v>75.459999999999994</v>
      </c>
      <c r="D3483" s="52">
        <f t="shared" si="57"/>
        <v>5</v>
      </c>
    </row>
    <row r="3484" spans="1:4" x14ac:dyDescent="0.3">
      <c r="A3484" s="54">
        <v>45436</v>
      </c>
      <c r="B3484" s="52">
        <v>16</v>
      </c>
      <c r="C3484" s="55">
        <v>81.680000000000007</v>
      </c>
      <c r="D3484" s="52">
        <f t="shared" si="57"/>
        <v>5</v>
      </c>
    </row>
    <row r="3485" spans="1:4" x14ac:dyDescent="0.3">
      <c r="A3485" s="54">
        <v>45436</v>
      </c>
      <c r="B3485" s="52">
        <v>17</v>
      </c>
      <c r="C3485" s="55">
        <v>84.34</v>
      </c>
      <c r="D3485" s="52">
        <f t="shared" si="57"/>
        <v>5</v>
      </c>
    </row>
    <row r="3486" spans="1:4" x14ac:dyDescent="0.3">
      <c r="A3486" s="54">
        <v>45436</v>
      </c>
      <c r="B3486" s="52">
        <v>18</v>
      </c>
      <c r="C3486" s="55">
        <v>99.17</v>
      </c>
      <c r="D3486" s="52">
        <f t="shared" si="57"/>
        <v>5</v>
      </c>
    </row>
    <row r="3487" spans="1:4" x14ac:dyDescent="0.3">
      <c r="A3487" s="54">
        <v>45436</v>
      </c>
      <c r="B3487" s="52">
        <v>19</v>
      </c>
      <c r="C3487" s="55">
        <v>112.29</v>
      </c>
      <c r="D3487" s="52">
        <f t="shared" si="57"/>
        <v>5</v>
      </c>
    </row>
    <row r="3488" spans="1:4" x14ac:dyDescent="0.3">
      <c r="A3488" s="54">
        <v>45436</v>
      </c>
      <c r="B3488" s="52">
        <v>20</v>
      </c>
      <c r="C3488" s="55">
        <v>134.94</v>
      </c>
      <c r="D3488" s="52">
        <f t="shared" si="57"/>
        <v>5</v>
      </c>
    </row>
    <row r="3489" spans="1:4" x14ac:dyDescent="0.3">
      <c r="A3489" s="54">
        <v>45436</v>
      </c>
      <c r="B3489" s="52">
        <v>21</v>
      </c>
      <c r="C3489" s="55">
        <v>138.54</v>
      </c>
      <c r="D3489" s="52">
        <f t="shared" si="57"/>
        <v>5</v>
      </c>
    </row>
    <row r="3490" spans="1:4" x14ac:dyDescent="0.3">
      <c r="A3490" s="54">
        <v>45436</v>
      </c>
      <c r="B3490" s="52">
        <v>22</v>
      </c>
      <c r="C3490" s="55">
        <v>125.54</v>
      </c>
      <c r="D3490" s="52">
        <f t="shared" si="57"/>
        <v>5</v>
      </c>
    </row>
    <row r="3491" spans="1:4" x14ac:dyDescent="0.3">
      <c r="A3491" s="54">
        <v>45436</v>
      </c>
      <c r="B3491" s="52">
        <v>23</v>
      </c>
      <c r="C3491" s="55">
        <v>109.67</v>
      </c>
      <c r="D3491" s="52">
        <f t="shared" si="57"/>
        <v>5</v>
      </c>
    </row>
    <row r="3492" spans="1:4" x14ac:dyDescent="0.3">
      <c r="A3492" s="54">
        <v>45436</v>
      </c>
      <c r="B3492" s="52">
        <v>24</v>
      </c>
      <c r="C3492" s="55">
        <v>99.84</v>
      </c>
      <c r="D3492" s="52">
        <f t="shared" si="57"/>
        <v>5</v>
      </c>
    </row>
    <row r="3493" spans="1:4" x14ac:dyDescent="0.3">
      <c r="A3493" s="54">
        <v>45437</v>
      </c>
      <c r="B3493" s="52">
        <v>1</v>
      </c>
      <c r="C3493" s="55">
        <v>94.88</v>
      </c>
      <c r="D3493" s="52">
        <f t="shared" si="57"/>
        <v>5</v>
      </c>
    </row>
    <row r="3494" spans="1:4" x14ac:dyDescent="0.3">
      <c r="A3494" s="54">
        <v>45437</v>
      </c>
      <c r="B3494" s="52">
        <v>2</v>
      </c>
      <c r="C3494" s="55">
        <v>91.84</v>
      </c>
      <c r="D3494" s="52">
        <f t="shared" si="57"/>
        <v>5</v>
      </c>
    </row>
    <row r="3495" spans="1:4" x14ac:dyDescent="0.3">
      <c r="A3495" s="54">
        <v>45437</v>
      </c>
      <c r="B3495" s="52">
        <v>3</v>
      </c>
      <c r="C3495" s="55">
        <v>90.42</v>
      </c>
      <c r="D3495" s="52">
        <f t="shared" si="57"/>
        <v>5</v>
      </c>
    </row>
    <row r="3496" spans="1:4" x14ac:dyDescent="0.3">
      <c r="A3496" s="54">
        <v>45437</v>
      </c>
      <c r="B3496" s="52">
        <v>4</v>
      </c>
      <c r="C3496" s="55">
        <v>89.14</v>
      </c>
      <c r="D3496" s="52">
        <f t="shared" si="57"/>
        <v>5</v>
      </c>
    </row>
    <row r="3497" spans="1:4" x14ac:dyDescent="0.3">
      <c r="A3497" s="54">
        <v>45437</v>
      </c>
      <c r="B3497" s="52">
        <v>5</v>
      </c>
      <c r="C3497" s="55">
        <v>89.02</v>
      </c>
      <c r="D3497" s="52">
        <f t="shared" si="57"/>
        <v>5</v>
      </c>
    </row>
    <row r="3498" spans="1:4" x14ac:dyDescent="0.3">
      <c r="A3498" s="54">
        <v>45437</v>
      </c>
      <c r="B3498" s="52">
        <v>6</v>
      </c>
      <c r="C3498" s="55">
        <v>90.95</v>
      </c>
      <c r="D3498" s="52">
        <f t="shared" si="57"/>
        <v>5</v>
      </c>
    </row>
    <row r="3499" spans="1:4" x14ac:dyDescent="0.3">
      <c r="A3499" s="54">
        <v>45437</v>
      </c>
      <c r="B3499" s="52">
        <v>7</v>
      </c>
      <c r="C3499" s="55">
        <v>90.99</v>
      </c>
      <c r="D3499" s="52">
        <f t="shared" si="57"/>
        <v>5</v>
      </c>
    </row>
    <row r="3500" spans="1:4" x14ac:dyDescent="0.3">
      <c r="A3500" s="54">
        <v>45437</v>
      </c>
      <c r="B3500" s="52">
        <v>8</v>
      </c>
      <c r="C3500" s="55">
        <v>86.43</v>
      </c>
      <c r="D3500" s="52">
        <f t="shared" si="57"/>
        <v>5</v>
      </c>
    </row>
    <row r="3501" spans="1:4" x14ac:dyDescent="0.3">
      <c r="A3501" s="54">
        <v>45437</v>
      </c>
      <c r="B3501" s="52">
        <v>9</v>
      </c>
      <c r="C3501" s="55">
        <v>75.790000000000006</v>
      </c>
      <c r="D3501" s="52">
        <f t="shared" si="57"/>
        <v>5</v>
      </c>
    </row>
    <row r="3502" spans="1:4" x14ac:dyDescent="0.3">
      <c r="A3502" s="54">
        <v>45437</v>
      </c>
      <c r="B3502" s="52">
        <v>10</v>
      </c>
      <c r="C3502" s="55">
        <v>61.89</v>
      </c>
      <c r="D3502" s="52">
        <f t="shared" si="57"/>
        <v>5</v>
      </c>
    </row>
    <row r="3503" spans="1:4" x14ac:dyDescent="0.3">
      <c r="A3503" s="54">
        <v>45437</v>
      </c>
      <c r="B3503" s="52">
        <v>11</v>
      </c>
      <c r="C3503" s="55">
        <v>36.450000000000003</v>
      </c>
      <c r="D3503" s="52">
        <f t="shared" si="57"/>
        <v>5</v>
      </c>
    </row>
    <row r="3504" spans="1:4" x14ac:dyDescent="0.3">
      <c r="A3504" s="54">
        <v>45437</v>
      </c>
      <c r="B3504" s="52">
        <v>12</v>
      </c>
      <c r="C3504" s="55">
        <v>9.2200000000000006</v>
      </c>
      <c r="D3504" s="52">
        <f t="shared" si="57"/>
        <v>5</v>
      </c>
    </row>
    <row r="3505" spans="1:4" x14ac:dyDescent="0.3">
      <c r="A3505" s="54">
        <v>45437</v>
      </c>
      <c r="B3505" s="52">
        <v>13</v>
      </c>
      <c r="C3505" s="55">
        <v>3.24</v>
      </c>
      <c r="D3505" s="52">
        <f t="shared" si="57"/>
        <v>5</v>
      </c>
    </row>
    <row r="3506" spans="1:4" x14ac:dyDescent="0.3">
      <c r="A3506" s="54">
        <v>45437</v>
      </c>
      <c r="B3506" s="52">
        <v>14</v>
      </c>
      <c r="C3506" s="55">
        <v>0.04</v>
      </c>
      <c r="D3506" s="52">
        <f t="shared" si="57"/>
        <v>5</v>
      </c>
    </row>
    <row r="3507" spans="1:4" x14ac:dyDescent="0.3">
      <c r="A3507" s="54">
        <v>45437</v>
      </c>
      <c r="B3507" s="52">
        <v>15</v>
      </c>
      <c r="C3507" s="55">
        <v>0</v>
      </c>
      <c r="D3507" s="52">
        <f t="shared" si="57"/>
        <v>5</v>
      </c>
    </row>
    <row r="3508" spans="1:4" x14ac:dyDescent="0.3">
      <c r="A3508" s="54">
        <v>45437</v>
      </c>
      <c r="B3508" s="52">
        <v>16</v>
      </c>
      <c r="C3508" s="55">
        <v>0.02</v>
      </c>
      <c r="D3508" s="52">
        <f t="shared" si="57"/>
        <v>5</v>
      </c>
    </row>
    <row r="3509" spans="1:4" x14ac:dyDescent="0.3">
      <c r="A3509" s="54">
        <v>45437</v>
      </c>
      <c r="B3509" s="52">
        <v>17</v>
      </c>
      <c r="C3509" s="55">
        <v>14.27</v>
      </c>
      <c r="D3509" s="52">
        <f t="shared" si="57"/>
        <v>5</v>
      </c>
    </row>
    <row r="3510" spans="1:4" x14ac:dyDescent="0.3">
      <c r="A3510" s="54">
        <v>45437</v>
      </c>
      <c r="B3510" s="52">
        <v>18</v>
      </c>
      <c r="C3510" s="55">
        <v>76.37</v>
      </c>
      <c r="D3510" s="52">
        <f t="shared" si="57"/>
        <v>5</v>
      </c>
    </row>
    <row r="3511" spans="1:4" x14ac:dyDescent="0.3">
      <c r="A3511" s="54">
        <v>45437</v>
      </c>
      <c r="B3511" s="52">
        <v>19</v>
      </c>
      <c r="C3511" s="55">
        <v>96.54</v>
      </c>
      <c r="D3511" s="52">
        <f t="shared" si="57"/>
        <v>5</v>
      </c>
    </row>
    <row r="3512" spans="1:4" x14ac:dyDescent="0.3">
      <c r="A3512" s="54">
        <v>45437</v>
      </c>
      <c r="B3512" s="52">
        <v>20</v>
      </c>
      <c r="C3512" s="55">
        <v>116.18</v>
      </c>
      <c r="D3512" s="52">
        <f t="shared" si="57"/>
        <v>5</v>
      </c>
    </row>
    <row r="3513" spans="1:4" x14ac:dyDescent="0.3">
      <c r="A3513" s="54">
        <v>45437</v>
      </c>
      <c r="B3513" s="52">
        <v>21</v>
      </c>
      <c r="C3513" s="55">
        <v>132.74</v>
      </c>
      <c r="D3513" s="52">
        <f t="shared" si="57"/>
        <v>5</v>
      </c>
    </row>
    <row r="3514" spans="1:4" x14ac:dyDescent="0.3">
      <c r="A3514" s="54">
        <v>45437</v>
      </c>
      <c r="B3514" s="52">
        <v>22</v>
      </c>
      <c r="C3514" s="55">
        <v>137.47999999999999</v>
      </c>
      <c r="D3514" s="52">
        <f t="shared" si="57"/>
        <v>5</v>
      </c>
    </row>
    <row r="3515" spans="1:4" x14ac:dyDescent="0.3">
      <c r="A3515" s="54">
        <v>45437</v>
      </c>
      <c r="B3515" s="52">
        <v>23</v>
      </c>
      <c r="C3515" s="55">
        <v>116.41</v>
      </c>
      <c r="D3515" s="52">
        <f t="shared" si="57"/>
        <v>5</v>
      </c>
    </row>
    <row r="3516" spans="1:4" x14ac:dyDescent="0.3">
      <c r="A3516" s="54">
        <v>45437</v>
      </c>
      <c r="B3516" s="52">
        <v>24</v>
      </c>
      <c r="C3516" s="55">
        <v>104.98</v>
      </c>
      <c r="D3516" s="52">
        <f t="shared" si="57"/>
        <v>5</v>
      </c>
    </row>
    <row r="3517" spans="1:4" x14ac:dyDescent="0.3">
      <c r="A3517" s="54">
        <v>45438</v>
      </c>
      <c r="B3517" s="52">
        <v>1</v>
      </c>
      <c r="C3517" s="55">
        <v>108.9</v>
      </c>
      <c r="D3517" s="52">
        <f t="shared" si="57"/>
        <v>5</v>
      </c>
    </row>
    <row r="3518" spans="1:4" x14ac:dyDescent="0.3">
      <c r="A3518" s="54">
        <v>45438</v>
      </c>
      <c r="B3518" s="52">
        <v>2</v>
      </c>
      <c r="C3518" s="55">
        <v>100.69</v>
      </c>
      <c r="D3518" s="52">
        <f t="shared" si="57"/>
        <v>5</v>
      </c>
    </row>
    <row r="3519" spans="1:4" x14ac:dyDescent="0.3">
      <c r="A3519" s="54">
        <v>45438</v>
      </c>
      <c r="B3519" s="52">
        <v>3</v>
      </c>
      <c r="C3519" s="55">
        <v>92.95</v>
      </c>
      <c r="D3519" s="52">
        <f t="shared" si="57"/>
        <v>5</v>
      </c>
    </row>
    <row r="3520" spans="1:4" x14ac:dyDescent="0.3">
      <c r="A3520" s="54">
        <v>45438</v>
      </c>
      <c r="B3520" s="52">
        <v>4</v>
      </c>
      <c r="C3520" s="55">
        <v>92.88</v>
      </c>
      <c r="D3520" s="52">
        <f t="shared" si="57"/>
        <v>5</v>
      </c>
    </row>
    <row r="3521" spans="1:4" x14ac:dyDescent="0.3">
      <c r="A3521" s="54">
        <v>45438</v>
      </c>
      <c r="B3521" s="52">
        <v>5</v>
      </c>
      <c r="C3521" s="55">
        <v>94.05</v>
      </c>
      <c r="D3521" s="52">
        <f t="shared" si="57"/>
        <v>5</v>
      </c>
    </row>
    <row r="3522" spans="1:4" x14ac:dyDescent="0.3">
      <c r="A3522" s="54">
        <v>45438</v>
      </c>
      <c r="B3522" s="52">
        <v>6</v>
      </c>
      <c r="C3522" s="55">
        <v>91.43</v>
      </c>
      <c r="D3522" s="52">
        <f t="shared" si="57"/>
        <v>5</v>
      </c>
    </row>
    <row r="3523" spans="1:4" x14ac:dyDescent="0.3">
      <c r="A3523" s="54">
        <v>45438</v>
      </c>
      <c r="B3523" s="52">
        <v>7</v>
      </c>
      <c r="C3523" s="55">
        <v>85.98</v>
      </c>
      <c r="D3523" s="52">
        <f t="shared" si="57"/>
        <v>5</v>
      </c>
    </row>
    <row r="3524" spans="1:4" x14ac:dyDescent="0.3">
      <c r="A3524" s="54">
        <v>45438</v>
      </c>
      <c r="B3524" s="52">
        <v>8</v>
      </c>
      <c r="C3524" s="55">
        <v>73.930000000000007</v>
      </c>
      <c r="D3524" s="52">
        <f t="shared" si="57"/>
        <v>5</v>
      </c>
    </row>
    <row r="3525" spans="1:4" x14ac:dyDescent="0.3">
      <c r="A3525" s="54">
        <v>45438</v>
      </c>
      <c r="B3525" s="52">
        <v>9</v>
      </c>
      <c r="C3525" s="55">
        <v>13.25</v>
      </c>
      <c r="D3525" s="52">
        <f t="shared" si="57"/>
        <v>5</v>
      </c>
    </row>
    <row r="3526" spans="1:4" x14ac:dyDescent="0.3">
      <c r="A3526" s="54">
        <v>45438</v>
      </c>
      <c r="B3526" s="52">
        <v>10</v>
      </c>
      <c r="C3526" s="55">
        <v>0.02</v>
      </c>
      <c r="D3526" s="52">
        <f t="shared" si="57"/>
        <v>5</v>
      </c>
    </row>
    <row r="3527" spans="1:4" x14ac:dyDescent="0.3">
      <c r="A3527" s="54">
        <v>45438</v>
      </c>
      <c r="B3527" s="52">
        <v>11</v>
      </c>
      <c r="C3527" s="55">
        <v>0</v>
      </c>
      <c r="D3527" s="52">
        <f t="shared" si="57"/>
        <v>5</v>
      </c>
    </row>
    <row r="3528" spans="1:4" x14ac:dyDescent="0.3">
      <c r="A3528" s="54">
        <v>45438</v>
      </c>
      <c r="B3528" s="52">
        <v>12</v>
      </c>
      <c r="C3528" s="55">
        <v>-0.09</v>
      </c>
      <c r="D3528" s="52">
        <f t="shared" si="57"/>
        <v>5</v>
      </c>
    </row>
    <row r="3529" spans="1:4" x14ac:dyDescent="0.3">
      <c r="A3529" s="54">
        <v>45438</v>
      </c>
      <c r="B3529" s="52">
        <v>13</v>
      </c>
      <c r="C3529" s="55">
        <v>-2.2400000000000002</v>
      </c>
      <c r="D3529" s="52">
        <f t="shared" si="57"/>
        <v>5</v>
      </c>
    </row>
    <row r="3530" spans="1:4" x14ac:dyDescent="0.3">
      <c r="A3530" s="54">
        <v>45438</v>
      </c>
      <c r="B3530" s="52">
        <v>14</v>
      </c>
      <c r="C3530" s="55">
        <v>-11.3</v>
      </c>
      <c r="D3530" s="52">
        <f t="shared" si="57"/>
        <v>5</v>
      </c>
    </row>
    <row r="3531" spans="1:4" x14ac:dyDescent="0.3">
      <c r="A3531" s="54">
        <v>45438</v>
      </c>
      <c r="B3531" s="52">
        <v>15</v>
      </c>
      <c r="C3531" s="55">
        <v>-25.34</v>
      </c>
      <c r="D3531" s="52">
        <f t="shared" si="57"/>
        <v>5</v>
      </c>
    </row>
    <row r="3532" spans="1:4" x14ac:dyDescent="0.3">
      <c r="A3532" s="54">
        <v>45438</v>
      </c>
      <c r="B3532" s="52">
        <v>16</v>
      </c>
      <c r="C3532" s="55">
        <v>-10.51</v>
      </c>
      <c r="D3532" s="52">
        <f t="shared" si="57"/>
        <v>5</v>
      </c>
    </row>
    <row r="3533" spans="1:4" x14ac:dyDescent="0.3">
      <c r="A3533" s="54">
        <v>45438</v>
      </c>
      <c r="B3533" s="52">
        <v>17</v>
      </c>
      <c r="C3533" s="55">
        <v>-0.64</v>
      </c>
      <c r="D3533" s="52">
        <f t="shared" si="57"/>
        <v>5</v>
      </c>
    </row>
    <row r="3534" spans="1:4" x14ac:dyDescent="0.3">
      <c r="A3534" s="54">
        <v>45438</v>
      </c>
      <c r="B3534" s="52">
        <v>18</v>
      </c>
      <c r="C3534" s="55">
        <v>54.71</v>
      </c>
      <c r="D3534" s="52">
        <f t="shared" si="57"/>
        <v>5</v>
      </c>
    </row>
    <row r="3535" spans="1:4" x14ac:dyDescent="0.3">
      <c r="A3535" s="54">
        <v>45438</v>
      </c>
      <c r="B3535" s="52">
        <v>19</v>
      </c>
      <c r="C3535" s="55">
        <v>91.33</v>
      </c>
      <c r="D3535" s="52">
        <f t="shared" ref="D3535:D3598" si="58">MONTH(A3535)</f>
        <v>5</v>
      </c>
    </row>
    <row r="3536" spans="1:4" x14ac:dyDescent="0.3">
      <c r="A3536" s="54">
        <v>45438</v>
      </c>
      <c r="B3536" s="52">
        <v>20</v>
      </c>
      <c r="C3536" s="55">
        <v>111.55</v>
      </c>
      <c r="D3536" s="52">
        <f t="shared" si="58"/>
        <v>5</v>
      </c>
    </row>
    <row r="3537" spans="1:4" x14ac:dyDescent="0.3">
      <c r="A3537" s="54">
        <v>45438</v>
      </c>
      <c r="B3537" s="52">
        <v>21</v>
      </c>
      <c r="C3537" s="55">
        <v>131.94999999999999</v>
      </c>
      <c r="D3537" s="52">
        <f t="shared" si="58"/>
        <v>5</v>
      </c>
    </row>
    <row r="3538" spans="1:4" x14ac:dyDescent="0.3">
      <c r="A3538" s="54">
        <v>45438</v>
      </c>
      <c r="B3538" s="52">
        <v>22</v>
      </c>
      <c r="C3538" s="55">
        <v>116.33</v>
      </c>
      <c r="D3538" s="52">
        <f t="shared" si="58"/>
        <v>5</v>
      </c>
    </row>
    <row r="3539" spans="1:4" x14ac:dyDescent="0.3">
      <c r="A3539" s="54">
        <v>45438</v>
      </c>
      <c r="B3539" s="52">
        <v>23</v>
      </c>
      <c r="C3539" s="55">
        <v>103.46</v>
      </c>
      <c r="D3539" s="52">
        <f t="shared" si="58"/>
        <v>5</v>
      </c>
    </row>
    <row r="3540" spans="1:4" x14ac:dyDescent="0.3">
      <c r="A3540" s="54">
        <v>45438</v>
      </c>
      <c r="B3540" s="52">
        <v>24</v>
      </c>
      <c r="C3540" s="55">
        <v>155.1</v>
      </c>
      <c r="D3540" s="52">
        <f t="shared" si="58"/>
        <v>5</v>
      </c>
    </row>
    <row r="3541" spans="1:4" x14ac:dyDescent="0.3">
      <c r="A3541" s="54">
        <v>45439</v>
      </c>
      <c r="B3541" s="52">
        <v>1</v>
      </c>
      <c r="C3541" s="55">
        <v>77.66</v>
      </c>
      <c r="D3541" s="52">
        <f t="shared" si="58"/>
        <v>5</v>
      </c>
    </row>
    <row r="3542" spans="1:4" x14ac:dyDescent="0.3">
      <c r="A3542" s="54">
        <v>45439</v>
      </c>
      <c r="B3542" s="52">
        <v>2</v>
      </c>
      <c r="C3542" s="55">
        <v>76.53</v>
      </c>
      <c r="D3542" s="52">
        <f t="shared" si="58"/>
        <v>5</v>
      </c>
    </row>
    <row r="3543" spans="1:4" x14ac:dyDescent="0.3">
      <c r="A3543" s="54">
        <v>45439</v>
      </c>
      <c r="B3543" s="52">
        <v>3</v>
      </c>
      <c r="C3543" s="55">
        <v>75.959999999999994</v>
      </c>
      <c r="D3543" s="52">
        <f t="shared" si="58"/>
        <v>5</v>
      </c>
    </row>
    <row r="3544" spans="1:4" x14ac:dyDescent="0.3">
      <c r="A3544" s="54">
        <v>45439</v>
      </c>
      <c r="B3544" s="52">
        <v>4</v>
      </c>
      <c r="C3544" s="55">
        <v>75.95</v>
      </c>
      <c r="D3544" s="52">
        <f t="shared" si="58"/>
        <v>5</v>
      </c>
    </row>
    <row r="3545" spans="1:4" x14ac:dyDescent="0.3">
      <c r="A3545" s="54">
        <v>45439</v>
      </c>
      <c r="B3545" s="52">
        <v>5</v>
      </c>
      <c r="C3545" s="55">
        <v>79.63</v>
      </c>
      <c r="D3545" s="52">
        <f t="shared" si="58"/>
        <v>5</v>
      </c>
    </row>
    <row r="3546" spans="1:4" x14ac:dyDescent="0.3">
      <c r="A3546" s="54">
        <v>45439</v>
      </c>
      <c r="B3546" s="52">
        <v>6</v>
      </c>
      <c r="C3546" s="55">
        <v>85.89</v>
      </c>
      <c r="D3546" s="52">
        <f t="shared" si="58"/>
        <v>5</v>
      </c>
    </row>
    <row r="3547" spans="1:4" x14ac:dyDescent="0.3">
      <c r="A3547" s="54">
        <v>45439</v>
      </c>
      <c r="B3547" s="52">
        <v>7</v>
      </c>
      <c r="C3547" s="55">
        <v>108.32</v>
      </c>
      <c r="D3547" s="52">
        <f t="shared" si="58"/>
        <v>5</v>
      </c>
    </row>
    <row r="3548" spans="1:4" x14ac:dyDescent="0.3">
      <c r="A3548" s="54">
        <v>45439</v>
      </c>
      <c r="B3548" s="52">
        <v>8</v>
      </c>
      <c r="C3548" s="55">
        <v>127.04</v>
      </c>
      <c r="D3548" s="52">
        <f t="shared" si="58"/>
        <v>5</v>
      </c>
    </row>
    <row r="3549" spans="1:4" x14ac:dyDescent="0.3">
      <c r="A3549" s="54">
        <v>45439</v>
      </c>
      <c r="B3549" s="52">
        <v>9</v>
      </c>
      <c r="C3549" s="55">
        <v>120.46</v>
      </c>
      <c r="D3549" s="52">
        <f t="shared" si="58"/>
        <v>5</v>
      </c>
    </row>
    <row r="3550" spans="1:4" x14ac:dyDescent="0.3">
      <c r="A3550" s="54">
        <v>45439</v>
      </c>
      <c r="B3550" s="52">
        <v>10</v>
      </c>
      <c r="C3550" s="55">
        <v>85.75</v>
      </c>
      <c r="D3550" s="52">
        <f t="shared" si="58"/>
        <v>5</v>
      </c>
    </row>
    <row r="3551" spans="1:4" x14ac:dyDescent="0.3">
      <c r="A3551" s="54">
        <v>45439</v>
      </c>
      <c r="B3551" s="52">
        <v>11</v>
      </c>
      <c r="C3551" s="55">
        <v>75</v>
      </c>
      <c r="D3551" s="52">
        <f t="shared" si="58"/>
        <v>5</v>
      </c>
    </row>
    <row r="3552" spans="1:4" x14ac:dyDescent="0.3">
      <c r="A3552" s="54">
        <v>45439</v>
      </c>
      <c r="B3552" s="52">
        <v>12</v>
      </c>
      <c r="C3552" s="55">
        <v>72.47</v>
      </c>
      <c r="D3552" s="52">
        <f t="shared" si="58"/>
        <v>5</v>
      </c>
    </row>
    <row r="3553" spans="1:4" x14ac:dyDescent="0.3">
      <c r="A3553" s="54">
        <v>45439</v>
      </c>
      <c r="B3553" s="52">
        <v>13</v>
      </c>
      <c r="C3553" s="55">
        <v>67.48</v>
      </c>
      <c r="D3553" s="52">
        <f t="shared" si="58"/>
        <v>5</v>
      </c>
    </row>
    <row r="3554" spans="1:4" x14ac:dyDescent="0.3">
      <c r="A3554" s="54">
        <v>45439</v>
      </c>
      <c r="B3554" s="52">
        <v>14</v>
      </c>
      <c r="C3554" s="55">
        <v>67.11</v>
      </c>
      <c r="D3554" s="52">
        <f t="shared" si="58"/>
        <v>5</v>
      </c>
    </row>
    <row r="3555" spans="1:4" x14ac:dyDescent="0.3">
      <c r="A3555" s="54">
        <v>45439</v>
      </c>
      <c r="B3555" s="52">
        <v>15</v>
      </c>
      <c r="C3555" s="55">
        <v>66.27</v>
      </c>
      <c r="D3555" s="52">
        <f t="shared" si="58"/>
        <v>5</v>
      </c>
    </row>
    <row r="3556" spans="1:4" x14ac:dyDescent="0.3">
      <c r="A3556" s="54">
        <v>45439</v>
      </c>
      <c r="B3556" s="52">
        <v>16</v>
      </c>
      <c r="C3556" s="55">
        <v>78.37</v>
      </c>
      <c r="D3556" s="52">
        <f t="shared" si="58"/>
        <v>5</v>
      </c>
    </row>
    <row r="3557" spans="1:4" x14ac:dyDescent="0.3">
      <c r="A3557" s="54">
        <v>45439</v>
      </c>
      <c r="B3557" s="52">
        <v>17</v>
      </c>
      <c r="C3557" s="55">
        <v>87.74</v>
      </c>
      <c r="D3557" s="52">
        <f t="shared" si="58"/>
        <v>5</v>
      </c>
    </row>
    <row r="3558" spans="1:4" x14ac:dyDescent="0.3">
      <c r="A3558" s="54">
        <v>45439</v>
      </c>
      <c r="B3558" s="52">
        <v>18</v>
      </c>
      <c r="C3558" s="55">
        <v>103.73</v>
      </c>
      <c r="D3558" s="52">
        <f t="shared" si="58"/>
        <v>5</v>
      </c>
    </row>
    <row r="3559" spans="1:4" x14ac:dyDescent="0.3">
      <c r="A3559" s="54">
        <v>45439</v>
      </c>
      <c r="B3559" s="52">
        <v>19</v>
      </c>
      <c r="C3559" s="55">
        <v>127.69</v>
      </c>
      <c r="D3559" s="52">
        <f t="shared" si="58"/>
        <v>5</v>
      </c>
    </row>
    <row r="3560" spans="1:4" x14ac:dyDescent="0.3">
      <c r="A3560" s="54">
        <v>45439</v>
      </c>
      <c r="B3560" s="52">
        <v>20</v>
      </c>
      <c r="C3560" s="55">
        <v>175.96</v>
      </c>
      <c r="D3560" s="52">
        <f t="shared" si="58"/>
        <v>5</v>
      </c>
    </row>
    <row r="3561" spans="1:4" x14ac:dyDescent="0.3">
      <c r="A3561" s="54">
        <v>45439</v>
      </c>
      <c r="B3561" s="52">
        <v>21</v>
      </c>
      <c r="C3561" s="55">
        <v>209.07</v>
      </c>
      <c r="D3561" s="52">
        <f t="shared" si="58"/>
        <v>5</v>
      </c>
    </row>
    <row r="3562" spans="1:4" x14ac:dyDescent="0.3">
      <c r="A3562" s="54">
        <v>45439</v>
      </c>
      <c r="B3562" s="52">
        <v>22</v>
      </c>
      <c r="C3562" s="55">
        <v>177.46</v>
      </c>
      <c r="D3562" s="52">
        <f t="shared" si="58"/>
        <v>5</v>
      </c>
    </row>
    <row r="3563" spans="1:4" x14ac:dyDescent="0.3">
      <c r="A3563" s="54">
        <v>45439</v>
      </c>
      <c r="B3563" s="52">
        <v>23</v>
      </c>
      <c r="C3563" s="55">
        <v>128.09</v>
      </c>
      <c r="D3563" s="52">
        <f t="shared" si="58"/>
        <v>5</v>
      </c>
    </row>
    <row r="3564" spans="1:4" x14ac:dyDescent="0.3">
      <c r="A3564" s="54">
        <v>45439</v>
      </c>
      <c r="B3564" s="52">
        <v>24</v>
      </c>
      <c r="C3564" s="55">
        <v>107.64</v>
      </c>
      <c r="D3564" s="52">
        <f t="shared" si="58"/>
        <v>5</v>
      </c>
    </row>
    <row r="3565" spans="1:4" x14ac:dyDescent="0.3">
      <c r="A3565" s="54">
        <v>45440</v>
      </c>
      <c r="B3565" s="52">
        <v>1</v>
      </c>
      <c r="C3565" s="55">
        <v>99.79</v>
      </c>
      <c r="D3565" s="52">
        <f t="shared" si="58"/>
        <v>5</v>
      </c>
    </row>
    <row r="3566" spans="1:4" x14ac:dyDescent="0.3">
      <c r="A3566" s="54">
        <v>45440</v>
      </c>
      <c r="B3566" s="52">
        <v>2</v>
      </c>
      <c r="C3566" s="55">
        <v>90.42</v>
      </c>
      <c r="D3566" s="52">
        <f t="shared" si="58"/>
        <v>5</v>
      </c>
    </row>
    <row r="3567" spans="1:4" x14ac:dyDescent="0.3">
      <c r="A3567" s="54">
        <v>45440</v>
      </c>
      <c r="B3567" s="52">
        <v>3</v>
      </c>
      <c r="C3567" s="55">
        <v>89.09</v>
      </c>
      <c r="D3567" s="52">
        <f t="shared" si="58"/>
        <v>5</v>
      </c>
    </row>
    <row r="3568" spans="1:4" x14ac:dyDescent="0.3">
      <c r="A3568" s="54">
        <v>45440</v>
      </c>
      <c r="B3568" s="52">
        <v>4</v>
      </c>
      <c r="C3568" s="55">
        <v>85.19</v>
      </c>
      <c r="D3568" s="52">
        <f t="shared" si="58"/>
        <v>5</v>
      </c>
    </row>
    <row r="3569" spans="1:4" x14ac:dyDescent="0.3">
      <c r="A3569" s="54">
        <v>45440</v>
      </c>
      <c r="B3569" s="52">
        <v>5</v>
      </c>
      <c r="C3569" s="55">
        <v>84.09</v>
      </c>
      <c r="D3569" s="52">
        <f t="shared" si="58"/>
        <v>5</v>
      </c>
    </row>
    <row r="3570" spans="1:4" x14ac:dyDescent="0.3">
      <c r="A3570" s="54">
        <v>45440</v>
      </c>
      <c r="B3570" s="52">
        <v>6</v>
      </c>
      <c r="C3570" s="55">
        <v>89.63</v>
      </c>
      <c r="D3570" s="52">
        <f t="shared" si="58"/>
        <v>5</v>
      </c>
    </row>
    <row r="3571" spans="1:4" x14ac:dyDescent="0.3">
      <c r="A3571" s="54">
        <v>45440</v>
      </c>
      <c r="B3571" s="52">
        <v>7</v>
      </c>
      <c r="C3571" s="55">
        <v>113.9</v>
      </c>
      <c r="D3571" s="52">
        <f t="shared" si="58"/>
        <v>5</v>
      </c>
    </row>
    <row r="3572" spans="1:4" x14ac:dyDescent="0.3">
      <c r="A3572" s="54">
        <v>45440</v>
      </c>
      <c r="B3572" s="52">
        <v>8</v>
      </c>
      <c r="C3572" s="55">
        <v>123.9</v>
      </c>
      <c r="D3572" s="52">
        <f t="shared" si="58"/>
        <v>5</v>
      </c>
    </row>
    <row r="3573" spans="1:4" x14ac:dyDescent="0.3">
      <c r="A3573" s="54">
        <v>45440</v>
      </c>
      <c r="B3573" s="52">
        <v>9</v>
      </c>
      <c r="C3573" s="55">
        <v>104.74</v>
      </c>
      <c r="D3573" s="52">
        <f t="shared" si="58"/>
        <v>5</v>
      </c>
    </row>
    <row r="3574" spans="1:4" x14ac:dyDescent="0.3">
      <c r="A3574" s="54">
        <v>45440</v>
      </c>
      <c r="B3574" s="52">
        <v>10</v>
      </c>
      <c r="C3574" s="55">
        <v>87.51</v>
      </c>
      <c r="D3574" s="52">
        <f t="shared" si="58"/>
        <v>5</v>
      </c>
    </row>
    <row r="3575" spans="1:4" x14ac:dyDescent="0.3">
      <c r="A3575" s="54">
        <v>45440</v>
      </c>
      <c r="B3575" s="52">
        <v>11</v>
      </c>
      <c r="C3575" s="55">
        <v>74.37</v>
      </c>
      <c r="D3575" s="52">
        <f t="shared" si="58"/>
        <v>5</v>
      </c>
    </row>
    <row r="3576" spans="1:4" x14ac:dyDescent="0.3">
      <c r="A3576" s="54">
        <v>45440</v>
      </c>
      <c r="B3576" s="52">
        <v>12</v>
      </c>
      <c r="C3576" s="55">
        <v>72.069999999999993</v>
      </c>
      <c r="D3576" s="52">
        <f t="shared" si="58"/>
        <v>5</v>
      </c>
    </row>
    <row r="3577" spans="1:4" x14ac:dyDescent="0.3">
      <c r="A3577" s="54">
        <v>45440</v>
      </c>
      <c r="B3577" s="52">
        <v>13</v>
      </c>
      <c r="C3577" s="55">
        <v>63.68</v>
      </c>
      <c r="D3577" s="52">
        <f t="shared" si="58"/>
        <v>5</v>
      </c>
    </row>
    <row r="3578" spans="1:4" x14ac:dyDescent="0.3">
      <c r="A3578" s="54">
        <v>45440</v>
      </c>
      <c r="B3578" s="52">
        <v>14</v>
      </c>
      <c r="C3578" s="55">
        <v>57.6</v>
      </c>
      <c r="D3578" s="52">
        <f t="shared" si="58"/>
        <v>5</v>
      </c>
    </row>
    <row r="3579" spans="1:4" x14ac:dyDescent="0.3">
      <c r="A3579" s="54">
        <v>45440</v>
      </c>
      <c r="B3579" s="52">
        <v>15</v>
      </c>
      <c r="C3579" s="55">
        <v>57.61</v>
      </c>
      <c r="D3579" s="52">
        <f t="shared" si="58"/>
        <v>5</v>
      </c>
    </row>
    <row r="3580" spans="1:4" x14ac:dyDescent="0.3">
      <c r="A3580" s="54">
        <v>45440</v>
      </c>
      <c r="B3580" s="52">
        <v>16</v>
      </c>
      <c r="C3580" s="55">
        <v>68.45</v>
      </c>
      <c r="D3580" s="52">
        <f t="shared" si="58"/>
        <v>5</v>
      </c>
    </row>
    <row r="3581" spans="1:4" x14ac:dyDescent="0.3">
      <c r="A3581" s="54">
        <v>45440</v>
      </c>
      <c r="B3581" s="52">
        <v>17</v>
      </c>
      <c r="C3581" s="55">
        <v>76.73</v>
      </c>
      <c r="D3581" s="52">
        <f t="shared" si="58"/>
        <v>5</v>
      </c>
    </row>
    <row r="3582" spans="1:4" x14ac:dyDescent="0.3">
      <c r="A3582" s="54">
        <v>45440</v>
      </c>
      <c r="B3582" s="52">
        <v>18</v>
      </c>
      <c r="C3582" s="55">
        <v>98.7</v>
      </c>
      <c r="D3582" s="52">
        <f t="shared" si="58"/>
        <v>5</v>
      </c>
    </row>
    <row r="3583" spans="1:4" x14ac:dyDescent="0.3">
      <c r="A3583" s="54">
        <v>45440</v>
      </c>
      <c r="B3583" s="52">
        <v>19</v>
      </c>
      <c r="C3583" s="55">
        <v>120.82</v>
      </c>
      <c r="D3583" s="52">
        <f t="shared" si="58"/>
        <v>5</v>
      </c>
    </row>
    <row r="3584" spans="1:4" x14ac:dyDescent="0.3">
      <c r="A3584" s="54">
        <v>45440</v>
      </c>
      <c r="B3584" s="52">
        <v>20</v>
      </c>
      <c r="C3584" s="55">
        <v>156.41999999999999</v>
      </c>
      <c r="D3584" s="52">
        <f t="shared" si="58"/>
        <v>5</v>
      </c>
    </row>
    <row r="3585" spans="1:4" x14ac:dyDescent="0.3">
      <c r="A3585" s="54">
        <v>45440</v>
      </c>
      <c r="B3585" s="52">
        <v>21</v>
      </c>
      <c r="C3585" s="55">
        <v>164.7</v>
      </c>
      <c r="D3585" s="52">
        <f t="shared" si="58"/>
        <v>5</v>
      </c>
    </row>
    <row r="3586" spans="1:4" x14ac:dyDescent="0.3">
      <c r="A3586" s="54">
        <v>45440</v>
      </c>
      <c r="B3586" s="52">
        <v>22</v>
      </c>
      <c r="C3586" s="55">
        <v>146.71</v>
      </c>
      <c r="D3586" s="52">
        <f t="shared" si="58"/>
        <v>5</v>
      </c>
    </row>
    <row r="3587" spans="1:4" x14ac:dyDescent="0.3">
      <c r="A3587" s="54">
        <v>45440</v>
      </c>
      <c r="B3587" s="52">
        <v>23</v>
      </c>
      <c r="C3587" s="55">
        <v>102.8</v>
      </c>
      <c r="D3587" s="52">
        <f t="shared" si="58"/>
        <v>5</v>
      </c>
    </row>
    <row r="3588" spans="1:4" x14ac:dyDescent="0.3">
      <c r="A3588" s="54">
        <v>45440</v>
      </c>
      <c r="B3588" s="52">
        <v>24</v>
      </c>
      <c r="C3588" s="55">
        <v>96.86</v>
      </c>
      <c r="D3588" s="52">
        <f t="shared" si="58"/>
        <v>5</v>
      </c>
    </row>
    <row r="3589" spans="1:4" x14ac:dyDescent="0.3">
      <c r="A3589" s="54">
        <v>45441</v>
      </c>
      <c r="B3589" s="52">
        <v>1</v>
      </c>
      <c r="C3589" s="55">
        <v>81.12</v>
      </c>
      <c r="D3589" s="52">
        <f t="shared" si="58"/>
        <v>5</v>
      </c>
    </row>
    <row r="3590" spans="1:4" x14ac:dyDescent="0.3">
      <c r="A3590" s="54">
        <v>45441</v>
      </c>
      <c r="B3590" s="52">
        <v>2</v>
      </c>
      <c r="C3590" s="55">
        <v>79.91</v>
      </c>
      <c r="D3590" s="52">
        <f t="shared" si="58"/>
        <v>5</v>
      </c>
    </row>
    <row r="3591" spans="1:4" x14ac:dyDescent="0.3">
      <c r="A3591" s="54">
        <v>45441</v>
      </c>
      <c r="B3591" s="52">
        <v>3</v>
      </c>
      <c r="C3591" s="55">
        <v>71.849999999999994</v>
      </c>
      <c r="D3591" s="52">
        <f t="shared" si="58"/>
        <v>5</v>
      </c>
    </row>
    <row r="3592" spans="1:4" x14ac:dyDescent="0.3">
      <c r="A3592" s="54">
        <v>45441</v>
      </c>
      <c r="B3592" s="52">
        <v>4</v>
      </c>
      <c r="C3592" s="55">
        <v>78</v>
      </c>
      <c r="D3592" s="52">
        <f t="shared" si="58"/>
        <v>5</v>
      </c>
    </row>
    <row r="3593" spans="1:4" x14ac:dyDescent="0.3">
      <c r="A3593" s="54">
        <v>45441</v>
      </c>
      <c r="B3593" s="52">
        <v>5</v>
      </c>
      <c r="C3593" s="55">
        <v>77.48</v>
      </c>
      <c r="D3593" s="52">
        <f t="shared" si="58"/>
        <v>5</v>
      </c>
    </row>
    <row r="3594" spans="1:4" x14ac:dyDescent="0.3">
      <c r="A3594" s="54">
        <v>45441</v>
      </c>
      <c r="B3594" s="52">
        <v>6</v>
      </c>
      <c r="C3594" s="55">
        <v>80.98</v>
      </c>
      <c r="D3594" s="52">
        <f t="shared" si="58"/>
        <v>5</v>
      </c>
    </row>
    <row r="3595" spans="1:4" x14ac:dyDescent="0.3">
      <c r="A3595" s="54">
        <v>45441</v>
      </c>
      <c r="B3595" s="52">
        <v>7</v>
      </c>
      <c r="C3595" s="55">
        <v>109.73</v>
      </c>
      <c r="D3595" s="52">
        <f t="shared" si="58"/>
        <v>5</v>
      </c>
    </row>
    <row r="3596" spans="1:4" x14ac:dyDescent="0.3">
      <c r="A3596" s="54">
        <v>45441</v>
      </c>
      <c r="B3596" s="52">
        <v>8</v>
      </c>
      <c r="C3596" s="55">
        <v>100.93</v>
      </c>
      <c r="D3596" s="52">
        <f t="shared" si="58"/>
        <v>5</v>
      </c>
    </row>
    <row r="3597" spans="1:4" x14ac:dyDescent="0.3">
      <c r="A3597" s="54">
        <v>45441</v>
      </c>
      <c r="B3597" s="52">
        <v>9</v>
      </c>
      <c r="C3597" s="55">
        <v>93.04</v>
      </c>
      <c r="D3597" s="52">
        <f t="shared" si="58"/>
        <v>5</v>
      </c>
    </row>
    <row r="3598" spans="1:4" x14ac:dyDescent="0.3">
      <c r="A3598" s="54">
        <v>45441</v>
      </c>
      <c r="B3598" s="52">
        <v>10</v>
      </c>
      <c r="C3598" s="55">
        <v>70.3</v>
      </c>
      <c r="D3598" s="52">
        <f t="shared" si="58"/>
        <v>5</v>
      </c>
    </row>
    <row r="3599" spans="1:4" x14ac:dyDescent="0.3">
      <c r="A3599" s="54">
        <v>45441</v>
      </c>
      <c r="B3599" s="52">
        <v>11</v>
      </c>
      <c r="C3599" s="55">
        <v>69.03</v>
      </c>
      <c r="D3599" s="52">
        <f t="shared" ref="D3599:D3662" si="59">MONTH(A3599)</f>
        <v>5</v>
      </c>
    </row>
    <row r="3600" spans="1:4" x14ac:dyDescent="0.3">
      <c r="A3600" s="54">
        <v>45441</v>
      </c>
      <c r="B3600" s="52">
        <v>12</v>
      </c>
      <c r="C3600" s="55">
        <v>63.35</v>
      </c>
      <c r="D3600" s="52">
        <f t="shared" si="59"/>
        <v>5</v>
      </c>
    </row>
    <row r="3601" spans="1:4" x14ac:dyDescent="0.3">
      <c r="A3601" s="54">
        <v>45441</v>
      </c>
      <c r="B3601" s="52">
        <v>13</v>
      </c>
      <c r="C3601" s="55">
        <v>59.93</v>
      </c>
      <c r="D3601" s="52">
        <f t="shared" si="59"/>
        <v>5</v>
      </c>
    </row>
    <row r="3602" spans="1:4" x14ac:dyDescent="0.3">
      <c r="A3602" s="54">
        <v>45441</v>
      </c>
      <c r="B3602" s="52">
        <v>14</v>
      </c>
      <c r="C3602" s="55">
        <v>63.33</v>
      </c>
      <c r="D3602" s="52">
        <f t="shared" si="59"/>
        <v>5</v>
      </c>
    </row>
    <row r="3603" spans="1:4" x14ac:dyDescent="0.3">
      <c r="A3603" s="54">
        <v>45441</v>
      </c>
      <c r="B3603" s="52">
        <v>15</v>
      </c>
      <c r="C3603" s="55">
        <v>63.3</v>
      </c>
      <c r="D3603" s="52">
        <f t="shared" si="59"/>
        <v>5</v>
      </c>
    </row>
    <row r="3604" spans="1:4" x14ac:dyDescent="0.3">
      <c r="A3604" s="54">
        <v>45441</v>
      </c>
      <c r="B3604" s="52">
        <v>16</v>
      </c>
      <c r="C3604" s="55">
        <v>71.23</v>
      </c>
      <c r="D3604" s="52">
        <f t="shared" si="59"/>
        <v>5</v>
      </c>
    </row>
    <row r="3605" spans="1:4" x14ac:dyDescent="0.3">
      <c r="A3605" s="54">
        <v>45441</v>
      </c>
      <c r="B3605" s="52">
        <v>17</v>
      </c>
      <c r="C3605" s="55">
        <v>83.97</v>
      </c>
      <c r="D3605" s="52">
        <f t="shared" si="59"/>
        <v>5</v>
      </c>
    </row>
    <row r="3606" spans="1:4" x14ac:dyDescent="0.3">
      <c r="A3606" s="54">
        <v>45441</v>
      </c>
      <c r="B3606" s="52">
        <v>18</v>
      </c>
      <c r="C3606" s="55">
        <v>102.58</v>
      </c>
      <c r="D3606" s="52">
        <f t="shared" si="59"/>
        <v>5</v>
      </c>
    </row>
    <row r="3607" spans="1:4" x14ac:dyDescent="0.3">
      <c r="A3607" s="54">
        <v>45441</v>
      </c>
      <c r="B3607" s="52">
        <v>19</v>
      </c>
      <c r="C3607" s="55">
        <v>111.19</v>
      </c>
      <c r="D3607" s="52">
        <f t="shared" si="59"/>
        <v>5</v>
      </c>
    </row>
    <row r="3608" spans="1:4" x14ac:dyDescent="0.3">
      <c r="A3608" s="54">
        <v>45441</v>
      </c>
      <c r="B3608" s="52">
        <v>20</v>
      </c>
      <c r="C3608" s="55">
        <v>138.38999999999999</v>
      </c>
      <c r="D3608" s="52">
        <f t="shared" si="59"/>
        <v>5</v>
      </c>
    </row>
    <row r="3609" spans="1:4" x14ac:dyDescent="0.3">
      <c r="A3609" s="54">
        <v>45441</v>
      </c>
      <c r="B3609" s="52">
        <v>21</v>
      </c>
      <c r="C3609" s="55">
        <v>162.74</v>
      </c>
      <c r="D3609" s="52">
        <f t="shared" si="59"/>
        <v>5</v>
      </c>
    </row>
    <row r="3610" spans="1:4" x14ac:dyDescent="0.3">
      <c r="A3610" s="54">
        <v>45441</v>
      </c>
      <c r="B3610" s="52">
        <v>22</v>
      </c>
      <c r="C3610" s="55">
        <v>157.77000000000001</v>
      </c>
      <c r="D3610" s="52">
        <f t="shared" si="59"/>
        <v>5</v>
      </c>
    </row>
    <row r="3611" spans="1:4" x14ac:dyDescent="0.3">
      <c r="A3611" s="54">
        <v>45441</v>
      </c>
      <c r="B3611" s="52">
        <v>23</v>
      </c>
      <c r="C3611" s="55">
        <v>118.69</v>
      </c>
      <c r="D3611" s="52">
        <f t="shared" si="59"/>
        <v>5</v>
      </c>
    </row>
    <row r="3612" spans="1:4" x14ac:dyDescent="0.3">
      <c r="A3612" s="54">
        <v>45441</v>
      </c>
      <c r="B3612" s="52">
        <v>24</v>
      </c>
      <c r="C3612" s="55">
        <v>101.17</v>
      </c>
      <c r="D3612" s="52">
        <f t="shared" si="59"/>
        <v>5</v>
      </c>
    </row>
    <row r="3613" spans="1:4" x14ac:dyDescent="0.3">
      <c r="A3613" s="54">
        <v>45442</v>
      </c>
      <c r="B3613" s="52">
        <v>1</v>
      </c>
      <c r="C3613" s="55">
        <v>99.54</v>
      </c>
      <c r="D3613" s="52">
        <f t="shared" si="59"/>
        <v>5</v>
      </c>
    </row>
    <row r="3614" spans="1:4" x14ac:dyDescent="0.3">
      <c r="A3614" s="54">
        <v>45442</v>
      </c>
      <c r="B3614" s="52">
        <v>2</v>
      </c>
      <c r="C3614" s="55">
        <v>94.81</v>
      </c>
      <c r="D3614" s="52">
        <f t="shared" si="59"/>
        <v>5</v>
      </c>
    </row>
    <row r="3615" spans="1:4" x14ac:dyDescent="0.3">
      <c r="A3615" s="54">
        <v>45442</v>
      </c>
      <c r="B3615" s="52">
        <v>3</v>
      </c>
      <c r="C3615" s="55">
        <v>90.14</v>
      </c>
      <c r="D3615" s="52">
        <f t="shared" si="59"/>
        <v>5</v>
      </c>
    </row>
    <row r="3616" spans="1:4" x14ac:dyDescent="0.3">
      <c r="A3616" s="54">
        <v>45442</v>
      </c>
      <c r="B3616" s="52">
        <v>4</v>
      </c>
      <c r="C3616" s="55">
        <v>92.31</v>
      </c>
      <c r="D3616" s="52">
        <f t="shared" si="59"/>
        <v>5</v>
      </c>
    </row>
    <row r="3617" spans="1:4" x14ac:dyDescent="0.3">
      <c r="A3617" s="54">
        <v>45442</v>
      </c>
      <c r="B3617" s="52">
        <v>5</v>
      </c>
      <c r="C3617" s="55">
        <v>93.2</v>
      </c>
      <c r="D3617" s="52">
        <f t="shared" si="59"/>
        <v>5</v>
      </c>
    </row>
    <row r="3618" spans="1:4" x14ac:dyDescent="0.3">
      <c r="A3618" s="54">
        <v>45442</v>
      </c>
      <c r="B3618" s="52">
        <v>6</v>
      </c>
      <c r="C3618" s="55">
        <v>97.9</v>
      </c>
      <c r="D3618" s="52">
        <f t="shared" si="59"/>
        <v>5</v>
      </c>
    </row>
    <row r="3619" spans="1:4" x14ac:dyDescent="0.3">
      <c r="A3619" s="54">
        <v>45442</v>
      </c>
      <c r="B3619" s="52">
        <v>7</v>
      </c>
      <c r="C3619" s="55">
        <v>101.13</v>
      </c>
      <c r="D3619" s="52">
        <f t="shared" si="59"/>
        <v>5</v>
      </c>
    </row>
    <row r="3620" spans="1:4" x14ac:dyDescent="0.3">
      <c r="A3620" s="54">
        <v>45442</v>
      </c>
      <c r="B3620" s="52">
        <v>8</v>
      </c>
      <c r="C3620" s="55">
        <v>103.4</v>
      </c>
      <c r="D3620" s="52">
        <f t="shared" si="59"/>
        <v>5</v>
      </c>
    </row>
    <row r="3621" spans="1:4" x14ac:dyDescent="0.3">
      <c r="A3621" s="54">
        <v>45442</v>
      </c>
      <c r="B3621" s="52">
        <v>9</v>
      </c>
      <c r="C3621" s="55">
        <v>95.39</v>
      </c>
      <c r="D3621" s="52">
        <f t="shared" si="59"/>
        <v>5</v>
      </c>
    </row>
    <row r="3622" spans="1:4" x14ac:dyDescent="0.3">
      <c r="A3622" s="54">
        <v>45442</v>
      </c>
      <c r="B3622" s="52">
        <v>10</v>
      </c>
      <c r="C3622" s="55">
        <v>91.59</v>
      </c>
      <c r="D3622" s="52">
        <f t="shared" si="59"/>
        <v>5</v>
      </c>
    </row>
    <row r="3623" spans="1:4" x14ac:dyDescent="0.3">
      <c r="A3623" s="54">
        <v>45442</v>
      </c>
      <c r="B3623" s="52">
        <v>11</v>
      </c>
      <c r="C3623" s="55">
        <v>82.17</v>
      </c>
      <c r="D3623" s="52">
        <f t="shared" si="59"/>
        <v>5</v>
      </c>
    </row>
    <row r="3624" spans="1:4" x14ac:dyDescent="0.3">
      <c r="A3624" s="54">
        <v>45442</v>
      </c>
      <c r="B3624" s="52">
        <v>12</v>
      </c>
      <c r="C3624" s="55">
        <v>78.83</v>
      </c>
      <c r="D3624" s="52">
        <f t="shared" si="59"/>
        <v>5</v>
      </c>
    </row>
    <row r="3625" spans="1:4" x14ac:dyDescent="0.3">
      <c r="A3625" s="54">
        <v>45442</v>
      </c>
      <c r="B3625" s="52">
        <v>13</v>
      </c>
      <c r="C3625" s="55">
        <v>72.81</v>
      </c>
      <c r="D3625" s="52">
        <f t="shared" si="59"/>
        <v>5</v>
      </c>
    </row>
    <row r="3626" spans="1:4" x14ac:dyDescent="0.3">
      <c r="A3626" s="54">
        <v>45442</v>
      </c>
      <c r="B3626" s="52">
        <v>14</v>
      </c>
      <c r="C3626" s="55">
        <v>64.739999999999995</v>
      </c>
      <c r="D3626" s="52">
        <f t="shared" si="59"/>
        <v>5</v>
      </c>
    </row>
    <row r="3627" spans="1:4" x14ac:dyDescent="0.3">
      <c r="A3627" s="54">
        <v>45442</v>
      </c>
      <c r="B3627" s="52">
        <v>15</v>
      </c>
      <c r="C3627" s="55">
        <v>64.69</v>
      </c>
      <c r="D3627" s="52">
        <f t="shared" si="59"/>
        <v>5</v>
      </c>
    </row>
    <row r="3628" spans="1:4" x14ac:dyDescent="0.3">
      <c r="A3628" s="54">
        <v>45442</v>
      </c>
      <c r="B3628" s="52">
        <v>16</v>
      </c>
      <c r="C3628" s="55">
        <v>69.56</v>
      </c>
      <c r="D3628" s="52">
        <f t="shared" si="59"/>
        <v>5</v>
      </c>
    </row>
    <row r="3629" spans="1:4" x14ac:dyDescent="0.3">
      <c r="A3629" s="54">
        <v>45442</v>
      </c>
      <c r="B3629" s="52">
        <v>17</v>
      </c>
      <c r="C3629" s="55">
        <v>86.05</v>
      </c>
      <c r="D3629" s="52">
        <f t="shared" si="59"/>
        <v>5</v>
      </c>
    </row>
    <row r="3630" spans="1:4" x14ac:dyDescent="0.3">
      <c r="A3630" s="54">
        <v>45442</v>
      </c>
      <c r="B3630" s="52">
        <v>18</v>
      </c>
      <c r="C3630" s="55">
        <v>93.2</v>
      </c>
      <c r="D3630" s="52">
        <f t="shared" si="59"/>
        <v>5</v>
      </c>
    </row>
    <row r="3631" spans="1:4" x14ac:dyDescent="0.3">
      <c r="A3631" s="54">
        <v>45442</v>
      </c>
      <c r="B3631" s="52">
        <v>19</v>
      </c>
      <c r="C3631" s="55">
        <v>109.22</v>
      </c>
      <c r="D3631" s="52">
        <f t="shared" si="59"/>
        <v>5</v>
      </c>
    </row>
    <row r="3632" spans="1:4" x14ac:dyDescent="0.3">
      <c r="A3632" s="54">
        <v>45442</v>
      </c>
      <c r="B3632" s="52">
        <v>20</v>
      </c>
      <c r="C3632" s="55">
        <v>139.96</v>
      </c>
      <c r="D3632" s="52">
        <f t="shared" si="59"/>
        <v>5</v>
      </c>
    </row>
    <row r="3633" spans="1:4" x14ac:dyDescent="0.3">
      <c r="A3633" s="54">
        <v>45442</v>
      </c>
      <c r="B3633" s="52">
        <v>21</v>
      </c>
      <c r="C3633" s="55">
        <v>148.44</v>
      </c>
      <c r="D3633" s="52">
        <f t="shared" si="59"/>
        <v>5</v>
      </c>
    </row>
    <row r="3634" spans="1:4" x14ac:dyDescent="0.3">
      <c r="A3634" s="54">
        <v>45442</v>
      </c>
      <c r="B3634" s="52">
        <v>22</v>
      </c>
      <c r="C3634" s="55">
        <v>132.62</v>
      </c>
      <c r="D3634" s="52">
        <f t="shared" si="59"/>
        <v>5</v>
      </c>
    </row>
    <row r="3635" spans="1:4" x14ac:dyDescent="0.3">
      <c r="A3635" s="54">
        <v>45442</v>
      </c>
      <c r="B3635" s="52">
        <v>23</v>
      </c>
      <c r="C3635" s="55">
        <v>109.75</v>
      </c>
      <c r="D3635" s="52">
        <f t="shared" si="59"/>
        <v>5</v>
      </c>
    </row>
    <row r="3636" spans="1:4" x14ac:dyDescent="0.3">
      <c r="A3636" s="54">
        <v>45442</v>
      </c>
      <c r="B3636" s="52">
        <v>24</v>
      </c>
      <c r="C3636" s="55">
        <v>101.51</v>
      </c>
      <c r="D3636" s="52">
        <f t="shared" si="59"/>
        <v>5</v>
      </c>
    </row>
    <row r="3637" spans="1:4" x14ac:dyDescent="0.3">
      <c r="A3637" s="54">
        <v>45443</v>
      </c>
      <c r="B3637" s="52">
        <v>1</v>
      </c>
      <c r="C3637" s="55">
        <v>94.6</v>
      </c>
      <c r="D3637" s="52">
        <f t="shared" si="59"/>
        <v>5</v>
      </c>
    </row>
    <row r="3638" spans="1:4" x14ac:dyDescent="0.3">
      <c r="A3638" s="54">
        <v>45443</v>
      </c>
      <c r="B3638" s="52">
        <v>2</v>
      </c>
      <c r="C3638" s="55">
        <v>81.45</v>
      </c>
      <c r="D3638" s="52">
        <f t="shared" si="59"/>
        <v>5</v>
      </c>
    </row>
    <row r="3639" spans="1:4" x14ac:dyDescent="0.3">
      <c r="A3639" s="54">
        <v>45443</v>
      </c>
      <c r="B3639" s="52">
        <v>3</v>
      </c>
      <c r="C3639" s="55">
        <v>75</v>
      </c>
      <c r="D3639" s="52">
        <f t="shared" si="59"/>
        <v>5</v>
      </c>
    </row>
    <row r="3640" spans="1:4" x14ac:dyDescent="0.3">
      <c r="A3640" s="54">
        <v>45443</v>
      </c>
      <c r="B3640" s="52">
        <v>4</v>
      </c>
      <c r="C3640" s="55">
        <v>74.680000000000007</v>
      </c>
      <c r="D3640" s="52">
        <f t="shared" si="59"/>
        <v>5</v>
      </c>
    </row>
    <row r="3641" spans="1:4" x14ac:dyDescent="0.3">
      <c r="A3641" s="54">
        <v>45443</v>
      </c>
      <c r="B3641" s="52">
        <v>5</v>
      </c>
      <c r="C3641" s="55">
        <v>76</v>
      </c>
      <c r="D3641" s="52">
        <f t="shared" si="59"/>
        <v>5</v>
      </c>
    </row>
    <row r="3642" spans="1:4" x14ac:dyDescent="0.3">
      <c r="A3642" s="54">
        <v>45443</v>
      </c>
      <c r="B3642" s="52">
        <v>6</v>
      </c>
      <c r="C3642" s="55">
        <v>83.99</v>
      </c>
      <c r="D3642" s="52">
        <f t="shared" si="59"/>
        <v>5</v>
      </c>
    </row>
    <row r="3643" spans="1:4" x14ac:dyDescent="0.3">
      <c r="A3643" s="54">
        <v>45443</v>
      </c>
      <c r="B3643" s="52">
        <v>7</v>
      </c>
      <c r="C3643" s="55">
        <v>104.21</v>
      </c>
      <c r="D3643" s="52">
        <f t="shared" si="59"/>
        <v>5</v>
      </c>
    </row>
    <row r="3644" spans="1:4" x14ac:dyDescent="0.3">
      <c r="A3644" s="54">
        <v>45443</v>
      </c>
      <c r="B3644" s="52">
        <v>8</v>
      </c>
      <c r="C3644" s="55">
        <v>113.11</v>
      </c>
      <c r="D3644" s="52">
        <f t="shared" si="59"/>
        <v>5</v>
      </c>
    </row>
    <row r="3645" spans="1:4" x14ac:dyDescent="0.3">
      <c r="A3645" s="54">
        <v>45443</v>
      </c>
      <c r="B3645" s="52">
        <v>9</v>
      </c>
      <c r="C3645" s="55">
        <v>112.85</v>
      </c>
      <c r="D3645" s="52">
        <f t="shared" si="59"/>
        <v>5</v>
      </c>
    </row>
    <row r="3646" spans="1:4" x14ac:dyDescent="0.3">
      <c r="A3646" s="54">
        <v>45443</v>
      </c>
      <c r="B3646" s="52">
        <v>10</v>
      </c>
      <c r="C3646" s="55">
        <v>102.35</v>
      </c>
      <c r="D3646" s="52">
        <f t="shared" si="59"/>
        <v>5</v>
      </c>
    </row>
    <row r="3647" spans="1:4" x14ac:dyDescent="0.3">
      <c r="A3647" s="54">
        <v>45443</v>
      </c>
      <c r="B3647" s="52">
        <v>11</v>
      </c>
      <c r="C3647" s="55">
        <v>90.68</v>
      </c>
      <c r="D3647" s="52">
        <f t="shared" si="59"/>
        <v>5</v>
      </c>
    </row>
    <row r="3648" spans="1:4" x14ac:dyDescent="0.3">
      <c r="A3648" s="54">
        <v>45443</v>
      </c>
      <c r="B3648" s="52">
        <v>12</v>
      </c>
      <c r="C3648" s="55">
        <v>84.54</v>
      </c>
      <c r="D3648" s="52">
        <f t="shared" si="59"/>
        <v>5</v>
      </c>
    </row>
    <row r="3649" spans="1:4" x14ac:dyDescent="0.3">
      <c r="A3649" s="54">
        <v>45443</v>
      </c>
      <c r="B3649" s="52">
        <v>13</v>
      </c>
      <c r="C3649" s="55">
        <v>77.75</v>
      </c>
      <c r="D3649" s="52">
        <f t="shared" si="59"/>
        <v>5</v>
      </c>
    </row>
    <row r="3650" spans="1:4" x14ac:dyDescent="0.3">
      <c r="A3650" s="54">
        <v>45443</v>
      </c>
      <c r="B3650" s="52">
        <v>14</v>
      </c>
      <c r="C3650" s="55">
        <v>71.23</v>
      </c>
      <c r="D3650" s="52">
        <f t="shared" si="59"/>
        <v>5</v>
      </c>
    </row>
    <row r="3651" spans="1:4" x14ac:dyDescent="0.3">
      <c r="A3651" s="54">
        <v>45443</v>
      </c>
      <c r="B3651" s="52">
        <v>15</v>
      </c>
      <c r="C3651" s="55">
        <v>67.599999999999994</v>
      </c>
      <c r="D3651" s="52">
        <f t="shared" si="59"/>
        <v>5</v>
      </c>
    </row>
    <row r="3652" spans="1:4" x14ac:dyDescent="0.3">
      <c r="A3652" s="54">
        <v>45443</v>
      </c>
      <c r="B3652" s="52">
        <v>16</v>
      </c>
      <c r="C3652" s="55">
        <v>68.83</v>
      </c>
      <c r="D3652" s="52">
        <f t="shared" si="59"/>
        <v>5</v>
      </c>
    </row>
    <row r="3653" spans="1:4" x14ac:dyDescent="0.3">
      <c r="A3653" s="54">
        <v>45443</v>
      </c>
      <c r="B3653" s="52">
        <v>17</v>
      </c>
      <c r="C3653" s="55">
        <v>76.86</v>
      </c>
      <c r="D3653" s="52">
        <f t="shared" si="59"/>
        <v>5</v>
      </c>
    </row>
    <row r="3654" spans="1:4" x14ac:dyDescent="0.3">
      <c r="A3654" s="54">
        <v>45443</v>
      </c>
      <c r="B3654" s="52">
        <v>18</v>
      </c>
      <c r="C3654" s="55">
        <v>88.61</v>
      </c>
      <c r="D3654" s="52">
        <f t="shared" si="59"/>
        <v>5</v>
      </c>
    </row>
    <row r="3655" spans="1:4" x14ac:dyDescent="0.3">
      <c r="A3655" s="54">
        <v>45443</v>
      </c>
      <c r="B3655" s="52">
        <v>19</v>
      </c>
      <c r="C3655" s="55">
        <v>109.57</v>
      </c>
      <c r="D3655" s="52">
        <f t="shared" si="59"/>
        <v>5</v>
      </c>
    </row>
    <row r="3656" spans="1:4" x14ac:dyDescent="0.3">
      <c r="A3656" s="54">
        <v>45443</v>
      </c>
      <c r="B3656" s="52">
        <v>20</v>
      </c>
      <c r="C3656" s="55">
        <v>124.72</v>
      </c>
      <c r="D3656" s="52">
        <f t="shared" si="59"/>
        <v>5</v>
      </c>
    </row>
    <row r="3657" spans="1:4" x14ac:dyDescent="0.3">
      <c r="A3657" s="54">
        <v>45443</v>
      </c>
      <c r="B3657" s="52">
        <v>21</v>
      </c>
      <c r="C3657" s="55">
        <v>129.88999999999999</v>
      </c>
      <c r="D3657" s="52">
        <f t="shared" si="59"/>
        <v>5</v>
      </c>
    </row>
    <row r="3658" spans="1:4" x14ac:dyDescent="0.3">
      <c r="A3658" s="54">
        <v>45443</v>
      </c>
      <c r="B3658" s="52">
        <v>22</v>
      </c>
      <c r="C3658" s="55">
        <v>125.34</v>
      </c>
      <c r="D3658" s="52">
        <f t="shared" si="59"/>
        <v>5</v>
      </c>
    </row>
    <row r="3659" spans="1:4" x14ac:dyDescent="0.3">
      <c r="A3659" s="54">
        <v>45443</v>
      </c>
      <c r="B3659" s="52">
        <v>23</v>
      </c>
      <c r="C3659" s="55">
        <v>104.75</v>
      </c>
      <c r="D3659" s="52">
        <f t="shared" si="59"/>
        <v>5</v>
      </c>
    </row>
    <row r="3660" spans="1:4" x14ac:dyDescent="0.3">
      <c r="A3660" s="54">
        <v>45443</v>
      </c>
      <c r="B3660" s="52">
        <v>24</v>
      </c>
      <c r="C3660" s="55">
        <v>92.49</v>
      </c>
      <c r="D3660" s="52">
        <f t="shared" si="59"/>
        <v>5</v>
      </c>
    </row>
    <row r="3661" spans="1:4" x14ac:dyDescent="0.3">
      <c r="A3661" s="54">
        <v>45444</v>
      </c>
      <c r="B3661" s="52">
        <v>1</v>
      </c>
      <c r="C3661" s="55">
        <v>88.67</v>
      </c>
      <c r="D3661" s="52">
        <f t="shared" si="59"/>
        <v>6</v>
      </c>
    </row>
    <row r="3662" spans="1:4" x14ac:dyDescent="0.3">
      <c r="A3662" s="54">
        <v>45444</v>
      </c>
      <c r="B3662" s="52">
        <v>2</v>
      </c>
      <c r="C3662" s="55">
        <v>83.64</v>
      </c>
      <c r="D3662" s="52">
        <f t="shared" si="59"/>
        <v>6</v>
      </c>
    </row>
    <row r="3663" spans="1:4" x14ac:dyDescent="0.3">
      <c r="A3663" s="54">
        <v>45444</v>
      </c>
      <c r="B3663" s="52">
        <v>3</v>
      </c>
      <c r="C3663" s="55">
        <v>78.2</v>
      </c>
      <c r="D3663" s="52">
        <f t="shared" ref="D3663:D3726" si="60">MONTH(A3663)</f>
        <v>6</v>
      </c>
    </row>
    <row r="3664" spans="1:4" x14ac:dyDescent="0.3">
      <c r="A3664" s="54">
        <v>45444</v>
      </c>
      <c r="B3664" s="52">
        <v>4</v>
      </c>
      <c r="C3664" s="55">
        <v>74.16</v>
      </c>
      <c r="D3664" s="52">
        <f t="shared" si="60"/>
        <v>6</v>
      </c>
    </row>
    <row r="3665" spans="1:4" x14ac:dyDescent="0.3">
      <c r="A3665" s="54">
        <v>45444</v>
      </c>
      <c r="B3665" s="52">
        <v>5</v>
      </c>
      <c r="C3665" s="55">
        <v>70.489999999999995</v>
      </c>
      <c r="D3665" s="52">
        <f t="shared" si="60"/>
        <v>6</v>
      </c>
    </row>
    <row r="3666" spans="1:4" x14ac:dyDescent="0.3">
      <c r="A3666" s="54">
        <v>45444</v>
      </c>
      <c r="B3666" s="52">
        <v>6</v>
      </c>
      <c r="C3666" s="55">
        <v>70.61</v>
      </c>
      <c r="D3666" s="52">
        <f t="shared" si="60"/>
        <v>6</v>
      </c>
    </row>
    <row r="3667" spans="1:4" x14ac:dyDescent="0.3">
      <c r="A3667" s="54">
        <v>45444</v>
      </c>
      <c r="B3667" s="52">
        <v>7</v>
      </c>
      <c r="C3667" s="55">
        <v>76.349999999999994</v>
      </c>
      <c r="D3667" s="52">
        <f t="shared" si="60"/>
        <v>6</v>
      </c>
    </row>
    <row r="3668" spans="1:4" x14ac:dyDescent="0.3">
      <c r="A3668" s="54">
        <v>45444</v>
      </c>
      <c r="B3668" s="52">
        <v>8</v>
      </c>
      <c r="C3668" s="55">
        <v>72.45</v>
      </c>
      <c r="D3668" s="52">
        <f t="shared" si="60"/>
        <v>6</v>
      </c>
    </row>
    <row r="3669" spans="1:4" x14ac:dyDescent="0.3">
      <c r="A3669" s="54">
        <v>45444</v>
      </c>
      <c r="B3669" s="52">
        <v>9</v>
      </c>
      <c r="C3669" s="55">
        <v>74.73</v>
      </c>
      <c r="D3669" s="52">
        <f t="shared" si="60"/>
        <v>6</v>
      </c>
    </row>
    <row r="3670" spans="1:4" x14ac:dyDescent="0.3">
      <c r="A3670" s="54">
        <v>45444</v>
      </c>
      <c r="B3670" s="52">
        <v>10</v>
      </c>
      <c r="C3670" s="55">
        <v>63.24</v>
      </c>
      <c r="D3670" s="52">
        <f t="shared" si="60"/>
        <v>6</v>
      </c>
    </row>
    <row r="3671" spans="1:4" x14ac:dyDescent="0.3">
      <c r="A3671" s="54">
        <v>45444</v>
      </c>
      <c r="B3671" s="52">
        <v>11</v>
      </c>
      <c r="C3671" s="55">
        <v>48.82</v>
      </c>
      <c r="D3671" s="52">
        <f t="shared" si="60"/>
        <v>6</v>
      </c>
    </row>
    <row r="3672" spans="1:4" x14ac:dyDescent="0.3">
      <c r="A3672" s="54">
        <v>45444</v>
      </c>
      <c r="B3672" s="52">
        <v>12</v>
      </c>
      <c r="C3672" s="55">
        <v>43.43</v>
      </c>
      <c r="D3672" s="52">
        <f t="shared" si="60"/>
        <v>6</v>
      </c>
    </row>
    <row r="3673" spans="1:4" x14ac:dyDescent="0.3">
      <c r="A3673" s="54">
        <v>45444</v>
      </c>
      <c r="B3673" s="52">
        <v>13</v>
      </c>
      <c r="C3673" s="55">
        <v>21.95</v>
      </c>
      <c r="D3673" s="52">
        <f t="shared" si="60"/>
        <v>6</v>
      </c>
    </row>
    <row r="3674" spans="1:4" x14ac:dyDescent="0.3">
      <c r="A3674" s="54">
        <v>45444</v>
      </c>
      <c r="B3674" s="52">
        <v>14</v>
      </c>
      <c r="C3674" s="55">
        <v>7.71</v>
      </c>
      <c r="D3674" s="52">
        <f t="shared" si="60"/>
        <v>6</v>
      </c>
    </row>
    <row r="3675" spans="1:4" x14ac:dyDescent="0.3">
      <c r="A3675" s="54">
        <v>45444</v>
      </c>
      <c r="B3675" s="52">
        <v>15</v>
      </c>
      <c r="C3675" s="55">
        <v>2.76</v>
      </c>
      <c r="D3675" s="52">
        <f t="shared" si="60"/>
        <v>6</v>
      </c>
    </row>
    <row r="3676" spans="1:4" x14ac:dyDescent="0.3">
      <c r="A3676" s="54">
        <v>45444</v>
      </c>
      <c r="B3676" s="52">
        <v>16</v>
      </c>
      <c r="C3676" s="55">
        <v>5.45</v>
      </c>
      <c r="D3676" s="52">
        <f t="shared" si="60"/>
        <v>6</v>
      </c>
    </row>
    <row r="3677" spans="1:4" x14ac:dyDescent="0.3">
      <c r="A3677" s="54">
        <v>45444</v>
      </c>
      <c r="B3677" s="52">
        <v>17</v>
      </c>
      <c r="C3677" s="55">
        <v>13.47</v>
      </c>
      <c r="D3677" s="52">
        <f t="shared" si="60"/>
        <v>6</v>
      </c>
    </row>
    <row r="3678" spans="1:4" x14ac:dyDescent="0.3">
      <c r="A3678" s="54">
        <v>45444</v>
      </c>
      <c r="B3678" s="52">
        <v>18</v>
      </c>
      <c r="C3678" s="55">
        <v>56.21</v>
      </c>
      <c r="D3678" s="52">
        <f t="shared" si="60"/>
        <v>6</v>
      </c>
    </row>
    <row r="3679" spans="1:4" x14ac:dyDescent="0.3">
      <c r="A3679" s="54">
        <v>45444</v>
      </c>
      <c r="B3679" s="52">
        <v>19</v>
      </c>
      <c r="C3679" s="55">
        <v>86.98</v>
      </c>
      <c r="D3679" s="52">
        <f t="shared" si="60"/>
        <v>6</v>
      </c>
    </row>
    <row r="3680" spans="1:4" x14ac:dyDescent="0.3">
      <c r="A3680" s="54">
        <v>45444</v>
      </c>
      <c r="B3680" s="52">
        <v>20</v>
      </c>
      <c r="C3680" s="55">
        <v>113.11</v>
      </c>
      <c r="D3680" s="52">
        <f t="shared" si="60"/>
        <v>6</v>
      </c>
    </row>
    <row r="3681" spans="1:4" x14ac:dyDescent="0.3">
      <c r="A3681" s="54">
        <v>45444</v>
      </c>
      <c r="B3681" s="52">
        <v>21</v>
      </c>
      <c r="C3681" s="55">
        <v>134.63</v>
      </c>
      <c r="D3681" s="52">
        <f t="shared" si="60"/>
        <v>6</v>
      </c>
    </row>
    <row r="3682" spans="1:4" x14ac:dyDescent="0.3">
      <c r="A3682" s="54">
        <v>45444</v>
      </c>
      <c r="B3682" s="52">
        <v>22</v>
      </c>
      <c r="C3682" s="55">
        <v>127.57</v>
      </c>
      <c r="D3682" s="52">
        <f t="shared" si="60"/>
        <v>6</v>
      </c>
    </row>
    <row r="3683" spans="1:4" x14ac:dyDescent="0.3">
      <c r="A3683" s="54">
        <v>45444</v>
      </c>
      <c r="B3683" s="52">
        <v>23</v>
      </c>
      <c r="C3683" s="55">
        <v>95.05</v>
      </c>
      <c r="D3683" s="52">
        <f t="shared" si="60"/>
        <v>6</v>
      </c>
    </row>
    <row r="3684" spans="1:4" x14ac:dyDescent="0.3">
      <c r="A3684" s="54">
        <v>45444</v>
      </c>
      <c r="B3684" s="52">
        <v>24</v>
      </c>
      <c r="C3684" s="55">
        <v>85.5</v>
      </c>
      <c r="D3684" s="52">
        <f t="shared" si="60"/>
        <v>6</v>
      </c>
    </row>
    <row r="3685" spans="1:4" x14ac:dyDescent="0.3">
      <c r="A3685" s="54">
        <v>45445</v>
      </c>
      <c r="B3685" s="52">
        <v>1</v>
      </c>
      <c r="C3685" s="55">
        <v>60.26</v>
      </c>
      <c r="D3685" s="52">
        <f t="shared" si="60"/>
        <v>6</v>
      </c>
    </row>
    <row r="3686" spans="1:4" x14ac:dyDescent="0.3">
      <c r="A3686" s="54">
        <v>45445</v>
      </c>
      <c r="B3686" s="52">
        <v>2</v>
      </c>
      <c r="C3686" s="55">
        <v>56.38</v>
      </c>
      <c r="D3686" s="52">
        <f t="shared" si="60"/>
        <v>6</v>
      </c>
    </row>
    <row r="3687" spans="1:4" x14ac:dyDescent="0.3">
      <c r="A3687" s="54">
        <v>45445</v>
      </c>
      <c r="B3687" s="52">
        <v>3</v>
      </c>
      <c r="C3687" s="55">
        <v>48.61</v>
      </c>
      <c r="D3687" s="52">
        <f t="shared" si="60"/>
        <v>6</v>
      </c>
    </row>
    <row r="3688" spans="1:4" x14ac:dyDescent="0.3">
      <c r="A3688" s="54">
        <v>45445</v>
      </c>
      <c r="B3688" s="52">
        <v>4</v>
      </c>
      <c r="C3688" s="55">
        <v>44.3</v>
      </c>
      <c r="D3688" s="52">
        <f t="shared" si="60"/>
        <v>6</v>
      </c>
    </row>
    <row r="3689" spans="1:4" x14ac:dyDescent="0.3">
      <c r="A3689" s="54">
        <v>45445</v>
      </c>
      <c r="B3689" s="52">
        <v>5</v>
      </c>
      <c r="C3689" s="55">
        <v>8.32</v>
      </c>
      <c r="D3689" s="52">
        <f t="shared" si="60"/>
        <v>6</v>
      </c>
    </row>
    <row r="3690" spans="1:4" x14ac:dyDescent="0.3">
      <c r="A3690" s="54">
        <v>45445</v>
      </c>
      <c r="B3690" s="52">
        <v>6</v>
      </c>
      <c r="C3690" s="55">
        <v>4.3899999999999997</v>
      </c>
      <c r="D3690" s="52">
        <f t="shared" si="60"/>
        <v>6</v>
      </c>
    </row>
    <row r="3691" spans="1:4" x14ac:dyDescent="0.3">
      <c r="A3691" s="54">
        <v>45445</v>
      </c>
      <c r="B3691" s="52">
        <v>7</v>
      </c>
      <c r="C3691" s="55">
        <v>4.9000000000000004</v>
      </c>
      <c r="D3691" s="52">
        <f t="shared" si="60"/>
        <v>6</v>
      </c>
    </row>
    <row r="3692" spans="1:4" x14ac:dyDescent="0.3">
      <c r="A3692" s="54">
        <v>45445</v>
      </c>
      <c r="B3692" s="52">
        <v>8</v>
      </c>
      <c r="C3692" s="55">
        <v>4.1100000000000003</v>
      </c>
      <c r="D3692" s="52">
        <f t="shared" si="60"/>
        <v>6</v>
      </c>
    </row>
    <row r="3693" spans="1:4" x14ac:dyDescent="0.3">
      <c r="A3693" s="54">
        <v>45445</v>
      </c>
      <c r="B3693" s="52">
        <v>9</v>
      </c>
      <c r="C3693" s="55">
        <v>0.97</v>
      </c>
      <c r="D3693" s="52">
        <f t="shared" si="60"/>
        <v>6</v>
      </c>
    </row>
    <row r="3694" spans="1:4" x14ac:dyDescent="0.3">
      <c r="A3694" s="54">
        <v>45445</v>
      </c>
      <c r="B3694" s="52">
        <v>10</v>
      </c>
      <c r="C3694" s="55">
        <v>0</v>
      </c>
      <c r="D3694" s="52">
        <f t="shared" si="60"/>
        <v>6</v>
      </c>
    </row>
    <row r="3695" spans="1:4" x14ac:dyDescent="0.3">
      <c r="A3695" s="54">
        <v>45445</v>
      </c>
      <c r="B3695" s="52">
        <v>11</v>
      </c>
      <c r="C3695" s="55">
        <v>1.28</v>
      </c>
      <c r="D3695" s="52">
        <f t="shared" si="60"/>
        <v>6</v>
      </c>
    </row>
    <row r="3696" spans="1:4" x14ac:dyDescent="0.3">
      <c r="A3696" s="54">
        <v>45445</v>
      </c>
      <c r="B3696" s="52">
        <v>12</v>
      </c>
      <c r="C3696" s="55">
        <v>0.24</v>
      </c>
      <c r="D3696" s="52">
        <f t="shared" si="60"/>
        <v>6</v>
      </c>
    </row>
    <row r="3697" spans="1:4" x14ac:dyDescent="0.3">
      <c r="A3697" s="54">
        <v>45445</v>
      </c>
      <c r="B3697" s="52">
        <v>13</v>
      </c>
      <c r="C3697" s="55">
        <v>-0.72</v>
      </c>
      <c r="D3697" s="52">
        <f t="shared" si="60"/>
        <v>6</v>
      </c>
    </row>
    <row r="3698" spans="1:4" x14ac:dyDescent="0.3">
      <c r="A3698" s="54">
        <v>45445</v>
      </c>
      <c r="B3698" s="52">
        <v>14</v>
      </c>
      <c r="C3698" s="55">
        <v>-5.91</v>
      </c>
      <c r="D3698" s="52">
        <f t="shared" si="60"/>
        <v>6</v>
      </c>
    </row>
    <row r="3699" spans="1:4" x14ac:dyDescent="0.3">
      <c r="A3699" s="54">
        <v>45445</v>
      </c>
      <c r="B3699" s="52">
        <v>15</v>
      </c>
      <c r="C3699" s="55">
        <v>-18.920000000000002</v>
      </c>
      <c r="D3699" s="52">
        <f t="shared" si="60"/>
        <v>6</v>
      </c>
    </row>
    <row r="3700" spans="1:4" x14ac:dyDescent="0.3">
      <c r="A3700" s="54">
        <v>45445</v>
      </c>
      <c r="B3700" s="52">
        <v>16</v>
      </c>
      <c r="C3700" s="55">
        <v>-20.71</v>
      </c>
      <c r="D3700" s="52">
        <f t="shared" si="60"/>
        <v>6</v>
      </c>
    </row>
    <row r="3701" spans="1:4" x14ac:dyDescent="0.3">
      <c r="A3701" s="54">
        <v>45445</v>
      </c>
      <c r="B3701" s="52">
        <v>17</v>
      </c>
      <c r="C3701" s="55">
        <v>-5.74</v>
      </c>
      <c r="D3701" s="52">
        <f t="shared" si="60"/>
        <v>6</v>
      </c>
    </row>
    <row r="3702" spans="1:4" x14ac:dyDescent="0.3">
      <c r="A3702" s="54">
        <v>45445</v>
      </c>
      <c r="B3702" s="52">
        <v>18</v>
      </c>
      <c r="C3702" s="55">
        <v>3.03</v>
      </c>
      <c r="D3702" s="52">
        <f t="shared" si="60"/>
        <v>6</v>
      </c>
    </row>
    <row r="3703" spans="1:4" x14ac:dyDescent="0.3">
      <c r="A3703" s="54">
        <v>45445</v>
      </c>
      <c r="B3703" s="52">
        <v>19</v>
      </c>
      <c r="C3703" s="55">
        <v>60.12</v>
      </c>
      <c r="D3703" s="52">
        <f t="shared" si="60"/>
        <v>6</v>
      </c>
    </row>
    <row r="3704" spans="1:4" x14ac:dyDescent="0.3">
      <c r="A3704" s="54">
        <v>45445</v>
      </c>
      <c r="B3704" s="52">
        <v>20</v>
      </c>
      <c r="C3704" s="55">
        <v>96.3</v>
      </c>
      <c r="D3704" s="52">
        <f t="shared" si="60"/>
        <v>6</v>
      </c>
    </row>
    <row r="3705" spans="1:4" x14ac:dyDescent="0.3">
      <c r="A3705" s="54">
        <v>45445</v>
      </c>
      <c r="B3705" s="52">
        <v>21</v>
      </c>
      <c r="C3705" s="55">
        <v>137.26</v>
      </c>
      <c r="D3705" s="52">
        <f t="shared" si="60"/>
        <v>6</v>
      </c>
    </row>
    <row r="3706" spans="1:4" x14ac:dyDescent="0.3">
      <c r="A3706" s="54">
        <v>45445</v>
      </c>
      <c r="B3706" s="52">
        <v>22</v>
      </c>
      <c r="C3706" s="55">
        <v>117.06</v>
      </c>
      <c r="D3706" s="52">
        <f t="shared" si="60"/>
        <v>6</v>
      </c>
    </row>
    <row r="3707" spans="1:4" x14ac:dyDescent="0.3">
      <c r="A3707" s="54">
        <v>45445</v>
      </c>
      <c r="B3707" s="52">
        <v>23</v>
      </c>
      <c r="C3707" s="55">
        <v>103.67</v>
      </c>
      <c r="D3707" s="52">
        <f t="shared" si="60"/>
        <v>6</v>
      </c>
    </row>
    <row r="3708" spans="1:4" x14ac:dyDescent="0.3">
      <c r="A3708" s="54">
        <v>45445</v>
      </c>
      <c r="B3708" s="52">
        <v>24</v>
      </c>
      <c r="C3708" s="55">
        <v>92.41</v>
      </c>
      <c r="D3708" s="52">
        <f t="shared" si="60"/>
        <v>6</v>
      </c>
    </row>
    <row r="3709" spans="1:4" x14ac:dyDescent="0.3">
      <c r="A3709" s="54">
        <v>45446</v>
      </c>
      <c r="B3709" s="52">
        <v>1</v>
      </c>
      <c r="C3709" s="55">
        <v>93.51</v>
      </c>
      <c r="D3709" s="52">
        <f t="shared" si="60"/>
        <v>6</v>
      </c>
    </row>
    <row r="3710" spans="1:4" x14ac:dyDescent="0.3">
      <c r="A3710" s="54">
        <v>45446</v>
      </c>
      <c r="B3710" s="52">
        <v>2</v>
      </c>
      <c r="C3710" s="55">
        <v>88.61</v>
      </c>
      <c r="D3710" s="52">
        <f t="shared" si="60"/>
        <v>6</v>
      </c>
    </row>
    <row r="3711" spans="1:4" x14ac:dyDescent="0.3">
      <c r="A3711" s="54">
        <v>45446</v>
      </c>
      <c r="B3711" s="52">
        <v>3</v>
      </c>
      <c r="C3711" s="55">
        <v>87.92</v>
      </c>
      <c r="D3711" s="52">
        <f t="shared" si="60"/>
        <v>6</v>
      </c>
    </row>
    <row r="3712" spans="1:4" x14ac:dyDescent="0.3">
      <c r="A3712" s="54">
        <v>45446</v>
      </c>
      <c r="B3712" s="52">
        <v>4</v>
      </c>
      <c r="C3712" s="55">
        <v>86.91</v>
      </c>
      <c r="D3712" s="52">
        <f t="shared" si="60"/>
        <v>6</v>
      </c>
    </row>
    <row r="3713" spans="1:4" x14ac:dyDescent="0.3">
      <c r="A3713" s="54">
        <v>45446</v>
      </c>
      <c r="B3713" s="52">
        <v>5</v>
      </c>
      <c r="C3713" s="55">
        <v>84.89</v>
      </c>
      <c r="D3713" s="52">
        <f t="shared" si="60"/>
        <v>6</v>
      </c>
    </row>
    <row r="3714" spans="1:4" x14ac:dyDescent="0.3">
      <c r="A3714" s="54">
        <v>45446</v>
      </c>
      <c r="B3714" s="52">
        <v>6</v>
      </c>
      <c r="C3714" s="55">
        <v>99.85</v>
      </c>
      <c r="D3714" s="52">
        <f t="shared" si="60"/>
        <v>6</v>
      </c>
    </row>
    <row r="3715" spans="1:4" x14ac:dyDescent="0.3">
      <c r="A3715" s="54">
        <v>45446</v>
      </c>
      <c r="B3715" s="52">
        <v>7</v>
      </c>
      <c r="C3715" s="55">
        <v>130.58000000000001</v>
      </c>
      <c r="D3715" s="52">
        <f t="shared" si="60"/>
        <v>6</v>
      </c>
    </row>
    <row r="3716" spans="1:4" x14ac:dyDescent="0.3">
      <c r="A3716" s="54">
        <v>45446</v>
      </c>
      <c r="B3716" s="52">
        <v>8</v>
      </c>
      <c r="C3716" s="55">
        <v>192.48</v>
      </c>
      <c r="D3716" s="52">
        <f t="shared" si="60"/>
        <v>6</v>
      </c>
    </row>
    <row r="3717" spans="1:4" x14ac:dyDescent="0.3">
      <c r="A3717" s="54">
        <v>45446</v>
      </c>
      <c r="B3717" s="52">
        <v>9</v>
      </c>
      <c r="C3717" s="55">
        <v>162.81</v>
      </c>
      <c r="D3717" s="52">
        <f t="shared" si="60"/>
        <v>6</v>
      </c>
    </row>
    <row r="3718" spans="1:4" x14ac:dyDescent="0.3">
      <c r="A3718" s="54">
        <v>45446</v>
      </c>
      <c r="B3718" s="52">
        <v>10</v>
      </c>
      <c r="C3718" s="55">
        <v>127.41</v>
      </c>
      <c r="D3718" s="52">
        <f t="shared" si="60"/>
        <v>6</v>
      </c>
    </row>
    <row r="3719" spans="1:4" x14ac:dyDescent="0.3">
      <c r="A3719" s="54">
        <v>45446</v>
      </c>
      <c r="B3719" s="52">
        <v>11</v>
      </c>
      <c r="C3719" s="55">
        <v>100.4</v>
      </c>
      <c r="D3719" s="52">
        <f t="shared" si="60"/>
        <v>6</v>
      </c>
    </row>
    <row r="3720" spans="1:4" x14ac:dyDescent="0.3">
      <c r="A3720" s="54">
        <v>45446</v>
      </c>
      <c r="B3720" s="52">
        <v>12</v>
      </c>
      <c r="C3720" s="55">
        <v>97.08</v>
      </c>
      <c r="D3720" s="52">
        <f t="shared" si="60"/>
        <v>6</v>
      </c>
    </row>
    <row r="3721" spans="1:4" x14ac:dyDescent="0.3">
      <c r="A3721" s="54">
        <v>45446</v>
      </c>
      <c r="B3721" s="52">
        <v>13</v>
      </c>
      <c r="C3721" s="55">
        <v>82.26</v>
      </c>
      <c r="D3721" s="52">
        <f t="shared" si="60"/>
        <v>6</v>
      </c>
    </row>
    <row r="3722" spans="1:4" x14ac:dyDescent="0.3">
      <c r="A3722" s="54">
        <v>45446</v>
      </c>
      <c r="B3722" s="52">
        <v>14</v>
      </c>
      <c r="C3722" s="55">
        <v>78.05</v>
      </c>
      <c r="D3722" s="52">
        <f t="shared" si="60"/>
        <v>6</v>
      </c>
    </row>
    <row r="3723" spans="1:4" x14ac:dyDescent="0.3">
      <c r="A3723" s="54">
        <v>45446</v>
      </c>
      <c r="B3723" s="52">
        <v>15</v>
      </c>
      <c r="C3723" s="55">
        <v>74.180000000000007</v>
      </c>
      <c r="D3723" s="52">
        <f t="shared" si="60"/>
        <v>6</v>
      </c>
    </row>
    <row r="3724" spans="1:4" x14ac:dyDescent="0.3">
      <c r="A3724" s="54">
        <v>45446</v>
      </c>
      <c r="B3724" s="52">
        <v>16</v>
      </c>
      <c r="C3724" s="55">
        <v>84.08</v>
      </c>
      <c r="D3724" s="52">
        <f t="shared" si="60"/>
        <v>6</v>
      </c>
    </row>
    <row r="3725" spans="1:4" x14ac:dyDescent="0.3">
      <c r="A3725" s="54">
        <v>45446</v>
      </c>
      <c r="B3725" s="52">
        <v>17</v>
      </c>
      <c r="C3725" s="55">
        <v>95.56</v>
      </c>
      <c r="D3725" s="52">
        <f t="shared" si="60"/>
        <v>6</v>
      </c>
    </row>
    <row r="3726" spans="1:4" x14ac:dyDescent="0.3">
      <c r="A3726" s="54">
        <v>45446</v>
      </c>
      <c r="B3726" s="52">
        <v>18</v>
      </c>
      <c r="C3726" s="55">
        <v>115.99</v>
      </c>
      <c r="D3726" s="52">
        <f t="shared" si="60"/>
        <v>6</v>
      </c>
    </row>
    <row r="3727" spans="1:4" x14ac:dyDescent="0.3">
      <c r="A3727" s="54">
        <v>45446</v>
      </c>
      <c r="B3727" s="52">
        <v>19</v>
      </c>
      <c r="C3727" s="55">
        <v>145.85</v>
      </c>
      <c r="D3727" s="52">
        <f t="shared" ref="D3727:D3790" si="61">MONTH(A3727)</f>
        <v>6</v>
      </c>
    </row>
    <row r="3728" spans="1:4" x14ac:dyDescent="0.3">
      <c r="A3728" s="54">
        <v>45446</v>
      </c>
      <c r="B3728" s="52">
        <v>20</v>
      </c>
      <c r="C3728" s="55">
        <v>189.47</v>
      </c>
      <c r="D3728" s="52">
        <f t="shared" si="61"/>
        <v>6</v>
      </c>
    </row>
    <row r="3729" spans="1:4" x14ac:dyDescent="0.3">
      <c r="A3729" s="54">
        <v>45446</v>
      </c>
      <c r="B3729" s="52">
        <v>21</v>
      </c>
      <c r="C3729" s="55">
        <v>210.87</v>
      </c>
      <c r="D3729" s="52">
        <f t="shared" si="61"/>
        <v>6</v>
      </c>
    </row>
    <row r="3730" spans="1:4" x14ac:dyDescent="0.3">
      <c r="A3730" s="54">
        <v>45446</v>
      </c>
      <c r="B3730" s="52">
        <v>22</v>
      </c>
      <c r="C3730" s="55">
        <v>191.49</v>
      </c>
      <c r="D3730" s="52">
        <f t="shared" si="61"/>
        <v>6</v>
      </c>
    </row>
    <row r="3731" spans="1:4" x14ac:dyDescent="0.3">
      <c r="A3731" s="54">
        <v>45446</v>
      </c>
      <c r="B3731" s="52">
        <v>23</v>
      </c>
      <c r="C3731" s="55">
        <v>145.47999999999999</v>
      </c>
      <c r="D3731" s="52">
        <f t="shared" si="61"/>
        <v>6</v>
      </c>
    </row>
    <row r="3732" spans="1:4" x14ac:dyDescent="0.3">
      <c r="A3732" s="54">
        <v>45446</v>
      </c>
      <c r="B3732" s="52">
        <v>24</v>
      </c>
      <c r="C3732" s="55">
        <v>117.9</v>
      </c>
      <c r="D3732" s="52">
        <f t="shared" si="61"/>
        <v>6</v>
      </c>
    </row>
    <row r="3733" spans="1:4" x14ac:dyDescent="0.3">
      <c r="A3733" s="54">
        <v>45447</v>
      </c>
      <c r="B3733" s="52">
        <v>1</v>
      </c>
      <c r="C3733" s="55">
        <v>107.48</v>
      </c>
      <c r="D3733" s="52">
        <f t="shared" si="61"/>
        <v>6</v>
      </c>
    </row>
    <row r="3734" spans="1:4" x14ac:dyDescent="0.3">
      <c r="A3734" s="54">
        <v>45447</v>
      </c>
      <c r="B3734" s="52">
        <v>2</v>
      </c>
      <c r="C3734" s="55">
        <v>100.7</v>
      </c>
      <c r="D3734" s="52">
        <f t="shared" si="61"/>
        <v>6</v>
      </c>
    </row>
    <row r="3735" spans="1:4" x14ac:dyDescent="0.3">
      <c r="A3735" s="54">
        <v>45447</v>
      </c>
      <c r="B3735" s="52">
        <v>3</v>
      </c>
      <c r="C3735" s="55">
        <v>96.05</v>
      </c>
      <c r="D3735" s="52">
        <f t="shared" si="61"/>
        <v>6</v>
      </c>
    </row>
    <row r="3736" spans="1:4" x14ac:dyDescent="0.3">
      <c r="A3736" s="54">
        <v>45447</v>
      </c>
      <c r="B3736" s="52">
        <v>4</v>
      </c>
      <c r="C3736" s="55">
        <v>95.93</v>
      </c>
      <c r="D3736" s="52">
        <f t="shared" si="61"/>
        <v>6</v>
      </c>
    </row>
    <row r="3737" spans="1:4" x14ac:dyDescent="0.3">
      <c r="A3737" s="54">
        <v>45447</v>
      </c>
      <c r="B3737" s="52">
        <v>5</v>
      </c>
      <c r="C3737" s="55">
        <v>95.94</v>
      </c>
      <c r="D3737" s="52">
        <f t="shared" si="61"/>
        <v>6</v>
      </c>
    </row>
    <row r="3738" spans="1:4" x14ac:dyDescent="0.3">
      <c r="A3738" s="54">
        <v>45447</v>
      </c>
      <c r="B3738" s="52">
        <v>6</v>
      </c>
      <c r="C3738" s="55">
        <v>106.41</v>
      </c>
      <c r="D3738" s="52">
        <f t="shared" si="61"/>
        <v>6</v>
      </c>
    </row>
    <row r="3739" spans="1:4" x14ac:dyDescent="0.3">
      <c r="A3739" s="54">
        <v>45447</v>
      </c>
      <c r="B3739" s="52">
        <v>7</v>
      </c>
      <c r="C3739" s="55">
        <v>141.86000000000001</v>
      </c>
      <c r="D3739" s="52">
        <f t="shared" si="61"/>
        <v>6</v>
      </c>
    </row>
    <row r="3740" spans="1:4" x14ac:dyDescent="0.3">
      <c r="A3740" s="54">
        <v>45447</v>
      </c>
      <c r="B3740" s="52">
        <v>8</v>
      </c>
      <c r="C3740" s="55">
        <v>173.05</v>
      </c>
      <c r="D3740" s="52">
        <f t="shared" si="61"/>
        <v>6</v>
      </c>
    </row>
    <row r="3741" spans="1:4" x14ac:dyDescent="0.3">
      <c r="A3741" s="54">
        <v>45447</v>
      </c>
      <c r="B3741" s="52">
        <v>9</v>
      </c>
      <c r="C3741" s="55">
        <v>141.68</v>
      </c>
      <c r="D3741" s="52">
        <f t="shared" si="61"/>
        <v>6</v>
      </c>
    </row>
    <row r="3742" spans="1:4" x14ac:dyDescent="0.3">
      <c r="A3742" s="54">
        <v>45447</v>
      </c>
      <c r="B3742" s="52">
        <v>10</v>
      </c>
      <c r="C3742" s="55">
        <v>110.77</v>
      </c>
      <c r="D3742" s="52">
        <f t="shared" si="61"/>
        <v>6</v>
      </c>
    </row>
    <row r="3743" spans="1:4" x14ac:dyDescent="0.3">
      <c r="A3743" s="54">
        <v>45447</v>
      </c>
      <c r="B3743" s="52">
        <v>11</v>
      </c>
      <c r="C3743" s="55">
        <v>90.2</v>
      </c>
      <c r="D3743" s="52">
        <f t="shared" si="61"/>
        <v>6</v>
      </c>
    </row>
    <row r="3744" spans="1:4" x14ac:dyDescent="0.3">
      <c r="A3744" s="54">
        <v>45447</v>
      </c>
      <c r="B3744" s="52">
        <v>12</v>
      </c>
      <c r="C3744" s="55">
        <v>81.31</v>
      </c>
      <c r="D3744" s="52">
        <f t="shared" si="61"/>
        <v>6</v>
      </c>
    </row>
    <row r="3745" spans="1:4" x14ac:dyDescent="0.3">
      <c r="A3745" s="54">
        <v>45447</v>
      </c>
      <c r="B3745" s="52">
        <v>13</v>
      </c>
      <c r="C3745" s="55">
        <v>72.88</v>
      </c>
      <c r="D3745" s="52">
        <f t="shared" si="61"/>
        <v>6</v>
      </c>
    </row>
    <row r="3746" spans="1:4" x14ac:dyDescent="0.3">
      <c r="A3746" s="54">
        <v>45447</v>
      </c>
      <c r="B3746" s="52">
        <v>14</v>
      </c>
      <c r="C3746" s="55">
        <v>62.33</v>
      </c>
      <c r="D3746" s="52">
        <f t="shared" si="61"/>
        <v>6</v>
      </c>
    </row>
    <row r="3747" spans="1:4" x14ac:dyDescent="0.3">
      <c r="A3747" s="54">
        <v>45447</v>
      </c>
      <c r="B3747" s="52">
        <v>15</v>
      </c>
      <c r="C3747" s="55">
        <v>52.81</v>
      </c>
      <c r="D3747" s="52">
        <f t="shared" si="61"/>
        <v>6</v>
      </c>
    </row>
    <row r="3748" spans="1:4" x14ac:dyDescent="0.3">
      <c r="A3748" s="54">
        <v>45447</v>
      </c>
      <c r="B3748" s="52">
        <v>16</v>
      </c>
      <c r="C3748" s="55">
        <v>84.33</v>
      </c>
      <c r="D3748" s="52">
        <f t="shared" si="61"/>
        <v>6</v>
      </c>
    </row>
    <row r="3749" spans="1:4" x14ac:dyDescent="0.3">
      <c r="A3749" s="54">
        <v>45447</v>
      </c>
      <c r="B3749" s="52">
        <v>17</v>
      </c>
      <c r="C3749" s="55">
        <v>90.31</v>
      </c>
      <c r="D3749" s="52">
        <f t="shared" si="61"/>
        <v>6</v>
      </c>
    </row>
    <row r="3750" spans="1:4" x14ac:dyDescent="0.3">
      <c r="A3750" s="54">
        <v>45447</v>
      </c>
      <c r="B3750" s="52">
        <v>18</v>
      </c>
      <c r="C3750" s="55">
        <v>99.92</v>
      </c>
      <c r="D3750" s="52">
        <f t="shared" si="61"/>
        <v>6</v>
      </c>
    </row>
    <row r="3751" spans="1:4" x14ac:dyDescent="0.3">
      <c r="A3751" s="54">
        <v>45447</v>
      </c>
      <c r="B3751" s="52">
        <v>19</v>
      </c>
      <c r="C3751" s="55">
        <v>122.78</v>
      </c>
      <c r="D3751" s="52">
        <f t="shared" si="61"/>
        <v>6</v>
      </c>
    </row>
    <row r="3752" spans="1:4" x14ac:dyDescent="0.3">
      <c r="A3752" s="54">
        <v>45447</v>
      </c>
      <c r="B3752" s="52">
        <v>20</v>
      </c>
      <c r="C3752" s="55">
        <v>169.62</v>
      </c>
      <c r="D3752" s="52">
        <f t="shared" si="61"/>
        <v>6</v>
      </c>
    </row>
    <row r="3753" spans="1:4" x14ac:dyDescent="0.3">
      <c r="A3753" s="54">
        <v>45447</v>
      </c>
      <c r="B3753" s="52">
        <v>21</v>
      </c>
      <c r="C3753" s="55">
        <v>223.45</v>
      </c>
      <c r="D3753" s="52">
        <f t="shared" si="61"/>
        <v>6</v>
      </c>
    </row>
    <row r="3754" spans="1:4" x14ac:dyDescent="0.3">
      <c r="A3754" s="54">
        <v>45447</v>
      </c>
      <c r="B3754" s="52">
        <v>22</v>
      </c>
      <c r="C3754" s="55">
        <v>143.66999999999999</v>
      </c>
      <c r="D3754" s="52">
        <f t="shared" si="61"/>
        <v>6</v>
      </c>
    </row>
    <row r="3755" spans="1:4" x14ac:dyDescent="0.3">
      <c r="A3755" s="54">
        <v>45447</v>
      </c>
      <c r="B3755" s="52">
        <v>23</v>
      </c>
      <c r="C3755" s="55">
        <v>125.97</v>
      </c>
      <c r="D3755" s="52">
        <f t="shared" si="61"/>
        <v>6</v>
      </c>
    </row>
    <row r="3756" spans="1:4" x14ac:dyDescent="0.3">
      <c r="A3756" s="54">
        <v>45447</v>
      </c>
      <c r="B3756" s="52">
        <v>24</v>
      </c>
      <c r="C3756" s="55">
        <v>102.11</v>
      </c>
      <c r="D3756" s="52">
        <f t="shared" si="61"/>
        <v>6</v>
      </c>
    </row>
    <row r="3757" spans="1:4" x14ac:dyDescent="0.3">
      <c r="A3757" s="54">
        <v>45448</v>
      </c>
      <c r="B3757" s="52">
        <v>1</v>
      </c>
      <c r="C3757" s="55">
        <v>115.1</v>
      </c>
      <c r="D3757" s="52">
        <f t="shared" si="61"/>
        <v>6</v>
      </c>
    </row>
    <row r="3758" spans="1:4" x14ac:dyDescent="0.3">
      <c r="A3758" s="54">
        <v>45448</v>
      </c>
      <c r="B3758" s="52">
        <v>2</v>
      </c>
      <c r="C3758" s="55">
        <v>112.51</v>
      </c>
      <c r="D3758" s="52">
        <f t="shared" si="61"/>
        <v>6</v>
      </c>
    </row>
    <row r="3759" spans="1:4" x14ac:dyDescent="0.3">
      <c r="A3759" s="54">
        <v>45448</v>
      </c>
      <c r="B3759" s="52">
        <v>3</v>
      </c>
      <c r="C3759" s="55">
        <v>105.71</v>
      </c>
      <c r="D3759" s="52">
        <f t="shared" si="61"/>
        <v>6</v>
      </c>
    </row>
    <row r="3760" spans="1:4" x14ac:dyDescent="0.3">
      <c r="A3760" s="54">
        <v>45448</v>
      </c>
      <c r="B3760" s="52">
        <v>4</v>
      </c>
      <c r="C3760" s="55">
        <v>95.78</v>
      </c>
      <c r="D3760" s="52">
        <f t="shared" si="61"/>
        <v>6</v>
      </c>
    </row>
    <row r="3761" spans="1:4" x14ac:dyDescent="0.3">
      <c r="A3761" s="54">
        <v>45448</v>
      </c>
      <c r="B3761" s="52">
        <v>5</v>
      </c>
      <c r="C3761" s="55">
        <v>105.62</v>
      </c>
      <c r="D3761" s="52">
        <f t="shared" si="61"/>
        <v>6</v>
      </c>
    </row>
    <row r="3762" spans="1:4" x14ac:dyDescent="0.3">
      <c r="A3762" s="54">
        <v>45448</v>
      </c>
      <c r="B3762" s="52">
        <v>6</v>
      </c>
      <c r="C3762" s="55">
        <v>92.56</v>
      </c>
      <c r="D3762" s="52">
        <f t="shared" si="61"/>
        <v>6</v>
      </c>
    </row>
    <row r="3763" spans="1:4" x14ac:dyDescent="0.3">
      <c r="A3763" s="54">
        <v>45448</v>
      </c>
      <c r="B3763" s="52">
        <v>7</v>
      </c>
      <c r="C3763" s="55">
        <v>114.73</v>
      </c>
      <c r="D3763" s="52">
        <f t="shared" si="61"/>
        <v>6</v>
      </c>
    </row>
    <row r="3764" spans="1:4" x14ac:dyDescent="0.3">
      <c r="A3764" s="54">
        <v>45448</v>
      </c>
      <c r="B3764" s="52">
        <v>8</v>
      </c>
      <c r="C3764" s="55">
        <v>150.13999999999999</v>
      </c>
      <c r="D3764" s="52">
        <f t="shared" si="61"/>
        <v>6</v>
      </c>
    </row>
    <row r="3765" spans="1:4" x14ac:dyDescent="0.3">
      <c r="A3765" s="54">
        <v>45448</v>
      </c>
      <c r="B3765" s="52">
        <v>9</v>
      </c>
      <c r="C3765" s="55">
        <v>115.64</v>
      </c>
      <c r="D3765" s="52">
        <f t="shared" si="61"/>
        <v>6</v>
      </c>
    </row>
    <row r="3766" spans="1:4" x14ac:dyDescent="0.3">
      <c r="A3766" s="54">
        <v>45448</v>
      </c>
      <c r="B3766" s="52">
        <v>10</v>
      </c>
      <c r="C3766" s="55">
        <v>87.75</v>
      </c>
      <c r="D3766" s="52">
        <f t="shared" si="61"/>
        <v>6</v>
      </c>
    </row>
    <row r="3767" spans="1:4" x14ac:dyDescent="0.3">
      <c r="A3767" s="54">
        <v>45448</v>
      </c>
      <c r="B3767" s="52">
        <v>11</v>
      </c>
      <c r="C3767" s="55">
        <v>71.95</v>
      </c>
      <c r="D3767" s="52">
        <f t="shared" si="61"/>
        <v>6</v>
      </c>
    </row>
    <row r="3768" spans="1:4" x14ac:dyDescent="0.3">
      <c r="A3768" s="54">
        <v>45448</v>
      </c>
      <c r="B3768" s="52">
        <v>12</v>
      </c>
      <c r="C3768" s="55">
        <v>66.17</v>
      </c>
      <c r="D3768" s="52">
        <f t="shared" si="61"/>
        <v>6</v>
      </c>
    </row>
    <row r="3769" spans="1:4" x14ac:dyDescent="0.3">
      <c r="A3769" s="54">
        <v>45448</v>
      </c>
      <c r="B3769" s="52">
        <v>13</v>
      </c>
      <c r="C3769" s="55">
        <v>52.68</v>
      </c>
      <c r="D3769" s="52">
        <f t="shared" si="61"/>
        <v>6</v>
      </c>
    </row>
    <row r="3770" spans="1:4" x14ac:dyDescent="0.3">
      <c r="A3770" s="54">
        <v>45448</v>
      </c>
      <c r="B3770" s="52">
        <v>14</v>
      </c>
      <c r="C3770" s="55">
        <v>32.89</v>
      </c>
      <c r="D3770" s="52">
        <f t="shared" si="61"/>
        <v>6</v>
      </c>
    </row>
    <row r="3771" spans="1:4" x14ac:dyDescent="0.3">
      <c r="A3771" s="54">
        <v>45448</v>
      </c>
      <c r="B3771" s="52">
        <v>15</v>
      </c>
      <c r="C3771" s="55">
        <v>28.93</v>
      </c>
      <c r="D3771" s="52">
        <f t="shared" si="61"/>
        <v>6</v>
      </c>
    </row>
    <row r="3772" spans="1:4" x14ac:dyDescent="0.3">
      <c r="A3772" s="54">
        <v>45448</v>
      </c>
      <c r="B3772" s="52">
        <v>16</v>
      </c>
      <c r="C3772" s="55">
        <v>104.32</v>
      </c>
      <c r="D3772" s="52">
        <f t="shared" si="61"/>
        <v>6</v>
      </c>
    </row>
    <row r="3773" spans="1:4" x14ac:dyDescent="0.3">
      <c r="A3773" s="54">
        <v>45448</v>
      </c>
      <c r="B3773" s="52">
        <v>17</v>
      </c>
      <c r="C3773" s="55">
        <v>120.58</v>
      </c>
      <c r="D3773" s="52">
        <f t="shared" si="61"/>
        <v>6</v>
      </c>
    </row>
    <row r="3774" spans="1:4" x14ac:dyDescent="0.3">
      <c r="A3774" s="54">
        <v>45448</v>
      </c>
      <c r="B3774" s="52">
        <v>18</v>
      </c>
      <c r="C3774" s="55">
        <v>99.43</v>
      </c>
      <c r="D3774" s="52">
        <f t="shared" si="61"/>
        <v>6</v>
      </c>
    </row>
    <row r="3775" spans="1:4" x14ac:dyDescent="0.3">
      <c r="A3775" s="54">
        <v>45448</v>
      </c>
      <c r="B3775" s="52">
        <v>19</v>
      </c>
      <c r="C3775" s="55">
        <v>131.16</v>
      </c>
      <c r="D3775" s="52">
        <f t="shared" si="61"/>
        <v>6</v>
      </c>
    </row>
    <row r="3776" spans="1:4" x14ac:dyDescent="0.3">
      <c r="A3776" s="54">
        <v>45448</v>
      </c>
      <c r="B3776" s="52">
        <v>20</v>
      </c>
      <c r="C3776" s="55">
        <v>165.11</v>
      </c>
      <c r="D3776" s="52">
        <f t="shared" si="61"/>
        <v>6</v>
      </c>
    </row>
    <row r="3777" spans="1:4" x14ac:dyDescent="0.3">
      <c r="A3777" s="54">
        <v>45448</v>
      </c>
      <c r="B3777" s="52">
        <v>21</v>
      </c>
      <c r="C3777" s="55">
        <v>186.41</v>
      </c>
      <c r="D3777" s="52">
        <f t="shared" si="61"/>
        <v>6</v>
      </c>
    </row>
    <row r="3778" spans="1:4" x14ac:dyDescent="0.3">
      <c r="A3778" s="54">
        <v>45448</v>
      </c>
      <c r="B3778" s="52">
        <v>22</v>
      </c>
      <c r="C3778" s="55">
        <v>170.39</v>
      </c>
      <c r="D3778" s="52">
        <f t="shared" si="61"/>
        <v>6</v>
      </c>
    </row>
    <row r="3779" spans="1:4" x14ac:dyDescent="0.3">
      <c r="A3779" s="54">
        <v>45448</v>
      </c>
      <c r="B3779" s="52">
        <v>23</v>
      </c>
      <c r="C3779" s="55">
        <v>144.88</v>
      </c>
      <c r="D3779" s="52">
        <f t="shared" si="61"/>
        <v>6</v>
      </c>
    </row>
    <row r="3780" spans="1:4" x14ac:dyDescent="0.3">
      <c r="A3780" s="54">
        <v>45448</v>
      </c>
      <c r="B3780" s="52">
        <v>24</v>
      </c>
      <c r="C3780" s="55">
        <v>118.15</v>
      </c>
      <c r="D3780" s="52">
        <f t="shared" si="61"/>
        <v>6</v>
      </c>
    </row>
    <row r="3781" spans="1:4" x14ac:dyDescent="0.3">
      <c r="A3781" s="54">
        <v>45449</v>
      </c>
      <c r="B3781" s="52">
        <v>1</v>
      </c>
      <c r="C3781" s="55">
        <v>107.54</v>
      </c>
      <c r="D3781" s="52">
        <f t="shared" si="61"/>
        <v>6</v>
      </c>
    </row>
    <row r="3782" spans="1:4" x14ac:dyDescent="0.3">
      <c r="A3782" s="54">
        <v>45449</v>
      </c>
      <c r="B3782" s="52">
        <v>2</v>
      </c>
      <c r="C3782" s="55">
        <v>102.75</v>
      </c>
      <c r="D3782" s="52">
        <f t="shared" si="61"/>
        <v>6</v>
      </c>
    </row>
    <row r="3783" spans="1:4" x14ac:dyDescent="0.3">
      <c r="A3783" s="54">
        <v>45449</v>
      </c>
      <c r="B3783" s="52">
        <v>3</v>
      </c>
      <c r="C3783" s="55">
        <v>92</v>
      </c>
      <c r="D3783" s="52">
        <f t="shared" si="61"/>
        <v>6</v>
      </c>
    </row>
    <row r="3784" spans="1:4" x14ac:dyDescent="0.3">
      <c r="A3784" s="54">
        <v>45449</v>
      </c>
      <c r="B3784" s="52">
        <v>4</v>
      </c>
      <c r="C3784" s="55">
        <v>90.47</v>
      </c>
      <c r="D3784" s="52">
        <f t="shared" si="61"/>
        <v>6</v>
      </c>
    </row>
    <row r="3785" spans="1:4" x14ac:dyDescent="0.3">
      <c r="A3785" s="54">
        <v>45449</v>
      </c>
      <c r="B3785" s="52">
        <v>5</v>
      </c>
      <c r="C3785" s="55">
        <v>91.6</v>
      </c>
      <c r="D3785" s="52">
        <f t="shared" si="61"/>
        <v>6</v>
      </c>
    </row>
    <row r="3786" spans="1:4" x14ac:dyDescent="0.3">
      <c r="A3786" s="54">
        <v>45449</v>
      </c>
      <c r="B3786" s="52">
        <v>6</v>
      </c>
      <c r="C3786" s="55">
        <v>106.91</v>
      </c>
      <c r="D3786" s="52">
        <f t="shared" si="61"/>
        <v>6</v>
      </c>
    </row>
    <row r="3787" spans="1:4" x14ac:dyDescent="0.3">
      <c r="A3787" s="54">
        <v>45449</v>
      </c>
      <c r="B3787" s="52">
        <v>7</v>
      </c>
      <c r="C3787" s="55">
        <v>126.45</v>
      </c>
      <c r="D3787" s="52">
        <f t="shared" si="61"/>
        <v>6</v>
      </c>
    </row>
    <row r="3788" spans="1:4" x14ac:dyDescent="0.3">
      <c r="A3788" s="54">
        <v>45449</v>
      </c>
      <c r="B3788" s="52">
        <v>8</v>
      </c>
      <c r="C3788" s="55">
        <v>129.38999999999999</v>
      </c>
      <c r="D3788" s="52">
        <f t="shared" si="61"/>
        <v>6</v>
      </c>
    </row>
    <row r="3789" spans="1:4" x14ac:dyDescent="0.3">
      <c r="A3789" s="54">
        <v>45449</v>
      </c>
      <c r="B3789" s="52">
        <v>9</v>
      </c>
      <c r="C3789" s="55">
        <v>98.24</v>
      </c>
      <c r="D3789" s="52">
        <f t="shared" si="61"/>
        <v>6</v>
      </c>
    </row>
    <row r="3790" spans="1:4" x14ac:dyDescent="0.3">
      <c r="A3790" s="54">
        <v>45449</v>
      </c>
      <c r="B3790" s="52">
        <v>10</v>
      </c>
      <c r="C3790" s="55">
        <v>71.97</v>
      </c>
      <c r="D3790" s="52">
        <f t="shared" si="61"/>
        <v>6</v>
      </c>
    </row>
    <row r="3791" spans="1:4" x14ac:dyDescent="0.3">
      <c r="A3791" s="54">
        <v>45449</v>
      </c>
      <c r="B3791" s="52">
        <v>11</v>
      </c>
      <c r="C3791" s="55">
        <v>57.8</v>
      </c>
      <c r="D3791" s="52">
        <f t="shared" ref="D3791:D3854" si="62">MONTH(A3791)</f>
        <v>6</v>
      </c>
    </row>
    <row r="3792" spans="1:4" x14ac:dyDescent="0.3">
      <c r="A3792" s="54">
        <v>45449</v>
      </c>
      <c r="B3792" s="52">
        <v>12</v>
      </c>
      <c r="C3792" s="55">
        <v>28.77</v>
      </c>
      <c r="D3792" s="52">
        <f t="shared" si="62"/>
        <v>6</v>
      </c>
    </row>
    <row r="3793" spans="1:4" x14ac:dyDescent="0.3">
      <c r="A3793" s="54">
        <v>45449</v>
      </c>
      <c r="B3793" s="52">
        <v>13</v>
      </c>
      <c r="C3793" s="55">
        <v>23.92</v>
      </c>
      <c r="D3793" s="52">
        <f t="shared" si="62"/>
        <v>6</v>
      </c>
    </row>
    <row r="3794" spans="1:4" x14ac:dyDescent="0.3">
      <c r="A3794" s="54">
        <v>45449</v>
      </c>
      <c r="B3794" s="52">
        <v>14</v>
      </c>
      <c r="C3794" s="55">
        <v>14.49</v>
      </c>
      <c r="D3794" s="52">
        <f t="shared" si="62"/>
        <v>6</v>
      </c>
    </row>
    <row r="3795" spans="1:4" x14ac:dyDescent="0.3">
      <c r="A3795" s="54">
        <v>45449</v>
      </c>
      <c r="B3795" s="52">
        <v>15</v>
      </c>
      <c r="C3795" s="55">
        <v>20.13</v>
      </c>
      <c r="D3795" s="52">
        <f t="shared" si="62"/>
        <v>6</v>
      </c>
    </row>
    <row r="3796" spans="1:4" x14ac:dyDescent="0.3">
      <c r="A3796" s="54">
        <v>45449</v>
      </c>
      <c r="B3796" s="52">
        <v>16</v>
      </c>
      <c r="C3796" s="55">
        <v>95.38</v>
      </c>
      <c r="D3796" s="52">
        <f t="shared" si="62"/>
        <v>6</v>
      </c>
    </row>
    <row r="3797" spans="1:4" x14ac:dyDescent="0.3">
      <c r="A3797" s="54">
        <v>45449</v>
      </c>
      <c r="B3797" s="52">
        <v>17</v>
      </c>
      <c r="C3797" s="55">
        <v>106.31</v>
      </c>
      <c r="D3797" s="52">
        <f t="shared" si="62"/>
        <v>6</v>
      </c>
    </row>
    <row r="3798" spans="1:4" x14ac:dyDescent="0.3">
      <c r="A3798" s="54">
        <v>45449</v>
      </c>
      <c r="B3798" s="52">
        <v>18</v>
      </c>
      <c r="C3798" s="55">
        <v>99.93</v>
      </c>
      <c r="D3798" s="52">
        <f t="shared" si="62"/>
        <v>6</v>
      </c>
    </row>
    <row r="3799" spans="1:4" x14ac:dyDescent="0.3">
      <c r="A3799" s="54">
        <v>45449</v>
      </c>
      <c r="B3799" s="52">
        <v>19</v>
      </c>
      <c r="C3799" s="55">
        <v>115.69</v>
      </c>
      <c r="D3799" s="52">
        <f t="shared" si="62"/>
        <v>6</v>
      </c>
    </row>
    <row r="3800" spans="1:4" x14ac:dyDescent="0.3">
      <c r="A3800" s="54">
        <v>45449</v>
      </c>
      <c r="B3800" s="52">
        <v>20</v>
      </c>
      <c r="C3800" s="55">
        <v>167.97</v>
      </c>
      <c r="D3800" s="52">
        <f t="shared" si="62"/>
        <v>6</v>
      </c>
    </row>
    <row r="3801" spans="1:4" x14ac:dyDescent="0.3">
      <c r="A3801" s="54">
        <v>45449</v>
      </c>
      <c r="B3801" s="52">
        <v>21</v>
      </c>
      <c r="C3801" s="55">
        <v>185.87</v>
      </c>
      <c r="D3801" s="52">
        <f t="shared" si="62"/>
        <v>6</v>
      </c>
    </row>
    <row r="3802" spans="1:4" x14ac:dyDescent="0.3">
      <c r="A3802" s="54">
        <v>45449</v>
      </c>
      <c r="B3802" s="52">
        <v>22</v>
      </c>
      <c r="C3802" s="55">
        <v>171.14</v>
      </c>
      <c r="D3802" s="52">
        <f t="shared" si="62"/>
        <v>6</v>
      </c>
    </row>
    <row r="3803" spans="1:4" x14ac:dyDescent="0.3">
      <c r="A3803" s="54">
        <v>45449</v>
      </c>
      <c r="B3803" s="52">
        <v>23</v>
      </c>
      <c r="C3803" s="55">
        <v>135.78</v>
      </c>
      <c r="D3803" s="52">
        <f t="shared" si="62"/>
        <v>6</v>
      </c>
    </row>
    <row r="3804" spans="1:4" x14ac:dyDescent="0.3">
      <c r="A3804" s="54">
        <v>45449</v>
      </c>
      <c r="B3804" s="52">
        <v>24</v>
      </c>
      <c r="C3804" s="55">
        <v>111.6</v>
      </c>
      <c r="D3804" s="52">
        <f t="shared" si="62"/>
        <v>6</v>
      </c>
    </row>
    <row r="3805" spans="1:4" x14ac:dyDescent="0.3">
      <c r="A3805" s="54">
        <v>45450</v>
      </c>
      <c r="B3805" s="52">
        <v>1</v>
      </c>
      <c r="C3805" s="55">
        <v>104.62</v>
      </c>
      <c r="D3805" s="52">
        <f t="shared" si="62"/>
        <v>6</v>
      </c>
    </row>
    <row r="3806" spans="1:4" x14ac:dyDescent="0.3">
      <c r="A3806" s="54">
        <v>45450</v>
      </c>
      <c r="B3806" s="52">
        <v>2</v>
      </c>
      <c r="C3806" s="55">
        <v>95.33</v>
      </c>
      <c r="D3806" s="52">
        <f t="shared" si="62"/>
        <v>6</v>
      </c>
    </row>
    <row r="3807" spans="1:4" x14ac:dyDescent="0.3">
      <c r="A3807" s="54">
        <v>45450</v>
      </c>
      <c r="B3807" s="52">
        <v>3</v>
      </c>
      <c r="C3807" s="55">
        <v>90.06</v>
      </c>
      <c r="D3807" s="52">
        <f t="shared" si="62"/>
        <v>6</v>
      </c>
    </row>
    <row r="3808" spans="1:4" x14ac:dyDescent="0.3">
      <c r="A3808" s="54">
        <v>45450</v>
      </c>
      <c r="B3808" s="52">
        <v>4</v>
      </c>
      <c r="C3808" s="55">
        <v>85</v>
      </c>
      <c r="D3808" s="52">
        <f t="shared" si="62"/>
        <v>6</v>
      </c>
    </row>
    <row r="3809" spans="1:4" x14ac:dyDescent="0.3">
      <c r="A3809" s="54">
        <v>45450</v>
      </c>
      <c r="B3809" s="52">
        <v>5</v>
      </c>
      <c r="C3809" s="55">
        <v>81.37</v>
      </c>
      <c r="D3809" s="52">
        <f t="shared" si="62"/>
        <v>6</v>
      </c>
    </row>
    <row r="3810" spans="1:4" x14ac:dyDescent="0.3">
      <c r="A3810" s="54">
        <v>45450</v>
      </c>
      <c r="B3810" s="52">
        <v>6</v>
      </c>
      <c r="C3810" s="55">
        <v>99.37</v>
      </c>
      <c r="D3810" s="52">
        <f t="shared" si="62"/>
        <v>6</v>
      </c>
    </row>
    <row r="3811" spans="1:4" x14ac:dyDescent="0.3">
      <c r="A3811" s="54">
        <v>45450</v>
      </c>
      <c r="B3811" s="52">
        <v>7</v>
      </c>
      <c r="C3811" s="55">
        <v>111.56</v>
      </c>
      <c r="D3811" s="52">
        <f t="shared" si="62"/>
        <v>6</v>
      </c>
    </row>
    <row r="3812" spans="1:4" x14ac:dyDescent="0.3">
      <c r="A3812" s="54">
        <v>45450</v>
      </c>
      <c r="B3812" s="52">
        <v>8</v>
      </c>
      <c r="C3812" s="55">
        <v>117.46</v>
      </c>
      <c r="D3812" s="52">
        <f t="shared" si="62"/>
        <v>6</v>
      </c>
    </row>
    <row r="3813" spans="1:4" x14ac:dyDescent="0.3">
      <c r="A3813" s="54">
        <v>45450</v>
      </c>
      <c r="B3813" s="52">
        <v>9</v>
      </c>
      <c r="C3813" s="55">
        <v>101.66</v>
      </c>
      <c r="D3813" s="52">
        <f t="shared" si="62"/>
        <v>6</v>
      </c>
    </row>
    <row r="3814" spans="1:4" x14ac:dyDescent="0.3">
      <c r="A3814" s="54">
        <v>45450</v>
      </c>
      <c r="B3814" s="52">
        <v>10</v>
      </c>
      <c r="C3814" s="55">
        <v>78.900000000000006</v>
      </c>
      <c r="D3814" s="52">
        <f t="shared" si="62"/>
        <v>6</v>
      </c>
    </row>
    <row r="3815" spans="1:4" x14ac:dyDescent="0.3">
      <c r="A3815" s="54">
        <v>45450</v>
      </c>
      <c r="B3815" s="52">
        <v>11</v>
      </c>
      <c r="C3815" s="55">
        <v>61.26</v>
      </c>
      <c r="D3815" s="52">
        <f t="shared" si="62"/>
        <v>6</v>
      </c>
    </row>
    <row r="3816" spans="1:4" x14ac:dyDescent="0.3">
      <c r="A3816" s="54">
        <v>45450</v>
      </c>
      <c r="B3816" s="52">
        <v>12</v>
      </c>
      <c r="C3816" s="55">
        <v>41.39</v>
      </c>
      <c r="D3816" s="52">
        <f t="shared" si="62"/>
        <v>6</v>
      </c>
    </row>
    <row r="3817" spans="1:4" x14ac:dyDescent="0.3">
      <c r="A3817" s="54">
        <v>45450</v>
      </c>
      <c r="B3817" s="52">
        <v>13</v>
      </c>
      <c r="C3817" s="55">
        <v>33.909999999999997</v>
      </c>
      <c r="D3817" s="52">
        <f t="shared" si="62"/>
        <v>6</v>
      </c>
    </row>
    <row r="3818" spans="1:4" x14ac:dyDescent="0.3">
      <c r="A3818" s="54">
        <v>45450</v>
      </c>
      <c r="B3818" s="52">
        <v>14</v>
      </c>
      <c r="C3818" s="55">
        <v>25.36</v>
      </c>
      <c r="D3818" s="52">
        <f t="shared" si="62"/>
        <v>6</v>
      </c>
    </row>
    <row r="3819" spans="1:4" x14ac:dyDescent="0.3">
      <c r="A3819" s="54">
        <v>45450</v>
      </c>
      <c r="B3819" s="52">
        <v>15</v>
      </c>
      <c r="C3819" s="55">
        <v>34.83</v>
      </c>
      <c r="D3819" s="52">
        <f t="shared" si="62"/>
        <v>6</v>
      </c>
    </row>
    <row r="3820" spans="1:4" x14ac:dyDescent="0.3">
      <c r="A3820" s="54">
        <v>45450</v>
      </c>
      <c r="B3820" s="52">
        <v>16</v>
      </c>
      <c r="C3820" s="55">
        <v>108.89</v>
      </c>
      <c r="D3820" s="52">
        <f t="shared" si="62"/>
        <v>6</v>
      </c>
    </row>
    <row r="3821" spans="1:4" x14ac:dyDescent="0.3">
      <c r="A3821" s="54">
        <v>45450</v>
      </c>
      <c r="B3821" s="52">
        <v>17</v>
      </c>
      <c r="C3821" s="55">
        <v>126.62</v>
      </c>
      <c r="D3821" s="52">
        <f t="shared" si="62"/>
        <v>6</v>
      </c>
    </row>
    <row r="3822" spans="1:4" x14ac:dyDescent="0.3">
      <c r="A3822" s="54">
        <v>45450</v>
      </c>
      <c r="B3822" s="52">
        <v>18</v>
      </c>
      <c r="C3822" s="55">
        <v>77.22</v>
      </c>
      <c r="D3822" s="52">
        <f t="shared" si="62"/>
        <v>6</v>
      </c>
    </row>
    <row r="3823" spans="1:4" x14ac:dyDescent="0.3">
      <c r="A3823" s="54">
        <v>45450</v>
      </c>
      <c r="B3823" s="52">
        <v>19</v>
      </c>
      <c r="C3823" s="55">
        <v>108.02</v>
      </c>
      <c r="D3823" s="52">
        <f t="shared" si="62"/>
        <v>6</v>
      </c>
    </row>
    <row r="3824" spans="1:4" x14ac:dyDescent="0.3">
      <c r="A3824" s="54">
        <v>45450</v>
      </c>
      <c r="B3824" s="52">
        <v>20</v>
      </c>
      <c r="C3824" s="55">
        <v>156.11000000000001</v>
      </c>
      <c r="D3824" s="52">
        <f t="shared" si="62"/>
        <v>6</v>
      </c>
    </row>
    <row r="3825" spans="1:4" x14ac:dyDescent="0.3">
      <c r="A3825" s="54">
        <v>45450</v>
      </c>
      <c r="B3825" s="52">
        <v>21</v>
      </c>
      <c r="C3825" s="55">
        <v>171.94</v>
      </c>
      <c r="D3825" s="52">
        <f t="shared" si="62"/>
        <v>6</v>
      </c>
    </row>
    <row r="3826" spans="1:4" x14ac:dyDescent="0.3">
      <c r="A3826" s="54">
        <v>45450</v>
      </c>
      <c r="B3826" s="52">
        <v>22</v>
      </c>
      <c r="C3826" s="55">
        <v>153.66999999999999</v>
      </c>
      <c r="D3826" s="52">
        <f t="shared" si="62"/>
        <v>6</v>
      </c>
    </row>
    <row r="3827" spans="1:4" x14ac:dyDescent="0.3">
      <c r="A3827" s="54">
        <v>45450</v>
      </c>
      <c r="B3827" s="52">
        <v>23</v>
      </c>
      <c r="C3827" s="55">
        <v>128.07</v>
      </c>
      <c r="D3827" s="52">
        <f t="shared" si="62"/>
        <v>6</v>
      </c>
    </row>
    <row r="3828" spans="1:4" x14ac:dyDescent="0.3">
      <c r="A3828" s="54">
        <v>45450</v>
      </c>
      <c r="B3828" s="52">
        <v>24</v>
      </c>
      <c r="C3828" s="55">
        <v>108.27</v>
      </c>
      <c r="D3828" s="52">
        <f t="shared" si="62"/>
        <v>6</v>
      </c>
    </row>
    <row r="3829" spans="1:4" x14ac:dyDescent="0.3">
      <c r="A3829" s="54">
        <v>45451</v>
      </c>
      <c r="B3829" s="52">
        <v>1</v>
      </c>
      <c r="C3829" s="55">
        <v>106.21</v>
      </c>
      <c r="D3829" s="52">
        <f t="shared" si="62"/>
        <v>6</v>
      </c>
    </row>
    <row r="3830" spans="1:4" x14ac:dyDescent="0.3">
      <c r="A3830" s="54">
        <v>45451</v>
      </c>
      <c r="B3830" s="52">
        <v>2</v>
      </c>
      <c r="C3830" s="55">
        <v>97.39</v>
      </c>
      <c r="D3830" s="52">
        <f t="shared" si="62"/>
        <v>6</v>
      </c>
    </row>
    <row r="3831" spans="1:4" x14ac:dyDescent="0.3">
      <c r="A3831" s="54">
        <v>45451</v>
      </c>
      <c r="B3831" s="52">
        <v>3</v>
      </c>
      <c r="C3831" s="55">
        <v>90.98</v>
      </c>
      <c r="D3831" s="52">
        <f t="shared" si="62"/>
        <v>6</v>
      </c>
    </row>
    <row r="3832" spans="1:4" x14ac:dyDescent="0.3">
      <c r="A3832" s="54">
        <v>45451</v>
      </c>
      <c r="B3832" s="52">
        <v>4</v>
      </c>
      <c r="C3832" s="55">
        <v>87.33</v>
      </c>
      <c r="D3832" s="52">
        <f t="shared" si="62"/>
        <v>6</v>
      </c>
    </row>
    <row r="3833" spans="1:4" x14ac:dyDescent="0.3">
      <c r="A3833" s="54">
        <v>45451</v>
      </c>
      <c r="B3833" s="52">
        <v>5</v>
      </c>
      <c r="C3833" s="55">
        <v>89.07</v>
      </c>
      <c r="D3833" s="52">
        <f t="shared" si="62"/>
        <v>6</v>
      </c>
    </row>
    <row r="3834" spans="1:4" x14ac:dyDescent="0.3">
      <c r="A3834" s="54">
        <v>45451</v>
      </c>
      <c r="B3834" s="52">
        <v>6</v>
      </c>
      <c r="C3834" s="55">
        <v>86.01</v>
      </c>
      <c r="D3834" s="52">
        <f t="shared" si="62"/>
        <v>6</v>
      </c>
    </row>
    <row r="3835" spans="1:4" x14ac:dyDescent="0.3">
      <c r="A3835" s="54">
        <v>45451</v>
      </c>
      <c r="B3835" s="52">
        <v>7</v>
      </c>
      <c r="C3835" s="55">
        <v>83.59</v>
      </c>
      <c r="D3835" s="52">
        <f t="shared" si="62"/>
        <v>6</v>
      </c>
    </row>
    <row r="3836" spans="1:4" x14ac:dyDescent="0.3">
      <c r="A3836" s="54">
        <v>45451</v>
      </c>
      <c r="B3836" s="52">
        <v>8</v>
      </c>
      <c r="C3836" s="55">
        <v>64.400000000000006</v>
      </c>
      <c r="D3836" s="52">
        <f t="shared" si="62"/>
        <v>6</v>
      </c>
    </row>
    <row r="3837" spans="1:4" x14ac:dyDescent="0.3">
      <c r="A3837" s="54">
        <v>45451</v>
      </c>
      <c r="B3837" s="52">
        <v>9</v>
      </c>
      <c r="C3837" s="55">
        <v>44.07</v>
      </c>
      <c r="D3837" s="52">
        <f t="shared" si="62"/>
        <v>6</v>
      </c>
    </row>
    <row r="3838" spans="1:4" x14ac:dyDescent="0.3">
      <c r="A3838" s="54">
        <v>45451</v>
      </c>
      <c r="B3838" s="52">
        <v>10</v>
      </c>
      <c r="C3838" s="55">
        <v>13.08</v>
      </c>
      <c r="D3838" s="52">
        <f t="shared" si="62"/>
        <v>6</v>
      </c>
    </row>
    <row r="3839" spans="1:4" x14ac:dyDescent="0.3">
      <c r="A3839" s="54">
        <v>45451</v>
      </c>
      <c r="B3839" s="52">
        <v>11</v>
      </c>
      <c r="C3839" s="55">
        <v>0.38</v>
      </c>
      <c r="D3839" s="52">
        <f t="shared" si="62"/>
        <v>6</v>
      </c>
    </row>
    <row r="3840" spans="1:4" x14ac:dyDescent="0.3">
      <c r="A3840" s="54">
        <v>45451</v>
      </c>
      <c r="B3840" s="52">
        <v>12</v>
      </c>
      <c r="C3840" s="55">
        <v>-2.39</v>
      </c>
      <c r="D3840" s="52">
        <f t="shared" si="62"/>
        <v>6</v>
      </c>
    </row>
    <row r="3841" spans="1:4" x14ac:dyDescent="0.3">
      <c r="A3841" s="54">
        <v>45451</v>
      </c>
      <c r="B3841" s="52">
        <v>13</v>
      </c>
      <c r="C3841" s="55">
        <v>-9.0399999999999991</v>
      </c>
      <c r="D3841" s="52">
        <f t="shared" si="62"/>
        <v>6</v>
      </c>
    </row>
    <row r="3842" spans="1:4" x14ac:dyDescent="0.3">
      <c r="A3842" s="54">
        <v>45451</v>
      </c>
      <c r="B3842" s="52">
        <v>14</v>
      </c>
      <c r="C3842" s="55">
        <v>-21.22</v>
      </c>
      <c r="D3842" s="52">
        <f t="shared" si="62"/>
        <v>6</v>
      </c>
    </row>
    <row r="3843" spans="1:4" x14ac:dyDescent="0.3">
      <c r="A3843" s="54">
        <v>45451</v>
      </c>
      <c r="B3843" s="52">
        <v>15</v>
      </c>
      <c r="C3843" s="55">
        <v>-27.68</v>
      </c>
      <c r="D3843" s="52">
        <f t="shared" si="62"/>
        <v>6</v>
      </c>
    </row>
    <row r="3844" spans="1:4" x14ac:dyDescent="0.3">
      <c r="A3844" s="54">
        <v>45451</v>
      </c>
      <c r="B3844" s="52">
        <v>16</v>
      </c>
      <c r="C3844" s="55">
        <v>-18.55</v>
      </c>
      <c r="D3844" s="52">
        <f t="shared" si="62"/>
        <v>6</v>
      </c>
    </row>
    <row r="3845" spans="1:4" x14ac:dyDescent="0.3">
      <c r="A3845" s="54">
        <v>45451</v>
      </c>
      <c r="B3845" s="52">
        <v>17</v>
      </c>
      <c r="C3845" s="55">
        <v>-6.49</v>
      </c>
      <c r="D3845" s="52">
        <f t="shared" si="62"/>
        <v>6</v>
      </c>
    </row>
    <row r="3846" spans="1:4" x14ac:dyDescent="0.3">
      <c r="A3846" s="54">
        <v>45451</v>
      </c>
      <c r="B3846" s="52">
        <v>18</v>
      </c>
      <c r="C3846" s="55">
        <v>37.56</v>
      </c>
      <c r="D3846" s="52">
        <f t="shared" si="62"/>
        <v>6</v>
      </c>
    </row>
    <row r="3847" spans="1:4" x14ac:dyDescent="0.3">
      <c r="A3847" s="54">
        <v>45451</v>
      </c>
      <c r="B3847" s="52">
        <v>19</v>
      </c>
      <c r="C3847" s="55">
        <v>88.5</v>
      </c>
      <c r="D3847" s="52">
        <f t="shared" si="62"/>
        <v>6</v>
      </c>
    </row>
    <row r="3848" spans="1:4" x14ac:dyDescent="0.3">
      <c r="A3848" s="54">
        <v>45451</v>
      </c>
      <c r="B3848" s="52">
        <v>20</v>
      </c>
      <c r="C3848" s="55">
        <v>106.44</v>
      </c>
      <c r="D3848" s="52">
        <f t="shared" si="62"/>
        <v>6</v>
      </c>
    </row>
    <row r="3849" spans="1:4" x14ac:dyDescent="0.3">
      <c r="A3849" s="54">
        <v>45451</v>
      </c>
      <c r="B3849" s="52">
        <v>21</v>
      </c>
      <c r="C3849" s="55">
        <v>145.97999999999999</v>
      </c>
      <c r="D3849" s="52">
        <f t="shared" si="62"/>
        <v>6</v>
      </c>
    </row>
    <row r="3850" spans="1:4" x14ac:dyDescent="0.3">
      <c r="A3850" s="54">
        <v>45451</v>
      </c>
      <c r="B3850" s="52">
        <v>22</v>
      </c>
      <c r="C3850" s="55">
        <v>152.13</v>
      </c>
      <c r="D3850" s="52">
        <f t="shared" si="62"/>
        <v>6</v>
      </c>
    </row>
    <row r="3851" spans="1:4" x14ac:dyDescent="0.3">
      <c r="A3851" s="54">
        <v>45451</v>
      </c>
      <c r="B3851" s="52">
        <v>23</v>
      </c>
      <c r="C3851" s="55">
        <v>111.96</v>
      </c>
      <c r="D3851" s="52">
        <f t="shared" si="62"/>
        <v>6</v>
      </c>
    </row>
    <row r="3852" spans="1:4" x14ac:dyDescent="0.3">
      <c r="A3852" s="54">
        <v>45451</v>
      </c>
      <c r="B3852" s="52">
        <v>24</v>
      </c>
      <c r="C3852" s="55">
        <v>80.59</v>
      </c>
      <c r="D3852" s="52">
        <f t="shared" si="62"/>
        <v>6</v>
      </c>
    </row>
    <row r="3853" spans="1:4" x14ac:dyDescent="0.3">
      <c r="A3853" s="54">
        <v>45452</v>
      </c>
      <c r="B3853" s="52">
        <v>1</v>
      </c>
      <c r="C3853" s="55">
        <v>76.61</v>
      </c>
      <c r="D3853" s="52">
        <f t="shared" si="62"/>
        <v>6</v>
      </c>
    </row>
    <row r="3854" spans="1:4" x14ac:dyDescent="0.3">
      <c r="A3854" s="54">
        <v>45452</v>
      </c>
      <c r="B3854" s="52">
        <v>2</v>
      </c>
      <c r="C3854" s="55">
        <v>65.12</v>
      </c>
      <c r="D3854" s="52">
        <f t="shared" si="62"/>
        <v>6</v>
      </c>
    </row>
    <row r="3855" spans="1:4" x14ac:dyDescent="0.3">
      <c r="A3855" s="54">
        <v>45452</v>
      </c>
      <c r="B3855" s="52">
        <v>3</v>
      </c>
      <c r="C3855" s="55">
        <v>35.770000000000003</v>
      </c>
      <c r="D3855" s="52">
        <f t="shared" ref="D3855:D3918" si="63">MONTH(A3855)</f>
        <v>6</v>
      </c>
    </row>
    <row r="3856" spans="1:4" x14ac:dyDescent="0.3">
      <c r="A3856" s="54">
        <v>45452</v>
      </c>
      <c r="B3856" s="52">
        <v>4</v>
      </c>
      <c r="C3856" s="55">
        <v>0.01</v>
      </c>
      <c r="D3856" s="52">
        <f t="shared" si="63"/>
        <v>6</v>
      </c>
    </row>
    <row r="3857" spans="1:4" x14ac:dyDescent="0.3">
      <c r="A3857" s="54">
        <v>45452</v>
      </c>
      <c r="B3857" s="52">
        <v>5</v>
      </c>
      <c r="C3857" s="55">
        <v>1.73</v>
      </c>
      <c r="D3857" s="52">
        <f t="shared" si="63"/>
        <v>6</v>
      </c>
    </row>
    <row r="3858" spans="1:4" x14ac:dyDescent="0.3">
      <c r="A3858" s="54">
        <v>45452</v>
      </c>
      <c r="B3858" s="52">
        <v>6</v>
      </c>
      <c r="C3858" s="55">
        <v>-2.13</v>
      </c>
      <c r="D3858" s="52">
        <f t="shared" si="63"/>
        <v>6</v>
      </c>
    </row>
    <row r="3859" spans="1:4" x14ac:dyDescent="0.3">
      <c r="A3859" s="54">
        <v>45452</v>
      </c>
      <c r="B3859" s="52">
        <v>7</v>
      </c>
      <c r="C3859" s="55">
        <v>-3.67</v>
      </c>
      <c r="D3859" s="52">
        <f t="shared" si="63"/>
        <v>6</v>
      </c>
    </row>
    <row r="3860" spans="1:4" x14ac:dyDescent="0.3">
      <c r="A3860" s="54">
        <v>45452</v>
      </c>
      <c r="B3860" s="52">
        <v>8</v>
      </c>
      <c r="C3860" s="55">
        <v>0.4</v>
      </c>
      <c r="D3860" s="52">
        <f t="shared" si="63"/>
        <v>6</v>
      </c>
    </row>
    <row r="3861" spans="1:4" x14ac:dyDescent="0.3">
      <c r="A3861" s="54">
        <v>45452</v>
      </c>
      <c r="B3861" s="52">
        <v>9</v>
      </c>
      <c r="C3861" s="55">
        <v>0.01</v>
      </c>
      <c r="D3861" s="52">
        <f t="shared" si="63"/>
        <v>6</v>
      </c>
    </row>
    <row r="3862" spans="1:4" x14ac:dyDescent="0.3">
      <c r="A3862" s="54">
        <v>45452</v>
      </c>
      <c r="B3862" s="52">
        <v>10</v>
      </c>
      <c r="C3862" s="55">
        <v>-1.94</v>
      </c>
      <c r="D3862" s="52">
        <f t="shared" si="63"/>
        <v>6</v>
      </c>
    </row>
    <row r="3863" spans="1:4" x14ac:dyDescent="0.3">
      <c r="A3863" s="54">
        <v>45452</v>
      </c>
      <c r="B3863" s="52">
        <v>11</v>
      </c>
      <c r="C3863" s="55">
        <v>-7.43</v>
      </c>
      <c r="D3863" s="52">
        <f t="shared" si="63"/>
        <v>6</v>
      </c>
    </row>
    <row r="3864" spans="1:4" x14ac:dyDescent="0.3">
      <c r="A3864" s="54">
        <v>45452</v>
      </c>
      <c r="B3864" s="52">
        <v>12</v>
      </c>
      <c r="C3864" s="55">
        <v>-15.34</v>
      </c>
      <c r="D3864" s="52">
        <f t="shared" si="63"/>
        <v>6</v>
      </c>
    </row>
    <row r="3865" spans="1:4" x14ac:dyDescent="0.3">
      <c r="A3865" s="54">
        <v>45452</v>
      </c>
      <c r="B3865" s="52">
        <v>13</v>
      </c>
      <c r="C3865" s="55">
        <v>-22.25</v>
      </c>
      <c r="D3865" s="52">
        <f t="shared" si="63"/>
        <v>6</v>
      </c>
    </row>
    <row r="3866" spans="1:4" x14ac:dyDescent="0.3">
      <c r="A3866" s="54">
        <v>45452</v>
      </c>
      <c r="B3866" s="52">
        <v>14</v>
      </c>
      <c r="C3866" s="55">
        <v>-31.17</v>
      </c>
      <c r="D3866" s="52">
        <f t="shared" si="63"/>
        <v>6</v>
      </c>
    </row>
    <row r="3867" spans="1:4" x14ac:dyDescent="0.3">
      <c r="A3867" s="54">
        <v>45452</v>
      </c>
      <c r="B3867" s="52">
        <v>15</v>
      </c>
      <c r="C3867" s="55">
        <v>-36.299999999999997</v>
      </c>
      <c r="D3867" s="52">
        <f t="shared" si="63"/>
        <v>6</v>
      </c>
    </row>
    <row r="3868" spans="1:4" x14ac:dyDescent="0.3">
      <c r="A3868" s="54">
        <v>45452</v>
      </c>
      <c r="B3868" s="52">
        <v>16</v>
      </c>
      <c r="C3868" s="55">
        <v>-29.15</v>
      </c>
      <c r="D3868" s="52">
        <f t="shared" si="63"/>
        <v>6</v>
      </c>
    </row>
    <row r="3869" spans="1:4" x14ac:dyDescent="0.3">
      <c r="A3869" s="54">
        <v>45452</v>
      </c>
      <c r="B3869" s="52">
        <v>17</v>
      </c>
      <c r="C3869" s="55">
        <v>-2.92</v>
      </c>
      <c r="D3869" s="52">
        <f t="shared" si="63"/>
        <v>6</v>
      </c>
    </row>
    <row r="3870" spans="1:4" x14ac:dyDescent="0.3">
      <c r="A3870" s="54">
        <v>45452</v>
      </c>
      <c r="B3870" s="52">
        <v>18</v>
      </c>
      <c r="C3870" s="55">
        <v>-5</v>
      </c>
      <c r="D3870" s="52">
        <f t="shared" si="63"/>
        <v>6</v>
      </c>
    </row>
    <row r="3871" spans="1:4" x14ac:dyDescent="0.3">
      <c r="A3871" s="54">
        <v>45452</v>
      </c>
      <c r="B3871" s="52">
        <v>19</v>
      </c>
      <c r="C3871" s="55">
        <v>75.09</v>
      </c>
      <c r="D3871" s="52">
        <f t="shared" si="63"/>
        <v>6</v>
      </c>
    </row>
    <row r="3872" spans="1:4" x14ac:dyDescent="0.3">
      <c r="A3872" s="54">
        <v>45452</v>
      </c>
      <c r="B3872" s="52">
        <v>20</v>
      </c>
      <c r="C3872" s="55">
        <v>98.51</v>
      </c>
      <c r="D3872" s="52">
        <f t="shared" si="63"/>
        <v>6</v>
      </c>
    </row>
    <row r="3873" spans="1:4" x14ac:dyDescent="0.3">
      <c r="A3873" s="54">
        <v>45452</v>
      </c>
      <c r="B3873" s="52">
        <v>21</v>
      </c>
      <c r="C3873" s="55">
        <v>130.35</v>
      </c>
      <c r="D3873" s="52">
        <f t="shared" si="63"/>
        <v>6</v>
      </c>
    </row>
    <row r="3874" spans="1:4" x14ac:dyDescent="0.3">
      <c r="A3874" s="54">
        <v>45452</v>
      </c>
      <c r="B3874" s="52">
        <v>22</v>
      </c>
      <c r="C3874" s="55">
        <v>134.22999999999999</v>
      </c>
      <c r="D3874" s="52">
        <f t="shared" si="63"/>
        <v>6</v>
      </c>
    </row>
    <row r="3875" spans="1:4" x14ac:dyDescent="0.3">
      <c r="A3875" s="54">
        <v>45452</v>
      </c>
      <c r="B3875" s="52">
        <v>23</v>
      </c>
      <c r="C3875" s="55">
        <v>108.44</v>
      </c>
      <c r="D3875" s="52">
        <f t="shared" si="63"/>
        <v>6</v>
      </c>
    </row>
    <row r="3876" spans="1:4" x14ac:dyDescent="0.3">
      <c r="A3876" s="54">
        <v>45452</v>
      </c>
      <c r="B3876" s="52">
        <v>24</v>
      </c>
      <c r="C3876" s="55">
        <v>97.69</v>
      </c>
      <c r="D3876" s="52">
        <f t="shared" si="63"/>
        <v>6</v>
      </c>
    </row>
    <row r="3877" spans="1:4" x14ac:dyDescent="0.3">
      <c r="A3877" s="54">
        <v>45453</v>
      </c>
      <c r="B3877" s="52">
        <v>1</v>
      </c>
      <c r="C3877" s="55">
        <v>73.650000000000006</v>
      </c>
      <c r="D3877" s="52">
        <f t="shared" si="63"/>
        <v>6</v>
      </c>
    </row>
    <row r="3878" spans="1:4" x14ac:dyDescent="0.3">
      <c r="A3878" s="54">
        <v>45453</v>
      </c>
      <c r="B3878" s="52">
        <v>2</v>
      </c>
      <c r="C3878" s="55">
        <v>73.05</v>
      </c>
      <c r="D3878" s="52">
        <f t="shared" si="63"/>
        <v>6</v>
      </c>
    </row>
    <row r="3879" spans="1:4" x14ac:dyDescent="0.3">
      <c r="A3879" s="54">
        <v>45453</v>
      </c>
      <c r="B3879" s="52">
        <v>3</v>
      </c>
      <c r="C3879" s="55">
        <v>67.510000000000005</v>
      </c>
      <c r="D3879" s="52">
        <f t="shared" si="63"/>
        <v>6</v>
      </c>
    </row>
    <row r="3880" spans="1:4" x14ac:dyDescent="0.3">
      <c r="A3880" s="54">
        <v>45453</v>
      </c>
      <c r="B3880" s="52">
        <v>4</v>
      </c>
      <c r="C3880" s="55">
        <v>69.84</v>
      </c>
      <c r="D3880" s="52">
        <f t="shared" si="63"/>
        <v>6</v>
      </c>
    </row>
    <row r="3881" spans="1:4" x14ac:dyDescent="0.3">
      <c r="A3881" s="54">
        <v>45453</v>
      </c>
      <c r="B3881" s="52">
        <v>5</v>
      </c>
      <c r="C3881" s="55">
        <v>71.09</v>
      </c>
      <c r="D3881" s="52">
        <f t="shared" si="63"/>
        <v>6</v>
      </c>
    </row>
    <row r="3882" spans="1:4" x14ac:dyDescent="0.3">
      <c r="A3882" s="54">
        <v>45453</v>
      </c>
      <c r="B3882" s="52">
        <v>6</v>
      </c>
      <c r="C3882" s="55">
        <v>76.7</v>
      </c>
      <c r="D3882" s="52">
        <f t="shared" si="63"/>
        <v>6</v>
      </c>
    </row>
    <row r="3883" spans="1:4" x14ac:dyDescent="0.3">
      <c r="A3883" s="54">
        <v>45453</v>
      </c>
      <c r="B3883" s="52">
        <v>7</v>
      </c>
      <c r="C3883" s="55">
        <v>114.52</v>
      </c>
      <c r="D3883" s="52">
        <f t="shared" si="63"/>
        <v>6</v>
      </c>
    </row>
    <row r="3884" spans="1:4" x14ac:dyDescent="0.3">
      <c r="A3884" s="54">
        <v>45453</v>
      </c>
      <c r="B3884" s="52">
        <v>8</v>
      </c>
      <c r="C3884" s="55">
        <v>178.88</v>
      </c>
      <c r="D3884" s="52">
        <f t="shared" si="63"/>
        <v>6</v>
      </c>
    </row>
    <row r="3885" spans="1:4" x14ac:dyDescent="0.3">
      <c r="A3885" s="54">
        <v>45453</v>
      </c>
      <c r="B3885" s="52">
        <v>9</v>
      </c>
      <c r="C3885" s="55">
        <v>139.97</v>
      </c>
      <c r="D3885" s="52">
        <f t="shared" si="63"/>
        <v>6</v>
      </c>
    </row>
    <row r="3886" spans="1:4" x14ac:dyDescent="0.3">
      <c r="A3886" s="54">
        <v>45453</v>
      </c>
      <c r="B3886" s="52">
        <v>10</v>
      </c>
      <c r="C3886" s="55">
        <v>104.48</v>
      </c>
      <c r="D3886" s="52">
        <f t="shared" si="63"/>
        <v>6</v>
      </c>
    </row>
    <row r="3887" spans="1:4" x14ac:dyDescent="0.3">
      <c r="A3887" s="54">
        <v>45453</v>
      </c>
      <c r="B3887" s="52">
        <v>11</v>
      </c>
      <c r="C3887" s="55">
        <v>86.44</v>
      </c>
      <c r="D3887" s="52">
        <f t="shared" si="63"/>
        <v>6</v>
      </c>
    </row>
    <row r="3888" spans="1:4" x14ac:dyDescent="0.3">
      <c r="A3888" s="54">
        <v>45453</v>
      </c>
      <c r="B3888" s="52">
        <v>12</v>
      </c>
      <c r="C3888" s="55">
        <v>80.84</v>
      </c>
      <c r="D3888" s="52">
        <f t="shared" si="63"/>
        <v>6</v>
      </c>
    </row>
    <row r="3889" spans="1:4" x14ac:dyDescent="0.3">
      <c r="A3889" s="54">
        <v>45453</v>
      </c>
      <c r="B3889" s="52">
        <v>13</v>
      </c>
      <c r="C3889" s="55">
        <v>70.45</v>
      </c>
      <c r="D3889" s="52">
        <f t="shared" si="63"/>
        <v>6</v>
      </c>
    </row>
    <row r="3890" spans="1:4" x14ac:dyDescent="0.3">
      <c r="A3890" s="54">
        <v>45453</v>
      </c>
      <c r="B3890" s="52">
        <v>14</v>
      </c>
      <c r="C3890" s="55">
        <v>70.260000000000005</v>
      </c>
      <c r="D3890" s="52">
        <f t="shared" si="63"/>
        <v>6</v>
      </c>
    </row>
    <row r="3891" spans="1:4" x14ac:dyDescent="0.3">
      <c r="A3891" s="54">
        <v>45453</v>
      </c>
      <c r="B3891" s="52">
        <v>15</v>
      </c>
      <c r="C3891" s="55">
        <v>64.08</v>
      </c>
      <c r="D3891" s="52">
        <f t="shared" si="63"/>
        <v>6</v>
      </c>
    </row>
    <row r="3892" spans="1:4" x14ac:dyDescent="0.3">
      <c r="A3892" s="54">
        <v>45453</v>
      </c>
      <c r="B3892" s="52">
        <v>16</v>
      </c>
      <c r="C3892" s="55">
        <v>66.900000000000006</v>
      </c>
      <c r="D3892" s="52">
        <f t="shared" si="63"/>
        <v>6</v>
      </c>
    </row>
    <row r="3893" spans="1:4" x14ac:dyDescent="0.3">
      <c r="A3893" s="54">
        <v>45453</v>
      </c>
      <c r="B3893" s="52">
        <v>17</v>
      </c>
      <c r="C3893" s="55">
        <v>90.07</v>
      </c>
      <c r="D3893" s="52">
        <f t="shared" si="63"/>
        <v>6</v>
      </c>
    </row>
    <row r="3894" spans="1:4" x14ac:dyDescent="0.3">
      <c r="A3894" s="54">
        <v>45453</v>
      </c>
      <c r="B3894" s="52">
        <v>18</v>
      </c>
      <c r="C3894" s="55">
        <v>97.02</v>
      </c>
      <c r="D3894" s="52">
        <f t="shared" si="63"/>
        <v>6</v>
      </c>
    </row>
    <row r="3895" spans="1:4" x14ac:dyDescent="0.3">
      <c r="A3895" s="54">
        <v>45453</v>
      </c>
      <c r="B3895" s="52">
        <v>19</v>
      </c>
      <c r="C3895" s="55">
        <v>109.6</v>
      </c>
      <c r="D3895" s="52">
        <f t="shared" si="63"/>
        <v>6</v>
      </c>
    </row>
    <row r="3896" spans="1:4" x14ac:dyDescent="0.3">
      <c r="A3896" s="54">
        <v>45453</v>
      </c>
      <c r="B3896" s="52">
        <v>20</v>
      </c>
      <c r="C3896" s="55">
        <v>122.59</v>
      </c>
      <c r="D3896" s="52">
        <f t="shared" si="63"/>
        <v>6</v>
      </c>
    </row>
    <row r="3897" spans="1:4" x14ac:dyDescent="0.3">
      <c r="A3897" s="54">
        <v>45453</v>
      </c>
      <c r="B3897" s="52">
        <v>21</v>
      </c>
      <c r="C3897" s="55">
        <v>146.66</v>
      </c>
      <c r="D3897" s="52">
        <f t="shared" si="63"/>
        <v>6</v>
      </c>
    </row>
    <row r="3898" spans="1:4" x14ac:dyDescent="0.3">
      <c r="A3898" s="54">
        <v>45453</v>
      </c>
      <c r="B3898" s="52">
        <v>22</v>
      </c>
      <c r="C3898" s="55">
        <v>126.1</v>
      </c>
      <c r="D3898" s="52">
        <f t="shared" si="63"/>
        <v>6</v>
      </c>
    </row>
    <row r="3899" spans="1:4" x14ac:dyDescent="0.3">
      <c r="A3899" s="54">
        <v>45453</v>
      </c>
      <c r="B3899" s="52">
        <v>23</v>
      </c>
      <c r="C3899" s="55">
        <v>115.72</v>
      </c>
      <c r="D3899" s="52">
        <f t="shared" si="63"/>
        <v>6</v>
      </c>
    </row>
    <row r="3900" spans="1:4" x14ac:dyDescent="0.3">
      <c r="A3900" s="54">
        <v>45453</v>
      </c>
      <c r="B3900" s="52">
        <v>24</v>
      </c>
      <c r="C3900" s="55">
        <v>98.04</v>
      </c>
      <c r="D3900" s="52">
        <f t="shared" si="63"/>
        <v>6</v>
      </c>
    </row>
    <row r="3901" spans="1:4" x14ac:dyDescent="0.3">
      <c r="A3901" s="54">
        <v>45454</v>
      </c>
      <c r="B3901" s="52">
        <v>1</v>
      </c>
      <c r="C3901" s="55">
        <v>84.81</v>
      </c>
      <c r="D3901" s="52">
        <f t="shared" si="63"/>
        <v>6</v>
      </c>
    </row>
    <row r="3902" spans="1:4" x14ac:dyDescent="0.3">
      <c r="A3902" s="54">
        <v>45454</v>
      </c>
      <c r="B3902" s="52">
        <v>2</v>
      </c>
      <c r="C3902" s="55">
        <v>76.55</v>
      </c>
      <c r="D3902" s="52">
        <f t="shared" si="63"/>
        <v>6</v>
      </c>
    </row>
    <row r="3903" spans="1:4" x14ac:dyDescent="0.3">
      <c r="A3903" s="54">
        <v>45454</v>
      </c>
      <c r="B3903" s="52">
        <v>3</v>
      </c>
      <c r="C3903" s="55">
        <v>64.63</v>
      </c>
      <c r="D3903" s="52">
        <f t="shared" si="63"/>
        <v>6</v>
      </c>
    </row>
    <row r="3904" spans="1:4" x14ac:dyDescent="0.3">
      <c r="A3904" s="54">
        <v>45454</v>
      </c>
      <c r="B3904" s="52">
        <v>4</v>
      </c>
      <c r="C3904" s="55">
        <v>65.22</v>
      </c>
      <c r="D3904" s="52">
        <f t="shared" si="63"/>
        <v>6</v>
      </c>
    </row>
    <row r="3905" spans="1:4" x14ac:dyDescent="0.3">
      <c r="A3905" s="54">
        <v>45454</v>
      </c>
      <c r="B3905" s="52">
        <v>5</v>
      </c>
      <c r="C3905" s="55">
        <v>62.9</v>
      </c>
      <c r="D3905" s="52">
        <f t="shared" si="63"/>
        <v>6</v>
      </c>
    </row>
    <row r="3906" spans="1:4" x14ac:dyDescent="0.3">
      <c r="A3906" s="54">
        <v>45454</v>
      </c>
      <c r="B3906" s="52">
        <v>6</v>
      </c>
      <c r="C3906" s="55">
        <v>70.430000000000007</v>
      </c>
      <c r="D3906" s="52">
        <f t="shared" si="63"/>
        <v>6</v>
      </c>
    </row>
    <row r="3907" spans="1:4" x14ac:dyDescent="0.3">
      <c r="A3907" s="54">
        <v>45454</v>
      </c>
      <c r="B3907" s="52">
        <v>7</v>
      </c>
      <c r="C3907" s="55">
        <v>88.09</v>
      </c>
      <c r="D3907" s="52">
        <f t="shared" si="63"/>
        <v>6</v>
      </c>
    </row>
    <row r="3908" spans="1:4" x14ac:dyDescent="0.3">
      <c r="A3908" s="54">
        <v>45454</v>
      </c>
      <c r="B3908" s="52">
        <v>8</v>
      </c>
      <c r="C3908" s="55">
        <v>102.52</v>
      </c>
      <c r="D3908" s="52">
        <f t="shared" si="63"/>
        <v>6</v>
      </c>
    </row>
    <row r="3909" spans="1:4" x14ac:dyDescent="0.3">
      <c r="A3909" s="54">
        <v>45454</v>
      </c>
      <c r="B3909" s="52">
        <v>9</v>
      </c>
      <c r="C3909" s="55">
        <v>95.28</v>
      </c>
      <c r="D3909" s="52">
        <f t="shared" si="63"/>
        <v>6</v>
      </c>
    </row>
    <row r="3910" spans="1:4" x14ac:dyDescent="0.3">
      <c r="A3910" s="54">
        <v>45454</v>
      </c>
      <c r="B3910" s="52">
        <v>10</v>
      </c>
      <c r="C3910" s="55">
        <v>77.150000000000006</v>
      </c>
      <c r="D3910" s="52">
        <f t="shared" si="63"/>
        <v>6</v>
      </c>
    </row>
    <row r="3911" spans="1:4" x14ac:dyDescent="0.3">
      <c r="A3911" s="54">
        <v>45454</v>
      </c>
      <c r="B3911" s="52">
        <v>11</v>
      </c>
      <c r="C3911" s="55">
        <v>61.97</v>
      </c>
      <c r="D3911" s="52">
        <f t="shared" si="63"/>
        <v>6</v>
      </c>
    </row>
    <row r="3912" spans="1:4" x14ac:dyDescent="0.3">
      <c r="A3912" s="54">
        <v>45454</v>
      </c>
      <c r="B3912" s="52">
        <v>12</v>
      </c>
      <c r="C3912" s="55">
        <v>60.8</v>
      </c>
      <c r="D3912" s="52">
        <f t="shared" si="63"/>
        <v>6</v>
      </c>
    </row>
    <row r="3913" spans="1:4" x14ac:dyDescent="0.3">
      <c r="A3913" s="54">
        <v>45454</v>
      </c>
      <c r="B3913" s="52">
        <v>13</v>
      </c>
      <c r="C3913" s="55">
        <v>60.96</v>
      </c>
      <c r="D3913" s="52">
        <f t="shared" si="63"/>
        <v>6</v>
      </c>
    </row>
    <row r="3914" spans="1:4" x14ac:dyDescent="0.3">
      <c r="A3914" s="54">
        <v>45454</v>
      </c>
      <c r="B3914" s="52">
        <v>14</v>
      </c>
      <c r="C3914" s="55">
        <v>49.76</v>
      </c>
      <c r="D3914" s="52">
        <f t="shared" si="63"/>
        <v>6</v>
      </c>
    </row>
    <row r="3915" spans="1:4" x14ac:dyDescent="0.3">
      <c r="A3915" s="54">
        <v>45454</v>
      </c>
      <c r="B3915" s="52">
        <v>15</v>
      </c>
      <c r="C3915" s="55">
        <v>47.98</v>
      </c>
      <c r="D3915" s="52">
        <f t="shared" si="63"/>
        <v>6</v>
      </c>
    </row>
    <row r="3916" spans="1:4" x14ac:dyDescent="0.3">
      <c r="A3916" s="54">
        <v>45454</v>
      </c>
      <c r="B3916" s="52">
        <v>16</v>
      </c>
      <c r="C3916" s="55">
        <v>67.790000000000006</v>
      </c>
      <c r="D3916" s="52">
        <f t="shared" si="63"/>
        <v>6</v>
      </c>
    </row>
    <row r="3917" spans="1:4" x14ac:dyDescent="0.3">
      <c r="A3917" s="54">
        <v>45454</v>
      </c>
      <c r="B3917" s="52">
        <v>17</v>
      </c>
      <c r="C3917" s="55">
        <v>70.27</v>
      </c>
      <c r="D3917" s="52">
        <f t="shared" si="63"/>
        <v>6</v>
      </c>
    </row>
    <row r="3918" spans="1:4" x14ac:dyDescent="0.3">
      <c r="A3918" s="54">
        <v>45454</v>
      </c>
      <c r="B3918" s="52">
        <v>18</v>
      </c>
      <c r="C3918" s="55">
        <v>77.62</v>
      </c>
      <c r="D3918" s="52">
        <f t="shared" si="63"/>
        <v>6</v>
      </c>
    </row>
    <row r="3919" spans="1:4" x14ac:dyDescent="0.3">
      <c r="A3919" s="54">
        <v>45454</v>
      </c>
      <c r="B3919" s="52">
        <v>19</v>
      </c>
      <c r="C3919" s="55">
        <v>95.82</v>
      </c>
      <c r="D3919" s="52">
        <f t="shared" ref="D3919:D3982" si="64">MONTH(A3919)</f>
        <v>6</v>
      </c>
    </row>
    <row r="3920" spans="1:4" x14ac:dyDescent="0.3">
      <c r="A3920" s="54">
        <v>45454</v>
      </c>
      <c r="B3920" s="52">
        <v>20</v>
      </c>
      <c r="C3920" s="55">
        <v>121.41</v>
      </c>
      <c r="D3920" s="52">
        <f t="shared" si="64"/>
        <v>6</v>
      </c>
    </row>
    <row r="3921" spans="1:4" x14ac:dyDescent="0.3">
      <c r="A3921" s="54">
        <v>45454</v>
      </c>
      <c r="B3921" s="52">
        <v>21</v>
      </c>
      <c r="C3921" s="55">
        <v>146.53</v>
      </c>
      <c r="D3921" s="52">
        <f t="shared" si="64"/>
        <v>6</v>
      </c>
    </row>
    <row r="3922" spans="1:4" x14ac:dyDescent="0.3">
      <c r="A3922" s="54">
        <v>45454</v>
      </c>
      <c r="B3922" s="52">
        <v>22</v>
      </c>
      <c r="C3922" s="55">
        <v>122.88</v>
      </c>
      <c r="D3922" s="52">
        <f t="shared" si="64"/>
        <v>6</v>
      </c>
    </row>
    <row r="3923" spans="1:4" x14ac:dyDescent="0.3">
      <c r="A3923" s="54">
        <v>45454</v>
      </c>
      <c r="B3923" s="52">
        <v>23</v>
      </c>
      <c r="C3923" s="55">
        <v>116.82</v>
      </c>
      <c r="D3923" s="52">
        <f t="shared" si="64"/>
        <v>6</v>
      </c>
    </row>
    <row r="3924" spans="1:4" x14ac:dyDescent="0.3">
      <c r="A3924" s="54">
        <v>45454</v>
      </c>
      <c r="B3924" s="52">
        <v>24</v>
      </c>
      <c r="C3924" s="55">
        <v>92.38</v>
      </c>
      <c r="D3924" s="52">
        <f t="shared" si="64"/>
        <v>6</v>
      </c>
    </row>
    <row r="3925" spans="1:4" x14ac:dyDescent="0.3">
      <c r="A3925" s="54">
        <v>45455</v>
      </c>
      <c r="B3925" s="52">
        <v>1</v>
      </c>
      <c r="C3925" s="55">
        <v>88.88</v>
      </c>
      <c r="D3925" s="52">
        <f t="shared" si="64"/>
        <v>6</v>
      </c>
    </row>
    <row r="3926" spans="1:4" x14ac:dyDescent="0.3">
      <c r="A3926" s="54">
        <v>45455</v>
      </c>
      <c r="B3926" s="52">
        <v>2</v>
      </c>
      <c r="C3926" s="55">
        <v>85.5</v>
      </c>
      <c r="D3926" s="52">
        <f t="shared" si="64"/>
        <v>6</v>
      </c>
    </row>
    <row r="3927" spans="1:4" x14ac:dyDescent="0.3">
      <c r="A3927" s="54">
        <v>45455</v>
      </c>
      <c r="B3927" s="52">
        <v>3</v>
      </c>
      <c r="C3927" s="55">
        <v>78.52</v>
      </c>
      <c r="D3927" s="52">
        <f t="shared" si="64"/>
        <v>6</v>
      </c>
    </row>
    <row r="3928" spans="1:4" x14ac:dyDescent="0.3">
      <c r="A3928" s="54">
        <v>45455</v>
      </c>
      <c r="B3928" s="52">
        <v>4</v>
      </c>
      <c r="C3928" s="55">
        <v>80.77</v>
      </c>
      <c r="D3928" s="52">
        <f t="shared" si="64"/>
        <v>6</v>
      </c>
    </row>
    <row r="3929" spans="1:4" x14ac:dyDescent="0.3">
      <c r="A3929" s="54">
        <v>45455</v>
      </c>
      <c r="B3929" s="52">
        <v>5</v>
      </c>
      <c r="C3929" s="55">
        <v>84.79</v>
      </c>
      <c r="D3929" s="52">
        <f t="shared" si="64"/>
        <v>6</v>
      </c>
    </row>
    <row r="3930" spans="1:4" x14ac:dyDescent="0.3">
      <c r="A3930" s="54">
        <v>45455</v>
      </c>
      <c r="B3930" s="52">
        <v>6</v>
      </c>
      <c r="C3930" s="55">
        <v>93.56</v>
      </c>
      <c r="D3930" s="52">
        <f t="shared" si="64"/>
        <v>6</v>
      </c>
    </row>
    <row r="3931" spans="1:4" x14ac:dyDescent="0.3">
      <c r="A3931" s="54">
        <v>45455</v>
      </c>
      <c r="B3931" s="52">
        <v>7</v>
      </c>
      <c r="C3931" s="55">
        <v>122.82</v>
      </c>
      <c r="D3931" s="52">
        <f t="shared" si="64"/>
        <v>6</v>
      </c>
    </row>
    <row r="3932" spans="1:4" x14ac:dyDescent="0.3">
      <c r="A3932" s="54">
        <v>45455</v>
      </c>
      <c r="B3932" s="52">
        <v>8</v>
      </c>
      <c r="C3932" s="55">
        <v>133.51</v>
      </c>
      <c r="D3932" s="52">
        <f t="shared" si="64"/>
        <v>6</v>
      </c>
    </row>
    <row r="3933" spans="1:4" x14ac:dyDescent="0.3">
      <c r="A3933" s="54">
        <v>45455</v>
      </c>
      <c r="B3933" s="52">
        <v>9</v>
      </c>
      <c r="C3933" s="55">
        <v>111.63</v>
      </c>
      <c r="D3933" s="52">
        <f t="shared" si="64"/>
        <v>6</v>
      </c>
    </row>
    <row r="3934" spans="1:4" x14ac:dyDescent="0.3">
      <c r="A3934" s="54">
        <v>45455</v>
      </c>
      <c r="B3934" s="52">
        <v>10</v>
      </c>
      <c r="C3934" s="55">
        <v>80.739999999999995</v>
      </c>
      <c r="D3934" s="52">
        <f t="shared" si="64"/>
        <v>6</v>
      </c>
    </row>
    <row r="3935" spans="1:4" x14ac:dyDescent="0.3">
      <c r="A3935" s="54">
        <v>45455</v>
      </c>
      <c r="B3935" s="52">
        <v>11</v>
      </c>
      <c r="C3935" s="55">
        <v>66.510000000000005</v>
      </c>
      <c r="D3935" s="52">
        <f t="shared" si="64"/>
        <v>6</v>
      </c>
    </row>
    <row r="3936" spans="1:4" x14ac:dyDescent="0.3">
      <c r="A3936" s="54">
        <v>45455</v>
      </c>
      <c r="B3936" s="52">
        <v>12</v>
      </c>
      <c r="C3936" s="55">
        <v>64.84</v>
      </c>
      <c r="D3936" s="52">
        <f t="shared" si="64"/>
        <v>6</v>
      </c>
    </row>
    <row r="3937" spans="1:4" x14ac:dyDescent="0.3">
      <c r="A3937" s="54">
        <v>45455</v>
      </c>
      <c r="B3937" s="52">
        <v>13</v>
      </c>
      <c r="C3937" s="55">
        <v>69.16</v>
      </c>
      <c r="D3937" s="52">
        <f t="shared" si="64"/>
        <v>6</v>
      </c>
    </row>
    <row r="3938" spans="1:4" x14ac:dyDescent="0.3">
      <c r="A3938" s="54">
        <v>45455</v>
      </c>
      <c r="B3938" s="52">
        <v>14</v>
      </c>
      <c r="C3938" s="55">
        <v>56.43</v>
      </c>
      <c r="D3938" s="52">
        <f t="shared" si="64"/>
        <v>6</v>
      </c>
    </row>
    <row r="3939" spans="1:4" x14ac:dyDescent="0.3">
      <c r="A3939" s="54">
        <v>45455</v>
      </c>
      <c r="B3939" s="52">
        <v>15</v>
      </c>
      <c r="C3939" s="55">
        <v>48.81</v>
      </c>
      <c r="D3939" s="52">
        <f t="shared" si="64"/>
        <v>6</v>
      </c>
    </row>
    <row r="3940" spans="1:4" x14ac:dyDescent="0.3">
      <c r="A3940" s="54">
        <v>45455</v>
      </c>
      <c r="B3940" s="52">
        <v>16</v>
      </c>
      <c r="C3940" s="55">
        <v>49.09</v>
      </c>
      <c r="D3940" s="52">
        <f t="shared" si="64"/>
        <v>6</v>
      </c>
    </row>
    <row r="3941" spans="1:4" x14ac:dyDescent="0.3">
      <c r="A3941" s="54">
        <v>45455</v>
      </c>
      <c r="B3941" s="52">
        <v>17</v>
      </c>
      <c r="C3941" s="55">
        <v>63.56</v>
      </c>
      <c r="D3941" s="52">
        <f t="shared" si="64"/>
        <v>6</v>
      </c>
    </row>
    <row r="3942" spans="1:4" x14ac:dyDescent="0.3">
      <c r="A3942" s="54">
        <v>45455</v>
      </c>
      <c r="B3942" s="52">
        <v>18</v>
      </c>
      <c r="C3942" s="55">
        <v>94.44</v>
      </c>
      <c r="D3942" s="52">
        <f t="shared" si="64"/>
        <v>6</v>
      </c>
    </row>
    <row r="3943" spans="1:4" x14ac:dyDescent="0.3">
      <c r="A3943" s="54">
        <v>45455</v>
      </c>
      <c r="B3943" s="52">
        <v>19</v>
      </c>
      <c r="C3943" s="55">
        <v>122.61</v>
      </c>
      <c r="D3943" s="52">
        <f t="shared" si="64"/>
        <v>6</v>
      </c>
    </row>
    <row r="3944" spans="1:4" x14ac:dyDescent="0.3">
      <c r="A3944" s="54">
        <v>45455</v>
      </c>
      <c r="B3944" s="52">
        <v>20</v>
      </c>
      <c r="C3944" s="55">
        <v>144.61000000000001</v>
      </c>
      <c r="D3944" s="52">
        <f t="shared" si="64"/>
        <v>6</v>
      </c>
    </row>
    <row r="3945" spans="1:4" x14ac:dyDescent="0.3">
      <c r="A3945" s="54">
        <v>45455</v>
      </c>
      <c r="B3945" s="52">
        <v>21</v>
      </c>
      <c r="C3945" s="55">
        <v>150.94</v>
      </c>
      <c r="D3945" s="52">
        <f t="shared" si="64"/>
        <v>6</v>
      </c>
    </row>
    <row r="3946" spans="1:4" x14ac:dyDescent="0.3">
      <c r="A3946" s="54">
        <v>45455</v>
      </c>
      <c r="B3946" s="52">
        <v>22</v>
      </c>
      <c r="C3946" s="55">
        <v>147.49</v>
      </c>
      <c r="D3946" s="52">
        <f t="shared" si="64"/>
        <v>6</v>
      </c>
    </row>
    <row r="3947" spans="1:4" x14ac:dyDescent="0.3">
      <c r="A3947" s="54">
        <v>45455</v>
      </c>
      <c r="B3947" s="52">
        <v>23</v>
      </c>
      <c r="C3947" s="55">
        <v>133.44</v>
      </c>
      <c r="D3947" s="52">
        <f t="shared" si="64"/>
        <v>6</v>
      </c>
    </row>
    <row r="3948" spans="1:4" x14ac:dyDescent="0.3">
      <c r="A3948" s="54">
        <v>45455</v>
      </c>
      <c r="B3948" s="52">
        <v>24</v>
      </c>
      <c r="C3948" s="55">
        <v>105.91</v>
      </c>
      <c r="D3948" s="52">
        <f t="shared" si="64"/>
        <v>6</v>
      </c>
    </row>
    <row r="3949" spans="1:4" x14ac:dyDescent="0.3">
      <c r="A3949" s="54">
        <v>45456</v>
      </c>
      <c r="B3949" s="52">
        <v>1</v>
      </c>
      <c r="C3949" s="55">
        <v>99.42</v>
      </c>
      <c r="D3949" s="52">
        <f t="shared" si="64"/>
        <v>6</v>
      </c>
    </row>
    <row r="3950" spans="1:4" x14ac:dyDescent="0.3">
      <c r="A3950" s="54">
        <v>45456</v>
      </c>
      <c r="B3950" s="52">
        <v>2</v>
      </c>
      <c r="C3950" s="55">
        <v>91.65</v>
      </c>
      <c r="D3950" s="52">
        <f t="shared" si="64"/>
        <v>6</v>
      </c>
    </row>
    <row r="3951" spans="1:4" x14ac:dyDescent="0.3">
      <c r="A3951" s="54">
        <v>45456</v>
      </c>
      <c r="B3951" s="52">
        <v>3</v>
      </c>
      <c r="C3951" s="55">
        <v>83.11</v>
      </c>
      <c r="D3951" s="52">
        <f t="shared" si="64"/>
        <v>6</v>
      </c>
    </row>
    <row r="3952" spans="1:4" x14ac:dyDescent="0.3">
      <c r="A3952" s="54">
        <v>45456</v>
      </c>
      <c r="B3952" s="52">
        <v>4</v>
      </c>
      <c r="C3952" s="55">
        <v>82.02</v>
      </c>
      <c r="D3952" s="52">
        <f t="shared" si="64"/>
        <v>6</v>
      </c>
    </row>
    <row r="3953" spans="1:4" x14ac:dyDescent="0.3">
      <c r="A3953" s="54">
        <v>45456</v>
      </c>
      <c r="B3953" s="52">
        <v>5</v>
      </c>
      <c r="C3953" s="55">
        <v>81.72</v>
      </c>
      <c r="D3953" s="52">
        <f t="shared" si="64"/>
        <v>6</v>
      </c>
    </row>
    <row r="3954" spans="1:4" x14ac:dyDescent="0.3">
      <c r="A3954" s="54">
        <v>45456</v>
      </c>
      <c r="B3954" s="52">
        <v>6</v>
      </c>
      <c r="C3954" s="55">
        <v>97.27</v>
      </c>
      <c r="D3954" s="52">
        <f t="shared" si="64"/>
        <v>6</v>
      </c>
    </row>
    <row r="3955" spans="1:4" x14ac:dyDescent="0.3">
      <c r="A3955" s="54">
        <v>45456</v>
      </c>
      <c r="B3955" s="52">
        <v>7</v>
      </c>
      <c r="C3955" s="55">
        <v>118.88</v>
      </c>
      <c r="D3955" s="52">
        <f t="shared" si="64"/>
        <v>6</v>
      </c>
    </row>
    <row r="3956" spans="1:4" x14ac:dyDescent="0.3">
      <c r="A3956" s="54">
        <v>45456</v>
      </c>
      <c r="B3956" s="52">
        <v>8</v>
      </c>
      <c r="C3956" s="55">
        <v>127.98</v>
      </c>
      <c r="D3956" s="52">
        <f t="shared" si="64"/>
        <v>6</v>
      </c>
    </row>
    <row r="3957" spans="1:4" x14ac:dyDescent="0.3">
      <c r="A3957" s="54">
        <v>45456</v>
      </c>
      <c r="B3957" s="52">
        <v>9</v>
      </c>
      <c r="C3957" s="55">
        <v>118.88</v>
      </c>
      <c r="D3957" s="52">
        <f t="shared" si="64"/>
        <v>6</v>
      </c>
    </row>
    <row r="3958" spans="1:4" x14ac:dyDescent="0.3">
      <c r="A3958" s="54">
        <v>45456</v>
      </c>
      <c r="B3958" s="52">
        <v>10</v>
      </c>
      <c r="C3958" s="55">
        <v>86.18</v>
      </c>
      <c r="D3958" s="52">
        <f t="shared" si="64"/>
        <v>6</v>
      </c>
    </row>
    <row r="3959" spans="1:4" x14ac:dyDescent="0.3">
      <c r="A3959" s="54">
        <v>45456</v>
      </c>
      <c r="B3959" s="52">
        <v>11</v>
      </c>
      <c r="C3959" s="55">
        <v>73.88</v>
      </c>
      <c r="D3959" s="52">
        <f t="shared" si="64"/>
        <v>6</v>
      </c>
    </row>
    <row r="3960" spans="1:4" x14ac:dyDescent="0.3">
      <c r="A3960" s="54">
        <v>45456</v>
      </c>
      <c r="B3960" s="52">
        <v>12</v>
      </c>
      <c r="C3960" s="55">
        <v>66.41</v>
      </c>
      <c r="D3960" s="52">
        <f t="shared" si="64"/>
        <v>6</v>
      </c>
    </row>
    <row r="3961" spans="1:4" x14ac:dyDescent="0.3">
      <c r="A3961" s="54">
        <v>45456</v>
      </c>
      <c r="B3961" s="52">
        <v>13</v>
      </c>
      <c r="C3961" s="55">
        <v>57.7</v>
      </c>
      <c r="D3961" s="52">
        <f t="shared" si="64"/>
        <v>6</v>
      </c>
    </row>
    <row r="3962" spans="1:4" x14ac:dyDescent="0.3">
      <c r="A3962" s="54">
        <v>45456</v>
      </c>
      <c r="B3962" s="52">
        <v>14</v>
      </c>
      <c r="C3962" s="55">
        <v>51.49</v>
      </c>
      <c r="D3962" s="52">
        <f t="shared" si="64"/>
        <v>6</v>
      </c>
    </row>
    <row r="3963" spans="1:4" x14ac:dyDescent="0.3">
      <c r="A3963" s="54">
        <v>45456</v>
      </c>
      <c r="B3963" s="52">
        <v>15</v>
      </c>
      <c r="C3963" s="55">
        <v>50.69</v>
      </c>
      <c r="D3963" s="52">
        <f t="shared" si="64"/>
        <v>6</v>
      </c>
    </row>
    <row r="3964" spans="1:4" x14ac:dyDescent="0.3">
      <c r="A3964" s="54">
        <v>45456</v>
      </c>
      <c r="B3964" s="52">
        <v>16</v>
      </c>
      <c r="C3964" s="55">
        <v>76.08</v>
      </c>
      <c r="D3964" s="52">
        <f t="shared" si="64"/>
        <v>6</v>
      </c>
    </row>
    <row r="3965" spans="1:4" x14ac:dyDescent="0.3">
      <c r="A3965" s="54">
        <v>45456</v>
      </c>
      <c r="B3965" s="52">
        <v>17</v>
      </c>
      <c r="C3965" s="55">
        <v>94.31</v>
      </c>
      <c r="D3965" s="52">
        <f t="shared" si="64"/>
        <v>6</v>
      </c>
    </row>
    <row r="3966" spans="1:4" x14ac:dyDescent="0.3">
      <c r="A3966" s="54">
        <v>45456</v>
      </c>
      <c r="B3966" s="52">
        <v>18</v>
      </c>
      <c r="C3966" s="55">
        <v>99.58</v>
      </c>
      <c r="D3966" s="52">
        <f t="shared" si="64"/>
        <v>6</v>
      </c>
    </row>
    <row r="3967" spans="1:4" x14ac:dyDescent="0.3">
      <c r="A3967" s="54">
        <v>45456</v>
      </c>
      <c r="B3967" s="52">
        <v>19</v>
      </c>
      <c r="C3967" s="55">
        <v>124.82</v>
      </c>
      <c r="D3967" s="52">
        <f t="shared" si="64"/>
        <v>6</v>
      </c>
    </row>
    <row r="3968" spans="1:4" x14ac:dyDescent="0.3">
      <c r="A3968" s="54">
        <v>45456</v>
      </c>
      <c r="B3968" s="52">
        <v>20</v>
      </c>
      <c r="C3968" s="55">
        <v>152.75</v>
      </c>
      <c r="D3968" s="52">
        <f t="shared" si="64"/>
        <v>6</v>
      </c>
    </row>
    <row r="3969" spans="1:4" x14ac:dyDescent="0.3">
      <c r="A3969" s="54">
        <v>45456</v>
      </c>
      <c r="B3969" s="52">
        <v>21</v>
      </c>
      <c r="C3969" s="55">
        <v>196.18</v>
      </c>
      <c r="D3969" s="52">
        <f t="shared" si="64"/>
        <v>6</v>
      </c>
    </row>
    <row r="3970" spans="1:4" x14ac:dyDescent="0.3">
      <c r="A3970" s="54">
        <v>45456</v>
      </c>
      <c r="B3970" s="52">
        <v>22</v>
      </c>
      <c r="C3970" s="55">
        <v>164.02</v>
      </c>
      <c r="D3970" s="52">
        <f t="shared" si="64"/>
        <v>6</v>
      </c>
    </row>
    <row r="3971" spans="1:4" x14ac:dyDescent="0.3">
      <c r="A3971" s="54">
        <v>45456</v>
      </c>
      <c r="B3971" s="52">
        <v>23</v>
      </c>
      <c r="C3971" s="55">
        <v>106.38</v>
      </c>
      <c r="D3971" s="52">
        <f t="shared" si="64"/>
        <v>6</v>
      </c>
    </row>
    <row r="3972" spans="1:4" x14ac:dyDescent="0.3">
      <c r="A3972" s="54">
        <v>45456</v>
      </c>
      <c r="B3972" s="52">
        <v>24</v>
      </c>
      <c r="C3972" s="55">
        <v>85.67</v>
      </c>
      <c r="D3972" s="52">
        <f t="shared" si="64"/>
        <v>6</v>
      </c>
    </row>
    <row r="3973" spans="1:4" x14ac:dyDescent="0.3">
      <c r="A3973" s="54">
        <v>45457</v>
      </c>
      <c r="B3973" s="52">
        <v>1</v>
      </c>
      <c r="C3973" s="55">
        <v>78.86</v>
      </c>
      <c r="D3973" s="52">
        <f t="shared" si="64"/>
        <v>6</v>
      </c>
    </row>
    <row r="3974" spans="1:4" x14ac:dyDescent="0.3">
      <c r="A3974" s="54">
        <v>45457</v>
      </c>
      <c r="B3974" s="52">
        <v>2</v>
      </c>
      <c r="C3974" s="55">
        <v>67.239999999999995</v>
      </c>
      <c r="D3974" s="52">
        <f t="shared" si="64"/>
        <v>6</v>
      </c>
    </row>
    <row r="3975" spans="1:4" x14ac:dyDescent="0.3">
      <c r="A3975" s="54">
        <v>45457</v>
      </c>
      <c r="B3975" s="52">
        <v>3</v>
      </c>
      <c r="C3975" s="55">
        <v>60.31</v>
      </c>
      <c r="D3975" s="52">
        <f t="shared" si="64"/>
        <v>6</v>
      </c>
    </row>
    <row r="3976" spans="1:4" x14ac:dyDescent="0.3">
      <c r="A3976" s="54">
        <v>45457</v>
      </c>
      <c r="B3976" s="52">
        <v>4</v>
      </c>
      <c r="C3976" s="55">
        <v>61.83</v>
      </c>
      <c r="D3976" s="52">
        <f t="shared" si="64"/>
        <v>6</v>
      </c>
    </row>
    <row r="3977" spans="1:4" x14ac:dyDescent="0.3">
      <c r="A3977" s="54">
        <v>45457</v>
      </c>
      <c r="B3977" s="52">
        <v>5</v>
      </c>
      <c r="C3977" s="55">
        <v>57.5</v>
      </c>
      <c r="D3977" s="52">
        <f t="shared" si="64"/>
        <v>6</v>
      </c>
    </row>
    <row r="3978" spans="1:4" x14ac:dyDescent="0.3">
      <c r="A3978" s="54">
        <v>45457</v>
      </c>
      <c r="B3978" s="52">
        <v>6</v>
      </c>
      <c r="C3978" s="55">
        <v>67.64</v>
      </c>
      <c r="D3978" s="52">
        <f t="shared" si="64"/>
        <v>6</v>
      </c>
    </row>
    <row r="3979" spans="1:4" x14ac:dyDescent="0.3">
      <c r="A3979" s="54">
        <v>45457</v>
      </c>
      <c r="B3979" s="52">
        <v>7</v>
      </c>
      <c r="C3979" s="55">
        <v>85.25</v>
      </c>
      <c r="D3979" s="52">
        <f t="shared" si="64"/>
        <v>6</v>
      </c>
    </row>
    <row r="3980" spans="1:4" x14ac:dyDescent="0.3">
      <c r="A3980" s="54">
        <v>45457</v>
      </c>
      <c r="B3980" s="52">
        <v>8</v>
      </c>
      <c r="C3980" s="55">
        <v>98.05</v>
      </c>
      <c r="D3980" s="52">
        <f t="shared" si="64"/>
        <v>6</v>
      </c>
    </row>
    <row r="3981" spans="1:4" x14ac:dyDescent="0.3">
      <c r="A3981" s="54">
        <v>45457</v>
      </c>
      <c r="B3981" s="52">
        <v>9</v>
      </c>
      <c r="C3981" s="55">
        <v>93.22</v>
      </c>
      <c r="D3981" s="52">
        <f t="shared" si="64"/>
        <v>6</v>
      </c>
    </row>
    <row r="3982" spans="1:4" x14ac:dyDescent="0.3">
      <c r="A3982" s="54">
        <v>45457</v>
      </c>
      <c r="B3982" s="52">
        <v>10</v>
      </c>
      <c r="C3982" s="55">
        <v>78.66</v>
      </c>
      <c r="D3982" s="52">
        <f t="shared" si="64"/>
        <v>6</v>
      </c>
    </row>
    <row r="3983" spans="1:4" x14ac:dyDescent="0.3">
      <c r="A3983" s="54">
        <v>45457</v>
      </c>
      <c r="B3983" s="52">
        <v>11</v>
      </c>
      <c r="C3983" s="55">
        <v>68.94</v>
      </c>
      <c r="D3983" s="52">
        <f t="shared" ref="D3983:D4046" si="65">MONTH(A3983)</f>
        <v>6</v>
      </c>
    </row>
    <row r="3984" spans="1:4" x14ac:dyDescent="0.3">
      <c r="A3984" s="54">
        <v>45457</v>
      </c>
      <c r="B3984" s="52">
        <v>12</v>
      </c>
      <c r="C3984" s="55">
        <v>63.48</v>
      </c>
      <c r="D3984" s="52">
        <f t="shared" si="65"/>
        <v>6</v>
      </c>
    </row>
    <row r="3985" spans="1:4" x14ac:dyDescent="0.3">
      <c r="A3985" s="54">
        <v>45457</v>
      </c>
      <c r="B3985" s="52">
        <v>13</v>
      </c>
      <c r="C3985" s="55">
        <v>62.98</v>
      </c>
      <c r="D3985" s="52">
        <f t="shared" si="65"/>
        <v>6</v>
      </c>
    </row>
    <row r="3986" spans="1:4" x14ac:dyDescent="0.3">
      <c r="A3986" s="54">
        <v>45457</v>
      </c>
      <c r="B3986" s="52">
        <v>14</v>
      </c>
      <c r="C3986" s="55">
        <v>49.38</v>
      </c>
      <c r="D3986" s="52">
        <f t="shared" si="65"/>
        <v>6</v>
      </c>
    </row>
    <row r="3987" spans="1:4" x14ac:dyDescent="0.3">
      <c r="A3987" s="54">
        <v>45457</v>
      </c>
      <c r="B3987" s="52">
        <v>15</v>
      </c>
      <c r="C3987" s="55">
        <v>42.39</v>
      </c>
      <c r="D3987" s="52">
        <f t="shared" si="65"/>
        <v>6</v>
      </c>
    </row>
    <row r="3988" spans="1:4" x14ac:dyDescent="0.3">
      <c r="A3988" s="54">
        <v>45457</v>
      </c>
      <c r="B3988" s="52">
        <v>16</v>
      </c>
      <c r="C3988" s="55">
        <v>42.5</v>
      </c>
      <c r="D3988" s="52">
        <f t="shared" si="65"/>
        <v>6</v>
      </c>
    </row>
    <row r="3989" spans="1:4" x14ac:dyDescent="0.3">
      <c r="A3989" s="54">
        <v>45457</v>
      </c>
      <c r="B3989" s="52">
        <v>17</v>
      </c>
      <c r="C3989" s="55">
        <v>57.33</v>
      </c>
      <c r="D3989" s="52">
        <f t="shared" si="65"/>
        <v>6</v>
      </c>
    </row>
    <row r="3990" spans="1:4" x14ac:dyDescent="0.3">
      <c r="A3990" s="54">
        <v>45457</v>
      </c>
      <c r="B3990" s="52">
        <v>18</v>
      </c>
      <c r="C3990" s="55">
        <v>79.430000000000007</v>
      </c>
      <c r="D3990" s="52">
        <f t="shared" si="65"/>
        <v>6</v>
      </c>
    </row>
    <row r="3991" spans="1:4" x14ac:dyDescent="0.3">
      <c r="A3991" s="54">
        <v>45457</v>
      </c>
      <c r="B3991" s="52">
        <v>19</v>
      </c>
      <c r="C3991" s="55">
        <v>89.49</v>
      </c>
      <c r="D3991" s="52">
        <f t="shared" si="65"/>
        <v>6</v>
      </c>
    </row>
    <row r="3992" spans="1:4" x14ac:dyDescent="0.3">
      <c r="A3992" s="54">
        <v>45457</v>
      </c>
      <c r="B3992" s="52">
        <v>20</v>
      </c>
      <c r="C3992" s="55">
        <v>132.93</v>
      </c>
      <c r="D3992" s="52">
        <f t="shared" si="65"/>
        <v>6</v>
      </c>
    </row>
    <row r="3993" spans="1:4" x14ac:dyDescent="0.3">
      <c r="A3993" s="54">
        <v>45457</v>
      </c>
      <c r="B3993" s="52">
        <v>21</v>
      </c>
      <c r="C3993" s="55">
        <v>137.44999999999999</v>
      </c>
      <c r="D3993" s="52">
        <f t="shared" si="65"/>
        <v>6</v>
      </c>
    </row>
    <row r="3994" spans="1:4" x14ac:dyDescent="0.3">
      <c r="A3994" s="54">
        <v>45457</v>
      </c>
      <c r="B3994" s="52">
        <v>22</v>
      </c>
      <c r="C3994" s="55">
        <v>112.87</v>
      </c>
      <c r="D3994" s="52">
        <f t="shared" si="65"/>
        <v>6</v>
      </c>
    </row>
    <row r="3995" spans="1:4" x14ac:dyDescent="0.3">
      <c r="A3995" s="54">
        <v>45457</v>
      </c>
      <c r="B3995" s="52">
        <v>23</v>
      </c>
      <c r="C3995" s="55">
        <v>88.02</v>
      </c>
      <c r="D3995" s="52">
        <f t="shared" si="65"/>
        <v>6</v>
      </c>
    </row>
    <row r="3996" spans="1:4" x14ac:dyDescent="0.3">
      <c r="A3996" s="54">
        <v>45457</v>
      </c>
      <c r="B3996" s="52">
        <v>24</v>
      </c>
      <c r="C3996" s="55">
        <v>59.21</v>
      </c>
      <c r="D3996" s="52">
        <f t="shared" si="65"/>
        <v>6</v>
      </c>
    </row>
    <row r="3997" spans="1:4" x14ac:dyDescent="0.3">
      <c r="A3997" s="54">
        <v>45458</v>
      </c>
      <c r="B3997" s="52">
        <v>1</v>
      </c>
      <c r="C3997" s="55">
        <v>59.78</v>
      </c>
      <c r="D3997" s="52">
        <f t="shared" si="65"/>
        <v>6</v>
      </c>
    </row>
    <row r="3998" spans="1:4" x14ac:dyDescent="0.3">
      <c r="A3998" s="54">
        <v>45458</v>
      </c>
      <c r="B3998" s="52">
        <v>2</v>
      </c>
      <c r="C3998" s="55">
        <v>41.82</v>
      </c>
      <c r="D3998" s="52">
        <f t="shared" si="65"/>
        <v>6</v>
      </c>
    </row>
    <row r="3999" spans="1:4" x14ac:dyDescent="0.3">
      <c r="A3999" s="54">
        <v>45458</v>
      </c>
      <c r="B3999" s="52">
        <v>3</v>
      </c>
      <c r="C3999" s="55">
        <v>31.15</v>
      </c>
      <c r="D3999" s="52">
        <f t="shared" si="65"/>
        <v>6</v>
      </c>
    </row>
    <row r="4000" spans="1:4" x14ac:dyDescent="0.3">
      <c r="A4000" s="54">
        <v>45458</v>
      </c>
      <c r="B4000" s="52">
        <v>4</v>
      </c>
      <c r="C4000" s="55">
        <v>31.79</v>
      </c>
      <c r="D4000" s="52">
        <f t="shared" si="65"/>
        <v>6</v>
      </c>
    </row>
    <row r="4001" spans="1:4" x14ac:dyDescent="0.3">
      <c r="A4001" s="54">
        <v>45458</v>
      </c>
      <c r="B4001" s="52">
        <v>5</v>
      </c>
      <c r="C4001" s="55">
        <v>21.52</v>
      </c>
      <c r="D4001" s="52">
        <f t="shared" si="65"/>
        <v>6</v>
      </c>
    </row>
    <row r="4002" spans="1:4" x14ac:dyDescent="0.3">
      <c r="A4002" s="54">
        <v>45458</v>
      </c>
      <c r="B4002" s="52">
        <v>6</v>
      </c>
      <c r="C4002" s="55">
        <v>9.33</v>
      </c>
      <c r="D4002" s="52">
        <f t="shared" si="65"/>
        <v>6</v>
      </c>
    </row>
    <row r="4003" spans="1:4" x14ac:dyDescent="0.3">
      <c r="A4003" s="54">
        <v>45458</v>
      </c>
      <c r="B4003" s="52">
        <v>7</v>
      </c>
      <c r="C4003" s="55">
        <v>1.54</v>
      </c>
      <c r="D4003" s="52">
        <f t="shared" si="65"/>
        <v>6</v>
      </c>
    </row>
    <row r="4004" spans="1:4" x14ac:dyDescent="0.3">
      <c r="A4004" s="54">
        <v>45458</v>
      </c>
      <c r="B4004" s="52">
        <v>8</v>
      </c>
      <c r="C4004" s="55">
        <v>0.09</v>
      </c>
      <c r="D4004" s="52">
        <f t="shared" si="65"/>
        <v>6</v>
      </c>
    </row>
    <row r="4005" spans="1:4" x14ac:dyDescent="0.3">
      <c r="A4005" s="54">
        <v>45458</v>
      </c>
      <c r="B4005" s="52">
        <v>9</v>
      </c>
      <c r="C4005" s="55">
        <v>0</v>
      </c>
      <c r="D4005" s="52">
        <f t="shared" si="65"/>
        <v>6</v>
      </c>
    </row>
    <row r="4006" spans="1:4" x14ac:dyDescent="0.3">
      <c r="A4006" s="54">
        <v>45458</v>
      </c>
      <c r="B4006" s="52">
        <v>10</v>
      </c>
      <c r="C4006" s="55">
        <v>-0.06</v>
      </c>
      <c r="D4006" s="52">
        <f t="shared" si="65"/>
        <v>6</v>
      </c>
    </row>
    <row r="4007" spans="1:4" x14ac:dyDescent="0.3">
      <c r="A4007" s="54">
        <v>45458</v>
      </c>
      <c r="B4007" s="52">
        <v>11</v>
      </c>
      <c r="C4007" s="55">
        <v>-10.08</v>
      </c>
      <c r="D4007" s="52">
        <f t="shared" si="65"/>
        <v>6</v>
      </c>
    </row>
    <row r="4008" spans="1:4" x14ac:dyDescent="0.3">
      <c r="A4008" s="54">
        <v>45458</v>
      </c>
      <c r="B4008" s="52">
        <v>12</v>
      </c>
      <c r="C4008" s="55">
        <v>-28.74</v>
      </c>
      <c r="D4008" s="52">
        <f t="shared" si="65"/>
        <v>6</v>
      </c>
    </row>
    <row r="4009" spans="1:4" x14ac:dyDescent="0.3">
      <c r="A4009" s="54">
        <v>45458</v>
      </c>
      <c r="B4009" s="52">
        <v>13</v>
      </c>
      <c r="C4009" s="55">
        <v>-44.45</v>
      </c>
      <c r="D4009" s="52">
        <f t="shared" si="65"/>
        <v>6</v>
      </c>
    </row>
    <row r="4010" spans="1:4" x14ac:dyDescent="0.3">
      <c r="A4010" s="54">
        <v>45458</v>
      </c>
      <c r="B4010" s="52">
        <v>14</v>
      </c>
      <c r="C4010" s="55">
        <v>-63.14</v>
      </c>
      <c r="D4010" s="52">
        <f t="shared" si="65"/>
        <v>6</v>
      </c>
    </row>
    <row r="4011" spans="1:4" x14ac:dyDescent="0.3">
      <c r="A4011" s="54">
        <v>45458</v>
      </c>
      <c r="B4011" s="52">
        <v>15</v>
      </c>
      <c r="C4011" s="55">
        <v>-77.28</v>
      </c>
      <c r="D4011" s="52">
        <f t="shared" si="65"/>
        <v>6</v>
      </c>
    </row>
    <row r="4012" spans="1:4" x14ac:dyDescent="0.3">
      <c r="A4012" s="54">
        <v>45458</v>
      </c>
      <c r="B4012" s="52">
        <v>16</v>
      </c>
      <c r="C4012" s="55">
        <v>-57.86</v>
      </c>
      <c r="D4012" s="52">
        <f t="shared" si="65"/>
        <v>6</v>
      </c>
    </row>
    <row r="4013" spans="1:4" x14ac:dyDescent="0.3">
      <c r="A4013" s="54">
        <v>45458</v>
      </c>
      <c r="B4013" s="52">
        <v>17</v>
      </c>
      <c r="C4013" s="55">
        <v>-44.34</v>
      </c>
      <c r="D4013" s="52">
        <f t="shared" si="65"/>
        <v>6</v>
      </c>
    </row>
    <row r="4014" spans="1:4" x14ac:dyDescent="0.3">
      <c r="A4014" s="54">
        <v>45458</v>
      </c>
      <c r="B4014" s="52">
        <v>18</v>
      </c>
      <c r="C4014" s="55">
        <v>-30.61</v>
      </c>
      <c r="D4014" s="52">
        <f t="shared" si="65"/>
        <v>6</v>
      </c>
    </row>
    <row r="4015" spans="1:4" x14ac:dyDescent="0.3">
      <c r="A4015" s="54">
        <v>45458</v>
      </c>
      <c r="B4015" s="52">
        <v>19</v>
      </c>
      <c r="C4015" s="55">
        <v>-27.21</v>
      </c>
      <c r="D4015" s="52">
        <f t="shared" si="65"/>
        <v>6</v>
      </c>
    </row>
    <row r="4016" spans="1:4" x14ac:dyDescent="0.3">
      <c r="A4016" s="54">
        <v>45458</v>
      </c>
      <c r="B4016" s="52">
        <v>20</v>
      </c>
      <c r="C4016" s="55">
        <v>71.91</v>
      </c>
      <c r="D4016" s="52">
        <f t="shared" si="65"/>
        <v>6</v>
      </c>
    </row>
    <row r="4017" spans="1:4" x14ac:dyDescent="0.3">
      <c r="A4017" s="54">
        <v>45458</v>
      </c>
      <c r="B4017" s="52">
        <v>21</v>
      </c>
      <c r="C4017" s="55">
        <v>138.19999999999999</v>
      </c>
      <c r="D4017" s="52">
        <f t="shared" si="65"/>
        <v>6</v>
      </c>
    </row>
    <row r="4018" spans="1:4" x14ac:dyDescent="0.3">
      <c r="A4018" s="54">
        <v>45458</v>
      </c>
      <c r="B4018" s="52">
        <v>22</v>
      </c>
      <c r="C4018" s="55">
        <v>99.34</v>
      </c>
      <c r="D4018" s="52">
        <f t="shared" si="65"/>
        <v>6</v>
      </c>
    </row>
    <row r="4019" spans="1:4" x14ac:dyDescent="0.3">
      <c r="A4019" s="54">
        <v>45458</v>
      </c>
      <c r="B4019" s="52">
        <v>23</v>
      </c>
      <c r="C4019" s="55">
        <v>32.479999999999997</v>
      </c>
      <c r="D4019" s="52">
        <f t="shared" si="65"/>
        <v>6</v>
      </c>
    </row>
    <row r="4020" spans="1:4" x14ac:dyDescent="0.3">
      <c r="A4020" s="54">
        <v>45458</v>
      </c>
      <c r="B4020" s="52">
        <v>24</v>
      </c>
      <c r="C4020" s="55">
        <v>21.73</v>
      </c>
      <c r="D4020" s="52">
        <f t="shared" si="65"/>
        <v>6</v>
      </c>
    </row>
    <row r="4021" spans="1:4" x14ac:dyDescent="0.3">
      <c r="A4021" s="54">
        <v>45459</v>
      </c>
      <c r="B4021" s="52">
        <v>1</v>
      </c>
      <c r="C4021" s="55">
        <v>5.13</v>
      </c>
      <c r="D4021" s="52">
        <f t="shared" si="65"/>
        <v>6</v>
      </c>
    </row>
    <row r="4022" spans="1:4" x14ac:dyDescent="0.3">
      <c r="A4022" s="54">
        <v>45459</v>
      </c>
      <c r="B4022" s="52">
        <v>2</v>
      </c>
      <c r="C4022" s="55">
        <v>-5.01</v>
      </c>
      <c r="D4022" s="52">
        <f t="shared" si="65"/>
        <v>6</v>
      </c>
    </row>
    <row r="4023" spans="1:4" x14ac:dyDescent="0.3">
      <c r="A4023" s="54">
        <v>45459</v>
      </c>
      <c r="B4023" s="52">
        <v>3</v>
      </c>
      <c r="C4023" s="55">
        <v>-12.14</v>
      </c>
      <c r="D4023" s="52">
        <f t="shared" si="65"/>
        <v>6</v>
      </c>
    </row>
    <row r="4024" spans="1:4" x14ac:dyDescent="0.3">
      <c r="A4024" s="54">
        <v>45459</v>
      </c>
      <c r="B4024" s="52">
        <v>4</v>
      </c>
      <c r="C4024" s="55">
        <v>-15.14</v>
      </c>
      <c r="D4024" s="52">
        <f t="shared" si="65"/>
        <v>6</v>
      </c>
    </row>
    <row r="4025" spans="1:4" x14ac:dyDescent="0.3">
      <c r="A4025" s="54">
        <v>45459</v>
      </c>
      <c r="B4025" s="52">
        <v>5</v>
      </c>
      <c r="C4025" s="55">
        <v>-16.190000000000001</v>
      </c>
      <c r="D4025" s="52">
        <f t="shared" si="65"/>
        <v>6</v>
      </c>
    </row>
    <row r="4026" spans="1:4" x14ac:dyDescent="0.3">
      <c r="A4026" s="54">
        <v>45459</v>
      </c>
      <c r="B4026" s="52">
        <v>6</v>
      </c>
      <c r="C4026" s="55">
        <v>-16.100000000000001</v>
      </c>
      <c r="D4026" s="52">
        <f t="shared" si="65"/>
        <v>6</v>
      </c>
    </row>
    <row r="4027" spans="1:4" x14ac:dyDescent="0.3">
      <c r="A4027" s="54">
        <v>45459</v>
      </c>
      <c r="B4027" s="52">
        <v>7</v>
      </c>
      <c r="C4027" s="55">
        <v>-7.03</v>
      </c>
      <c r="D4027" s="52">
        <f t="shared" si="65"/>
        <v>6</v>
      </c>
    </row>
    <row r="4028" spans="1:4" x14ac:dyDescent="0.3">
      <c r="A4028" s="54">
        <v>45459</v>
      </c>
      <c r="B4028" s="52">
        <v>8</v>
      </c>
      <c r="C4028" s="55">
        <v>-0.75</v>
      </c>
      <c r="D4028" s="52">
        <f t="shared" si="65"/>
        <v>6</v>
      </c>
    </row>
    <row r="4029" spans="1:4" x14ac:dyDescent="0.3">
      <c r="A4029" s="54">
        <v>45459</v>
      </c>
      <c r="B4029" s="52">
        <v>9</v>
      </c>
      <c r="C4029" s="55">
        <v>-0.02</v>
      </c>
      <c r="D4029" s="52">
        <f t="shared" si="65"/>
        <v>6</v>
      </c>
    </row>
    <row r="4030" spans="1:4" x14ac:dyDescent="0.3">
      <c r="A4030" s="54">
        <v>45459</v>
      </c>
      <c r="B4030" s="52">
        <v>10</v>
      </c>
      <c r="C4030" s="55">
        <v>-1.44</v>
      </c>
      <c r="D4030" s="52">
        <f t="shared" si="65"/>
        <v>6</v>
      </c>
    </row>
    <row r="4031" spans="1:4" x14ac:dyDescent="0.3">
      <c r="A4031" s="54">
        <v>45459</v>
      </c>
      <c r="B4031" s="52">
        <v>11</v>
      </c>
      <c r="C4031" s="55">
        <v>-9.61</v>
      </c>
      <c r="D4031" s="52">
        <f t="shared" si="65"/>
        <v>6</v>
      </c>
    </row>
    <row r="4032" spans="1:4" x14ac:dyDescent="0.3">
      <c r="A4032" s="54">
        <v>45459</v>
      </c>
      <c r="B4032" s="52">
        <v>12</v>
      </c>
      <c r="C4032" s="55">
        <v>-12.83</v>
      </c>
      <c r="D4032" s="52">
        <f t="shared" si="65"/>
        <v>6</v>
      </c>
    </row>
    <row r="4033" spans="1:4" x14ac:dyDescent="0.3">
      <c r="A4033" s="54">
        <v>45459</v>
      </c>
      <c r="B4033" s="52">
        <v>13</v>
      </c>
      <c r="C4033" s="55">
        <v>-19.37</v>
      </c>
      <c r="D4033" s="52">
        <f t="shared" si="65"/>
        <v>6</v>
      </c>
    </row>
    <row r="4034" spans="1:4" x14ac:dyDescent="0.3">
      <c r="A4034" s="54">
        <v>45459</v>
      </c>
      <c r="B4034" s="52">
        <v>14</v>
      </c>
      <c r="C4034" s="55">
        <v>-28.99</v>
      </c>
      <c r="D4034" s="52">
        <f t="shared" si="65"/>
        <v>6</v>
      </c>
    </row>
    <row r="4035" spans="1:4" x14ac:dyDescent="0.3">
      <c r="A4035" s="54">
        <v>45459</v>
      </c>
      <c r="B4035" s="52">
        <v>15</v>
      </c>
      <c r="C4035" s="55">
        <v>-34.380000000000003</v>
      </c>
      <c r="D4035" s="52">
        <f t="shared" si="65"/>
        <v>6</v>
      </c>
    </row>
    <row r="4036" spans="1:4" x14ac:dyDescent="0.3">
      <c r="A4036" s="54">
        <v>45459</v>
      </c>
      <c r="B4036" s="52">
        <v>16</v>
      </c>
      <c r="C4036" s="55">
        <v>-27.76</v>
      </c>
      <c r="D4036" s="52">
        <f t="shared" si="65"/>
        <v>6</v>
      </c>
    </row>
    <row r="4037" spans="1:4" x14ac:dyDescent="0.3">
      <c r="A4037" s="54">
        <v>45459</v>
      </c>
      <c r="B4037" s="52">
        <v>17</v>
      </c>
      <c r="C4037" s="55">
        <v>-15.6</v>
      </c>
      <c r="D4037" s="52">
        <f t="shared" si="65"/>
        <v>6</v>
      </c>
    </row>
    <row r="4038" spans="1:4" x14ac:dyDescent="0.3">
      <c r="A4038" s="54">
        <v>45459</v>
      </c>
      <c r="B4038" s="52">
        <v>18</v>
      </c>
      <c r="C4038" s="55">
        <v>-27.73</v>
      </c>
      <c r="D4038" s="52">
        <f t="shared" si="65"/>
        <v>6</v>
      </c>
    </row>
    <row r="4039" spans="1:4" x14ac:dyDescent="0.3">
      <c r="A4039" s="54">
        <v>45459</v>
      </c>
      <c r="B4039" s="52">
        <v>19</v>
      </c>
      <c r="C4039" s="55">
        <v>88.25</v>
      </c>
      <c r="D4039" s="52">
        <f t="shared" si="65"/>
        <v>6</v>
      </c>
    </row>
    <row r="4040" spans="1:4" x14ac:dyDescent="0.3">
      <c r="A4040" s="54">
        <v>45459</v>
      </c>
      <c r="B4040" s="52">
        <v>20</v>
      </c>
      <c r="C4040" s="55">
        <v>140.41</v>
      </c>
      <c r="D4040" s="52">
        <f t="shared" si="65"/>
        <v>6</v>
      </c>
    </row>
    <row r="4041" spans="1:4" x14ac:dyDescent="0.3">
      <c r="A4041" s="54">
        <v>45459</v>
      </c>
      <c r="B4041" s="52">
        <v>21</v>
      </c>
      <c r="C4041" s="55">
        <v>158.18</v>
      </c>
      <c r="D4041" s="52">
        <f t="shared" si="65"/>
        <v>6</v>
      </c>
    </row>
    <row r="4042" spans="1:4" x14ac:dyDescent="0.3">
      <c r="A4042" s="54">
        <v>45459</v>
      </c>
      <c r="B4042" s="52">
        <v>22</v>
      </c>
      <c r="C4042" s="55">
        <v>171.32</v>
      </c>
      <c r="D4042" s="52">
        <f t="shared" si="65"/>
        <v>6</v>
      </c>
    </row>
    <row r="4043" spans="1:4" x14ac:dyDescent="0.3">
      <c r="A4043" s="54">
        <v>45459</v>
      </c>
      <c r="B4043" s="52">
        <v>23</v>
      </c>
      <c r="C4043" s="55">
        <v>142.22</v>
      </c>
      <c r="D4043" s="52">
        <f t="shared" si="65"/>
        <v>6</v>
      </c>
    </row>
    <row r="4044" spans="1:4" x14ac:dyDescent="0.3">
      <c r="A4044" s="54">
        <v>45459</v>
      </c>
      <c r="B4044" s="52">
        <v>24</v>
      </c>
      <c r="C4044" s="55">
        <v>98.82</v>
      </c>
      <c r="D4044" s="52">
        <f t="shared" si="65"/>
        <v>6</v>
      </c>
    </row>
    <row r="4045" spans="1:4" x14ac:dyDescent="0.3">
      <c r="A4045" s="54">
        <v>45460</v>
      </c>
      <c r="B4045" s="52">
        <v>1</v>
      </c>
      <c r="C4045" s="55">
        <v>89.45</v>
      </c>
      <c r="D4045" s="52">
        <f t="shared" si="65"/>
        <v>6</v>
      </c>
    </row>
    <row r="4046" spans="1:4" x14ac:dyDescent="0.3">
      <c r="A4046" s="54">
        <v>45460</v>
      </c>
      <c r="B4046" s="52">
        <v>2</v>
      </c>
      <c r="C4046" s="55">
        <v>77.3</v>
      </c>
      <c r="D4046" s="52">
        <f t="shared" si="65"/>
        <v>6</v>
      </c>
    </row>
    <row r="4047" spans="1:4" x14ac:dyDescent="0.3">
      <c r="A4047" s="54">
        <v>45460</v>
      </c>
      <c r="B4047" s="52">
        <v>3</v>
      </c>
      <c r="C4047" s="55">
        <v>66.77</v>
      </c>
      <c r="D4047" s="52">
        <f t="shared" ref="D4047:D4110" si="66">MONTH(A4047)</f>
        <v>6</v>
      </c>
    </row>
    <row r="4048" spans="1:4" x14ac:dyDescent="0.3">
      <c r="A4048" s="54">
        <v>45460</v>
      </c>
      <c r="B4048" s="52">
        <v>4</v>
      </c>
      <c r="C4048" s="55">
        <v>68.459999999999994</v>
      </c>
      <c r="D4048" s="52">
        <f t="shared" si="66"/>
        <v>6</v>
      </c>
    </row>
    <row r="4049" spans="1:4" x14ac:dyDescent="0.3">
      <c r="A4049" s="54">
        <v>45460</v>
      </c>
      <c r="B4049" s="52">
        <v>5</v>
      </c>
      <c r="C4049" s="55">
        <v>69.790000000000006</v>
      </c>
      <c r="D4049" s="52">
        <f t="shared" si="66"/>
        <v>6</v>
      </c>
    </row>
    <row r="4050" spans="1:4" x14ac:dyDescent="0.3">
      <c r="A4050" s="54">
        <v>45460</v>
      </c>
      <c r="B4050" s="52">
        <v>6</v>
      </c>
      <c r="C4050" s="55">
        <v>89.33</v>
      </c>
      <c r="D4050" s="52">
        <f t="shared" si="66"/>
        <v>6</v>
      </c>
    </row>
    <row r="4051" spans="1:4" x14ac:dyDescent="0.3">
      <c r="A4051" s="54">
        <v>45460</v>
      </c>
      <c r="B4051" s="52">
        <v>7</v>
      </c>
      <c r="C4051" s="55">
        <v>116.08</v>
      </c>
      <c r="D4051" s="52">
        <f t="shared" si="66"/>
        <v>6</v>
      </c>
    </row>
    <row r="4052" spans="1:4" x14ac:dyDescent="0.3">
      <c r="A4052" s="54">
        <v>45460</v>
      </c>
      <c r="B4052" s="52">
        <v>8</v>
      </c>
      <c r="C4052" s="55">
        <v>126.2</v>
      </c>
      <c r="D4052" s="52">
        <f t="shared" si="66"/>
        <v>6</v>
      </c>
    </row>
    <row r="4053" spans="1:4" x14ac:dyDescent="0.3">
      <c r="A4053" s="54">
        <v>45460</v>
      </c>
      <c r="B4053" s="52">
        <v>9</v>
      </c>
      <c r="C4053" s="55">
        <v>104.82</v>
      </c>
      <c r="D4053" s="52">
        <f t="shared" si="66"/>
        <v>6</v>
      </c>
    </row>
    <row r="4054" spans="1:4" x14ac:dyDescent="0.3">
      <c r="A4054" s="54">
        <v>45460</v>
      </c>
      <c r="B4054" s="52">
        <v>10</v>
      </c>
      <c r="C4054" s="55">
        <v>82.24</v>
      </c>
      <c r="D4054" s="52">
        <f t="shared" si="66"/>
        <v>6</v>
      </c>
    </row>
    <row r="4055" spans="1:4" x14ac:dyDescent="0.3">
      <c r="A4055" s="54">
        <v>45460</v>
      </c>
      <c r="B4055" s="52">
        <v>11</v>
      </c>
      <c r="C4055" s="55">
        <v>65.790000000000006</v>
      </c>
      <c r="D4055" s="52">
        <f t="shared" si="66"/>
        <v>6</v>
      </c>
    </row>
    <row r="4056" spans="1:4" x14ac:dyDescent="0.3">
      <c r="A4056" s="54">
        <v>45460</v>
      </c>
      <c r="B4056" s="52">
        <v>12</v>
      </c>
      <c r="C4056" s="55">
        <v>61.94</v>
      </c>
      <c r="D4056" s="52">
        <f t="shared" si="66"/>
        <v>6</v>
      </c>
    </row>
    <row r="4057" spans="1:4" x14ac:dyDescent="0.3">
      <c r="A4057" s="54">
        <v>45460</v>
      </c>
      <c r="B4057" s="52">
        <v>13</v>
      </c>
      <c r="C4057" s="55">
        <v>47.81</v>
      </c>
      <c r="D4057" s="52">
        <f t="shared" si="66"/>
        <v>6</v>
      </c>
    </row>
    <row r="4058" spans="1:4" x14ac:dyDescent="0.3">
      <c r="A4058" s="54">
        <v>45460</v>
      </c>
      <c r="B4058" s="52">
        <v>14</v>
      </c>
      <c r="C4058" s="55">
        <v>44.62</v>
      </c>
      <c r="D4058" s="52">
        <f t="shared" si="66"/>
        <v>6</v>
      </c>
    </row>
    <row r="4059" spans="1:4" x14ac:dyDescent="0.3">
      <c r="A4059" s="54">
        <v>45460</v>
      </c>
      <c r="B4059" s="52">
        <v>15</v>
      </c>
      <c r="C4059" s="55">
        <v>51.61</v>
      </c>
      <c r="D4059" s="52">
        <f t="shared" si="66"/>
        <v>6</v>
      </c>
    </row>
    <row r="4060" spans="1:4" x14ac:dyDescent="0.3">
      <c r="A4060" s="54">
        <v>45460</v>
      </c>
      <c r="B4060" s="52">
        <v>16</v>
      </c>
      <c r="C4060" s="55">
        <v>62.88</v>
      </c>
      <c r="D4060" s="52">
        <f t="shared" si="66"/>
        <v>6</v>
      </c>
    </row>
    <row r="4061" spans="1:4" x14ac:dyDescent="0.3">
      <c r="A4061" s="54">
        <v>45460</v>
      </c>
      <c r="B4061" s="52">
        <v>17</v>
      </c>
      <c r="C4061" s="55">
        <v>72.66</v>
      </c>
      <c r="D4061" s="52">
        <f t="shared" si="66"/>
        <v>6</v>
      </c>
    </row>
    <row r="4062" spans="1:4" x14ac:dyDescent="0.3">
      <c r="A4062" s="54">
        <v>45460</v>
      </c>
      <c r="B4062" s="52">
        <v>18</v>
      </c>
      <c r="C4062" s="55">
        <v>89.33</v>
      </c>
      <c r="D4062" s="52">
        <f t="shared" si="66"/>
        <v>6</v>
      </c>
    </row>
    <row r="4063" spans="1:4" x14ac:dyDescent="0.3">
      <c r="A4063" s="54">
        <v>45460</v>
      </c>
      <c r="B4063" s="52">
        <v>19</v>
      </c>
      <c r="C4063" s="55">
        <v>137.69999999999999</v>
      </c>
      <c r="D4063" s="52">
        <f t="shared" si="66"/>
        <v>6</v>
      </c>
    </row>
    <row r="4064" spans="1:4" x14ac:dyDescent="0.3">
      <c r="A4064" s="54">
        <v>45460</v>
      </c>
      <c r="B4064" s="52">
        <v>20</v>
      </c>
      <c r="C4064" s="55">
        <v>214.08</v>
      </c>
      <c r="D4064" s="52">
        <f t="shared" si="66"/>
        <v>6</v>
      </c>
    </row>
    <row r="4065" spans="1:4" x14ac:dyDescent="0.3">
      <c r="A4065" s="54">
        <v>45460</v>
      </c>
      <c r="B4065" s="52">
        <v>21</v>
      </c>
      <c r="C4065" s="55">
        <v>248.38</v>
      </c>
      <c r="D4065" s="52">
        <f t="shared" si="66"/>
        <v>6</v>
      </c>
    </row>
    <row r="4066" spans="1:4" x14ac:dyDescent="0.3">
      <c r="A4066" s="54">
        <v>45460</v>
      </c>
      <c r="B4066" s="52">
        <v>22</v>
      </c>
      <c r="C4066" s="55">
        <v>233.39</v>
      </c>
      <c r="D4066" s="52">
        <f t="shared" si="66"/>
        <v>6</v>
      </c>
    </row>
    <row r="4067" spans="1:4" x14ac:dyDescent="0.3">
      <c r="A4067" s="54">
        <v>45460</v>
      </c>
      <c r="B4067" s="52">
        <v>23</v>
      </c>
      <c r="C4067" s="55">
        <v>156.13999999999999</v>
      </c>
      <c r="D4067" s="52">
        <f t="shared" si="66"/>
        <v>6</v>
      </c>
    </row>
    <row r="4068" spans="1:4" x14ac:dyDescent="0.3">
      <c r="A4068" s="54">
        <v>45460</v>
      </c>
      <c r="B4068" s="52">
        <v>24</v>
      </c>
      <c r="C4068" s="55">
        <v>122.1</v>
      </c>
      <c r="D4068" s="52">
        <f t="shared" si="66"/>
        <v>6</v>
      </c>
    </row>
    <row r="4069" spans="1:4" x14ac:dyDescent="0.3">
      <c r="A4069" s="54">
        <v>45461</v>
      </c>
      <c r="B4069" s="52">
        <v>1</v>
      </c>
      <c r="C4069" s="55">
        <v>112.58</v>
      </c>
      <c r="D4069" s="52">
        <f t="shared" si="66"/>
        <v>6</v>
      </c>
    </row>
    <row r="4070" spans="1:4" x14ac:dyDescent="0.3">
      <c r="A4070" s="54">
        <v>45461</v>
      </c>
      <c r="B4070" s="52">
        <v>2</v>
      </c>
      <c r="C4070" s="55">
        <v>96.91</v>
      </c>
      <c r="D4070" s="52">
        <f t="shared" si="66"/>
        <v>6</v>
      </c>
    </row>
    <row r="4071" spans="1:4" x14ac:dyDescent="0.3">
      <c r="A4071" s="54">
        <v>45461</v>
      </c>
      <c r="B4071" s="52">
        <v>3</v>
      </c>
      <c r="C4071" s="55">
        <v>92.66</v>
      </c>
      <c r="D4071" s="52">
        <f t="shared" si="66"/>
        <v>6</v>
      </c>
    </row>
    <row r="4072" spans="1:4" x14ac:dyDescent="0.3">
      <c r="A4072" s="54">
        <v>45461</v>
      </c>
      <c r="B4072" s="52">
        <v>4</v>
      </c>
      <c r="C4072" s="55">
        <v>89.54</v>
      </c>
      <c r="D4072" s="52">
        <f t="shared" si="66"/>
        <v>6</v>
      </c>
    </row>
    <row r="4073" spans="1:4" x14ac:dyDescent="0.3">
      <c r="A4073" s="54">
        <v>45461</v>
      </c>
      <c r="B4073" s="52">
        <v>5</v>
      </c>
      <c r="C4073" s="55">
        <v>89.1</v>
      </c>
      <c r="D4073" s="52">
        <f t="shared" si="66"/>
        <v>6</v>
      </c>
    </row>
    <row r="4074" spans="1:4" x14ac:dyDescent="0.3">
      <c r="A4074" s="54">
        <v>45461</v>
      </c>
      <c r="B4074" s="52">
        <v>6</v>
      </c>
      <c r="C4074" s="55">
        <v>99.87</v>
      </c>
      <c r="D4074" s="52">
        <f t="shared" si="66"/>
        <v>6</v>
      </c>
    </row>
    <row r="4075" spans="1:4" x14ac:dyDescent="0.3">
      <c r="A4075" s="54">
        <v>45461</v>
      </c>
      <c r="B4075" s="52">
        <v>7</v>
      </c>
      <c r="C4075" s="55">
        <v>133.19999999999999</v>
      </c>
      <c r="D4075" s="52">
        <f t="shared" si="66"/>
        <v>6</v>
      </c>
    </row>
    <row r="4076" spans="1:4" x14ac:dyDescent="0.3">
      <c r="A4076" s="54">
        <v>45461</v>
      </c>
      <c r="B4076" s="52">
        <v>8</v>
      </c>
      <c r="C4076" s="55">
        <v>126.24</v>
      </c>
      <c r="D4076" s="52">
        <f t="shared" si="66"/>
        <v>6</v>
      </c>
    </row>
    <row r="4077" spans="1:4" x14ac:dyDescent="0.3">
      <c r="A4077" s="54">
        <v>45461</v>
      </c>
      <c r="B4077" s="52">
        <v>9</v>
      </c>
      <c r="C4077" s="55">
        <v>93.66</v>
      </c>
      <c r="D4077" s="52">
        <f t="shared" si="66"/>
        <v>6</v>
      </c>
    </row>
    <row r="4078" spans="1:4" x14ac:dyDescent="0.3">
      <c r="A4078" s="54">
        <v>45461</v>
      </c>
      <c r="B4078" s="52">
        <v>10</v>
      </c>
      <c r="C4078" s="55">
        <v>71.75</v>
      </c>
      <c r="D4078" s="52">
        <f t="shared" si="66"/>
        <v>6</v>
      </c>
    </row>
    <row r="4079" spans="1:4" x14ac:dyDescent="0.3">
      <c r="A4079" s="54">
        <v>45461</v>
      </c>
      <c r="B4079" s="52">
        <v>11</v>
      </c>
      <c r="C4079" s="55">
        <v>57.28</v>
      </c>
      <c r="D4079" s="52">
        <f t="shared" si="66"/>
        <v>6</v>
      </c>
    </row>
    <row r="4080" spans="1:4" x14ac:dyDescent="0.3">
      <c r="A4080" s="54">
        <v>45461</v>
      </c>
      <c r="B4080" s="52">
        <v>12</v>
      </c>
      <c r="C4080" s="55">
        <v>53.72</v>
      </c>
      <c r="D4080" s="52">
        <f t="shared" si="66"/>
        <v>6</v>
      </c>
    </row>
    <row r="4081" spans="1:4" x14ac:dyDescent="0.3">
      <c r="A4081" s="54">
        <v>45461</v>
      </c>
      <c r="B4081" s="52">
        <v>13</v>
      </c>
      <c r="C4081" s="55">
        <v>50.26</v>
      </c>
      <c r="D4081" s="52">
        <f t="shared" si="66"/>
        <v>6</v>
      </c>
    </row>
    <row r="4082" spans="1:4" x14ac:dyDescent="0.3">
      <c r="A4082" s="54">
        <v>45461</v>
      </c>
      <c r="B4082" s="52">
        <v>14</v>
      </c>
      <c r="C4082" s="55">
        <v>48.27</v>
      </c>
      <c r="D4082" s="52">
        <f t="shared" si="66"/>
        <v>6</v>
      </c>
    </row>
    <row r="4083" spans="1:4" x14ac:dyDescent="0.3">
      <c r="A4083" s="54">
        <v>45461</v>
      </c>
      <c r="B4083" s="52">
        <v>15</v>
      </c>
      <c r="C4083" s="55">
        <v>53.69</v>
      </c>
      <c r="D4083" s="52">
        <f t="shared" si="66"/>
        <v>6</v>
      </c>
    </row>
    <row r="4084" spans="1:4" x14ac:dyDescent="0.3">
      <c r="A4084" s="54">
        <v>45461</v>
      </c>
      <c r="B4084" s="52">
        <v>16</v>
      </c>
      <c r="C4084" s="55">
        <v>68.900000000000006</v>
      </c>
      <c r="D4084" s="52">
        <f t="shared" si="66"/>
        <v>6</v>
      </c>
    </row>
    <row r="4085" spans="1:4" x14ac:dyDescent="0.3">
      <c r="A4085" s="54">
        <v>45461</v>
      </c>
      <c r="B4085" s="52">
        <v>17</v>
      </c>
      <c r="C4085" s="55">
        <v>76.62</v>
      </c>
      <c r="D4085" s="52">
        <f t="shared" si="66"/>
        <v>6</v>
      </c>
    </row>
    <row r="4086" spans="1:4" x14ac:dyDescent="0.3">
      <c r="A4086" s="54">
        <v>45461</v>
      </c>
      <c r="B4086" s="52">
        <v>18</v>
      </c>
      <c r="C4086" s="55">
        <v>92.61</v>
      </c>
      <c r="D4086" s="52">
        <f t="shared" si="66"/>
        <v>6</v>
      </c>
    </row>
    <row r="4087" spans="1:4" x14ac:dyDescent="0.3">
      <c r="A4087" s="54">
        <v>45461</v>
      </c>
      <c r="B4087" s="52">
        <v>19</v>
      </c>
      <c r="C4087" s="55">
        <v>136.93</v>
      </c>
      <c r="D4087" s="52">
        <f t="shared" si="66"/>
        <v>6</v>
      </c>
    </row>
    <row r="4088" spans="1:4" x14ac:dyDescent="0.3">
      <c r="A4088" s="54">
        <v>45461</v>
      </c>
      <c r="B4088" s="52">
        <v>20</v>
      </c>
      <c r="C4088" s="55">
        <v>237.09</v>
      </c>
      <c r="D4088" s="52">
        <f t="shared" si="66"/>
        <v>6</v>
      </c>
    </row>
    <row r="4089" spans="1:4" x14ac:dyDescent="0.3">
      <c r="A4089" s="54">
        <v>45461</v>
      </c>
      <c r="B4089" s="52">
        <v>21</v>
      </c>
      <c r="C4089" s="55">
        <v>253.09</v>
      </c>
      <c r="D4089" s="52">
        <f t="shared" si="66"/>
        <v>6</v>
      </c>
    </row>
    <row r="4090" spans="1:4" x14ac:dyDescent="0.3">
      <c r="A4090" s="54">
        <v>45461</v>
      </c>
      <c r="B4090" s="52">
        <v>22</v>
      </c>
      <c r="C4090" s="55">
        <v>229.07</v>
      </c>
      <c r="D4090" s="52">
        <f t="shared" si="66"/>
        <v>6</v>
      </c>
    </row>
    <row r="4091" spans="1:4" x14ac:dyDescent="0.3">
      <c r="A4091" s="54">
        <v>45461</v>
      </c>
      <c r="B4091" s="52">
        <v>23</v>
      </c>
      <c r="C4091" s="55">
        <v>121.96</v>
      </c>
      <c r="D4091" s="52">
        <f t="shared" si="66"/>
        <v>6</v>
      </c>
    </row>
    <row r="4092" spans="1:4" x14ac:dyDescent="0.3">
      <c r="A4092" s="54">
        <v>45461</v>
      </c>
      <c r="B4092" s="52">
        <v>24</v>
      </c>
      <c r="C4092" s="55">
        <v>95.4</v>
      </c>
      <c r="D4092" s="52">
        <f t="shared" si="66"/>
        <v>6</v>
      </c>
    </row>
    <row r="4093" spans="1:4" x14ac:dyDescent="0.3">
      <c r="A4093" s="54">
        <v>45462</v>
      </c>
      <c r="B4093" s="52">
        <v>1</v>
      </c>
      <c r="C4093" s="55">
        <v>102.49</v>
      </c>
      <c r="D4093" s="52">
        <f t="shared" si="66"/>
        <v>6</v>
      </c>
    </row>
    <row r="4094" spans="1:4" x14ac:dyDescent="0.3">
      <c r="A4094" s="54">
        <v>45462</v>
      </c>
      <c r="B4094" s="52">
        <v>2</v>
      </c>
      <c r="C4094" s="55">
        <v>94.3</v>
      </c>
      <c r="D4094" s="52">
        <f t="shared" si="66"/>
        <v>6</v>
      </c>
    </row>
    <row r="4095" spans="1:4" x14ac:dyDescent="0.3">
      <c r="A4095" s="54">
        <v>45462</v>
      </c>
      <c r="B4095" s="52">
        <v>3</v>
      </c>
      <c r="C4095" s="55">
        <v>90.86</v>
      </c>
      <c r="D4095" s="52">
        <f t="shared" si="66"/>
        <v>6</v>
      </c>
    </row>
    <row r="4096" spans="1:4" x14ac:dyDescent="0.3">
      <c r="A4096" s="54">
        <v>45462</v>
      </c>
      <c r="B4096" s="52">
        <v>4</v>
      </c>
      <c r="C4096" s="55">
        <v>89.9</v>
      </c>
      <c r="D4096" s="52">
        <f t="shared" si="66"/>
        <v>6</v>
      </c>
    </row>
    <row r="4097" spans="1:4" x14ac:dyDescent="0.3">
      <c r="A4097" s="54">
        <v>45462</v>
      </c>
      <c r="B4097" s="52">
        <v>5</v>
      </c>
      <c r="C4097" s="55">
        <v>88.87</v>
      </c>
      <c r="D4097" s="52">
        <f t="shared" si="66"/>
        <v>6</v>
      </c>
    </row>
    <row r="4098" spans="1:4" x14ac:dyDescent="0.3">
      <c r="A4098" s="54">
        <v>45462</v>
      </c>
      <c r="B4098" s="52">
        <v>6</v>
      </c>
      <c r="C4098" s="55">
        <v>90.84</v>
      </c>
      <c r="D4098" s="52">
        <f t="shared" si="66"/>
        <v>6</v>
      </c>
    </row>
    <row r="4099" spans="1:4" x14ac:dyDescent="0.3">
      <c r="A4099" s="54">
        <v>45462</v>
      </c>
      <c r="B4099" s="52">
        <v>7</v>
      </c>
      <c r="C4099" s="55">
        <v>109.96</v>
      </c>
      <c r="D4099" s="52">
        <f t="shared" si="66"/>
        <v>6</v>
      </c>
    </row>
    <row r="4100" spans="1:4" x14ac:dyDescent="0.3">
      <c r="A4100" s="54">
        <v>45462</v>
      </c>
      <c r="B4100" s="52">
        <v>8</v>
      </c>
      <c r="C4100" s="55">
        <v>113.53</v>
      </c>
      <c r="D4100" s="52">
        <f t="shared" si="66"/>
        <v>6</v>
      </c>
    </row>
    <row r="4101" spans="1:4" x14ac:dyDescent="0.3">
      <c r="A4101" s="54">
        <v>45462</v>
      </c>
      <c r="B4101" s="52">
        <v>9</v>
      </c>
      <c r="C4101" s="55">
        <v>105.29</v>
      </c>
      <c r="D4101" s="52">
        <f t="shared" si="66"/>
        <v>6</v>
      </c>
    </row>
    <row r="4102" spans="1:4" x14ac:dyDescent="0.3">
      <c r="A4102" s="54">
        <v>45462</v>
      </c>
      <c r="B4102" s="52">
        <v>10</v>
      </c>
      <c r="C4102" s="55">
        <v>86.54</v>
      </c>
      <c r="D4102" s="52">
        <f t="shared" si="66"/>
        <v>6</v>
      </c>
    </row>
    <row r="4103" spans="1:4" x14ac:dyDescent="0.3">
      <c r="A4103" s="54">
        <v>45462</v>
      </c>
      <c r="B4103" s="52">
        <v>11</v>
      </c>
      <c r="C4103" s="55">
        <v>74.81</v>
      </c>
      <c r="D4103" s="52">
        <f t="shared" si="66"/>
        <v>6</v>
      </c>
    </row>
    <row r="4104" spans="1:4" x14ac:dyDescent="0.3">
      <c r="A4104" s="54">
        <v>45462</v>
      </c>
      <c r="B4104" s="52">
        <v>12</v>
      </c>
      <c r="C4104" s="55">
        <v>69.150000000000006</v>
      </c>
      <c r="D4104" s="52">
        <f t="shared" si="66"/>
        <v>6</v>
      </c>
    </row>
    <row r="4105" spans="1:4" x14ac:dyDescent="0.3">
      <c r="A4105" s="54">
        <v>45462</v>
      </c>
      <c r="B4105" s="52">
        <v>13</v>
      </c>
      <c r="C4105" s="55">
        <v>61.96</v>
      </c>
      <c r="D4105" s="52">
        <f t="shared" si="66"/>
        <v>6</v>
      </c>
    </row>
    <row r="4106" spans="1:4" x14ac:dyDescent="0.3">
      <c r="A4106" s="54">
        <v>45462</v>
      </c>
      <c r="B4106" s="52">
        <v>14</v>
      </c>
      <c r="C4106" s="55">
        <v>40</v>
      </c>
      <c r="D4106" s="52">
        <f t="shared" si="66"/>
        <v>6</v>
      </c>
    </row>
    <row r="4107" spans="1:4" x14ac:dyDescent="0.3">
      <c r="A4107" s="54">
        <v>45462</v>
      </c>
      <c r="B4107" s="52">
        <v>15</v>
      </c>
      <c r="C4107" s="55">
        <v>22.5</v>
      </c>
      <c r="D4107" s="52">
        <f t="shared" si="66"/>
        <v>6</v>
      </c>
    </row>
    <row r="4108" spans="1:4" x14ac:dyDescent="0.3">
      <c r="A4108" s="54">
        <v>45462</v>
      </c>
      <c r="B4108" s="52">
        <v>16</v>
      </c>
      <c r="C4108" s="55">
        <v>48.01</v>
      </c>
      <c r="D4108" s="52">
        <f t="shared" si="66"/>
        <v>6</v>
      </c>
    </row>
    <row r="4109" spans="1:4" x14ac:dyDescent="0.3">
      <c r="A4109" s="54">
        <v>45462</v>
      </c>
      <c r="B4109" s="52">
        <v>17</v>
      </c>
      <c r="C4109" s="55">
        <v>67.8</v>
      </c>
      <c r="D4109" s="52">
        <f t="shared" si="66"/>
        <v>6</v>
      </c>
    </row>
    <row r="4110" spans="1:4" x14ac:dyDescent="0.3">
      <c r="A4110" s="54">
        <v>45462</v>
      </c>
      <c r="B4110" s="52">
        <v>18</v>
      </c>
      <c r="C4110" s="55">
        <v>95.57</v>
      </c>
      <c r="D4110" s="52">
        <f t="shared" si="66"/>
        <v>6</v>
      </c>
    </row>
    <row r="4111" spans="1:4" x14ac:dyDescent="0.3">
      <c r="A4111" s="54">
        <v>45462</v>
      </c>
      <c r="B4111" s="52">
        <v>19</v>
      </c>
      <c r="C4111" s="55">
        <v>116.7</v>
      </c>
      <c r="D4111" s="52">
        <f t="shared" ref="D4111:D4174" si="67">MONTH(A4111)</f>
        <v>6</v>
      </c>
    </row>
    <row r="4112" spans="1:4" x14ac:dyDescent="0.3">
      <c r="A4112" s="54">
        <v>45462</v>
      </c>
      <c r="B4112" s="52">
        <v>20</v>
      </c>
      <c r="C4112" s="55">
        <v>153.99</v>
      </c>
      <c r="D4112" s="52">
        <f t="shared" si="67"/>
        <v>6</v>
      </c>
    </row>
    <row r="4113" spans="1:4" x14ac:dyDescent="0.3">
      <c r="A4113" s="54">
        <v>45462</v>
      </c>
      <c r="B4113" s="52">
        <v>21</v>
      </c>
      <c r="C4113" s="55">
        <v>257.07</v>
      </c>
      <c r="D4113" s="52">
        <f t="shared" si="67"/>
        <v>6</v>
      </c>
    </row>
    <row r="4114" spans="1:4" x14ac:dyDescent="0.3">
      <c r="A4114" s="54">
        <v>45462</v>
      </c>
      <c r="B4114" s="52">
        <v>22</v>
      </c>
      <c r="C4114" s="55">
        <v>145.58000000000001</v>
      </c>
      <c r="D4114" s="52">
        <f t="shared" si="67"/>
        <v>6</v>
      </c>
    </row>
    <row r="4115" spans="1:4" x14ac:dyDescent="0.3">
      <c r="A4115" s="54">
        <v>45462</v>
      </c>
      <c r="B4115" s="52">
        <v>23</v>
      </c>
      <c r="C4115" s="55">
        <v>117.43</v>
      </c>
      <c r="D4115" s="52">
        <f t="shared" si="67"/>
        <v>6</v>
      </c>
    </row>
    <row r="4116" spans="1:4" x14ac:dyDescent="0.3">
      <c r="A4116" s="54">
        <v>45462</v>
      </c>
      <c r="B4116" s="52">
        <v>24</v>
      </c>
      <c r="C4116" s="55">
        <v>95.27</v>
      </c>
      <c r="D4116" s="52">
        <f t="shared" si="67"/>
        <v>6</v>
      </c>
    </row>
    <row r="4117" spans="1:4" x14ac:dyDescent="0.3">
      <c r="A4117" s="54">
        <v>45463</v>
      </c>
      <c r="B4117" s="52">
        <v>1</v>
      </c>
      <c r="C4117" s="55">
        <v>90.46</v>
      </c>
      <c r="D4117" s="52">
        <f t="shared" si="67"/>
        <v>6</v>
      </c>
    </row>
    <row r="4118" spans="1:4" x14ac:dyDescent="0.3">
      <c r="A4118" s="54">
        <v>45463</v>
      </c>
      <c r="B4118" s="52">
        <v>2</v>
      </c>
      <c r="C4118" s="55">
        <v>85.04</v>
      </c>
      <c r="D4118" s="52">
        <f t="shared" si="67"/>
        <v>6</v>
      </c>
    </row>
    <row r="4119" spans="1:4" x14ac:dyDescent="0.3">
      <c r="A4119" s="54">
        <v>45463</v>
      </c>
      <c r="B4119" s="52">
        <v>3</v>
      </c>
      <c r="C4119" s="55">
        <v>80.599999999999994</v>
      </c>
      <c r="D4119" s="52">
        <f t="shared" si="67"/>
        <v>6</v>
      </c>
    </row>
    <row r="4120" spans="1:4" x14ac:dyDescent="0.3">
      <c r="A4120" s="54">
        <v>45463</v>
      </c>
      <c r="B4120" s="52">
        <v>4</v>
      </c>
      <c r="C4120" s="55">
        <v>79.05</v>
      </c>
      <c r="D4120" s="52">
        <f t="shared" si="67"/>
        <v>6</v>
      </c>
    </row>
    <row r="4121" spans="1:4" x14ac:dyDescent="0.3">
      <c r="A4121" s="54">
        <v>45463</v>
      </c>
      <c r="B4121" s="52">
        <v>5</v>
      </c>
      <c r="C4121" s="55">
        <v>80.47</v>
      </c>
      <c r="D4121" s="52">
        <f t="shared" si="67"/>
        <v>6</v>
      </c>
    </row>
    <row r="4122" spans="1:4" x14ac:dyDescent="0.3">
      <c r="A4122" s="54">
        <v>45463</v>
      </c>
      <c r="B4122" s="52">
        <v>6</v>
      </c>
      <c r="C4122" s="55">
        <v>88.41</v>
      </c>
      <c r="D4122" s="52">
        <f t="shared" si="67"/>
        <v>6</v>
      </c>
    </row>
    <row r="4123" spans="1:4" x14ac:dyDescent="0.3">
      <c r="A4123" s="54">
        <v>45463</v>
      </c>
      <c r="B4123" s="52">
        <v>7</v>
      </c>
      <c r="C4123" s="55">
        <v>114.93</v>
      </c>
      <c r="D4123" s="52">
        <f t="shared" si="67"/>
        <v>6</v>
      </c>
    </row>
    <row r="4124" spans="1:4" x14ac:dyDescent="0.3">
      <c r="A4124" s="54">
        <v>45463</v>
      </c>
      <c r="B4124" s="52">
        <v>8</v>
      </c>
      <c r="C4124" s="55">
        <v>112.9</v>
      </c>
      <c r="D4124" s="52">
        <f t="shared" si="67"/>
        <v>6</v>
      </c>
    </row>
    <row r="4125" spans="1:4" x14ac:dyDescent="0.3">
      <c r="A4125" s="54">
        <v>45463</v>
      </c>
      <c r="B4125" s="52">
        <v>9</v>
      </c>
      <c r="C4125" s="55">
        <v>103.06</v>
      </c>
      <c r="D4125" s="52">
        <f t="shared" si="67"/>
        <v>6</v>
      </c>
    </row>
    <row r="4126" spans="1:4" x14ac:dyDescent="0.3">
      <c r="A4126" s="54">
        <v>45463</v>
      </c>
      <c r="B4126" s="52">
        <v>10</v>
      </c>
      <c r="C4126" s="55">
        <v>90.75</v>
      </c>
      <c r="D4126" s="52">
        <f t="shared" si="67"/>
        <v>6</v>
      </c>
    </row>
    <row r="4127" spans="1:4" x14ac:dyDescent="0.3">
      <c r="A4127" s="54">
        <v>45463</v>
      </c>
      <c r="B4127" s="52">
        <v>11</v>
      </c>
      <c r="C4127" s="55">
        <v>89.97</v>
      </c>
      <c r="D4127" s="52">
        <f t="shared" si="67"/>
        <v>6</v>
      </c>
    </row>
    <row r="4128" spans="1:4" x14ac:dyDescent="0.3">
      <c r="A4128" s="54">
        <v>45463</v>
      </c>
      <c r="B4128" s="52">
        <v>12</v>
      </c>
      <c r="C4128" s="55">
        <v>94.34</v>
      </c>
      <c r="D4128" s="52">
        <f t="shared" si="67"/>
        <v>6</v>
      </c>
    </row>
    <row r="4129" spans="1:4" x14ac:dyDescent="0.3">
      <c r="A4129" s="54">
        <v>45463</v>
      </c>
      <c r="B4129" s="52">
        <v>13</v>
      </c>
      <c r="C4129" s="55">
        <v>91.04</v>
      </c>
      <c r="D4129" s="52">
        <f t="shared" si="67"/>
        <v>6</v>
      </c>
    </row>
    <row r="4130" spans="1:4" x14ac:dyDescent="0.3">
      <c r="A4130" s="54">
        <v>45463</v>
      </c>
      <c r="B4130" s="52">
        <v>14</v>
      </c>
      <c r="C4130" s="55">
        <v>92.96</v>
      </c>
      <c r="D4130" s="52">
        <f t="shared" si="67"/>
        <v>6</v>
      </c>
    </row>
    <row r="4131" spans="1:4" x14ac:dyDescent="0.3">
      <c r="A4131" s="54">
        <v>45463</v>
      </c>
      <c r="B4131" s="52">
        <v>15</v>
      </c>
      <c r="C4131" s="55">
        <v>85.8</v>
      </c>
      <c r="D4131" s="52">
        <f t="shared" si="67"/>
        <v>6</v>
      </c>
    </row>
    <row r="4132" spans="1:4" x14ac:dyDescent="0.3">
      <c r="A4132" s="54">
        <v>45463</v>
      </c>
      <c r="B4132" s="52">
        <v>16</v>
      </c>
      <c r="C4132" s="55">
        <v>80.41</v>
      </c>
      <c r="D4132" s="52">
        <f t="shared" si="67"/>
        <v>6</v>
      </c>
    </row>
    <row r="4133" spans="1:4" x14ac:dyDescent="0.3">
      <c r="A4133" s="54">
        <v>45463</v>
      </c>
      <c r="B4133" s="52">
        <v>17</v>
      </c>
      <c r="C4133" s="55">
        <v>78.83</v>
      </c>
      <c r="D4133" s="52">
        <f t="shared" si="67"/>
        <v>6</v>
      </c>
    </row>
    <row r="4134" spans="1:4" x14ac:dyDescent="0.3">
      <c r="A4134" s="54">
        <v>45463</v>
      </c>
      <c r="B4134" s="52">
        <v>18</v>
      </c>
      <c r="C4134" s="55">
        <v>98.08</v>
      </c>
      <c r="D4134" s="52">
        <f t="shared" si="67"/>
        <v>6</v>
      </c>
    </row>
    <row r="4135" spans="1:4" x14ac:dyDescent="0.3">
      <c r="A4135" s="54">
        <v>45463</v>
      </c>
      <c r="B4135" s="52">
        <v>19</v>
      </c>
      <c r="C4135" s="55">
        <v>120.55</v>
      </c>
      <c r="D4135" s="52">
        <f t="shared" si="67"/>
        <v>6</v>
      </c>
    </row>
    <row r="4136" spans="1:4" x14ac:dyDescent="0.3">
      <c r="A4136" s="54">
        <v>45463</v>
      </c>
      <c r="B4136" s="52">
        <v>20</v>
      </c>
      <c r="C4136" s="55">
        <v>175.58</v>
      </c>
      <c r="D4136" s="52">
        <f t="shared" si="67"/>
        <v>6</v>
      </c>
    </row>
    <row r="4137" spans="1:4" x14ac:dyDescent="0.3">
      <c r="A4137" s="54">
        <v>45463</v>
      </c>
      <c r="B4137" s="52">
        <v>21</v>
      </c>
      <c r="C4137" s="55">
        <v>254.4</v>
      </c>
      <c r="D4137" s="52">
        <f t="shared" si="67"/>
        <v>6</v>
      </c>
    </row>
    <row r="4138" spans="1:4" x14ac:dyDescent="0.3">
      <c r="A4138" s="54">
        <v>45463</v>
      </c>
      <c r="B4138" s="52">
        <v>22</v>
      </c>
      <c r="C4138" s="55">
        <v>208.83</v>
      </c>
      <c r="D4138" s="52">
        <f t="shared" si="67"/>
        <v>6</v>
      </c>
    </row>
    <row r="4139" spans="1:4" x14ac:dyDescent="0.3">
      <c r="A4139" s="54">
        <v>45463</v>
      </c>
      <c r="B4139" s="52">
        <v>23</v>
      </c>
      <c r="C4139" s="55">
        <v>127.13</v>
      </c>
      <c r="D4139" s="52">
        <f t="shared" si="67"/>
        <v>6</v>
      </c>
    </row>
    <row r="4140" spans="1:4" x14ac:dyDescent="0.3">
      <c r="A4140" s="54">
        <v>45463</v>
      </c>
      <c r="B4140" s="52">
        <v>24</v>
      </c>
      <c r="C4140" s="55">
        <v>98.66</v>
      </c>
      <c r="D4140" s="52">
        <f t="shared" si="67"/>
        <v>6</v>
      </c>
    </row>
    <row r="4141" spans="1:4" x14ac:dyDescent="0.3">
      <c r="A4141" s="54">
        <v>45464</v>
      </c>
      <c r="B4141" s="52">
        <v>1</v>
      </c>
      <c r="C4141" s="55">
        <v>103.39</v>
      </c>
      <c r="D4141" s="52">
        <f t="shared" si="67"/>
        <v>6</v>
      </c>
    </row>
    <row r="4142" spans="1:4" x14ac:dyDescent="0.3">
      <c r="A4142" s="54">
        <v>45464</v>
      </c>
      <c r="B4142" s="52">
        <v>2</v>
      </c>
      <c r="C4142" s="55">
        <v>93.12</v>
      </c>
      <c r="D4142" s="52">
        <f t="shared" si="67"/>
        <v>6</v>
      </c>
    </row>
    <row r="4143" spans="1:4" x14ac:dyDescent="0.3">
      <c r="A4143" s="54">
        <v>45464</v>
      </c>
      <c r="B4143" s="52">
        <v>3</v>
      </c>
      <c r="C4143" s="55">
        <v>89.95</v>
      </c>
      <c r="D4143" s="52">
        <f t="shared" si="67"/>
        <v>6</v>
      </c>
    </row>
    <row r="4144" spans="1:4" x14ac:dyDescent="0.3">
      <c r="A4144" s="54">
        <v>45464</v>
      </c>
      <c r="B4144" s="52">
        <v>4</v>
      </c>
      <c r="C4144" s="55">
        <v>87.94</v>
      </c>
      <c r="D4144" s="52">
        <f t="shared" si="67"/>
        <v>6</v>
      </c>
    </row>
    <row r="4145" spans="1:4" x14ac:dyDescent="0.3">
      <c r="A4145" s="54">
        <v>45464</v>
      </c>
      <c r="B4145" s="52">
        <v>5</v>
      </c>
      <c r="C4145" s="55">
        <v>87.34</v>
      </c>
      <c r="D4145" s="52">
        <f t="shared" si="67"/>
        <v>6</v>
      </c>
    </row>
    <row r="4146" spans="1:4" x14ac:dyDescent="0.3">
      <c r="A4146" s="54">
        <v>45464</v>
      </c>
      <c r="B4146" s="52">
        <v>6</v>
      </c>
      <c r="C4146" s="55">
        <v>87.88</v>
      </c>
      <c r="D4146" s="52">
        <f t="shared" si="67"/>
        <v>6</v>
      </c>
    </row>
    <row r="4147" spans="1:4" x14ac:dyDescent="0.3">
      <c r="A4147" s="54">
        <v>45464</v>
      </c>
      <c r="B4147" s="52">
        <v>7</v>
      </c>
      <c r="C4147" s="55">
        <v>112.23</v>
      </c>
      <c r="D4147" s="52">
        <f t="shared" si="67"/>
        <v>6</v>
      </c>
    </row>
    <row r="4148" spans="1:4" x14ac:dyDescent="0.3">
      <c r="A4148" s="54">
        <v>45464</v>
      </c>
      <c r="B4148" s="52">
        <v>8</v>
      </c>
      <c r="C4148" s="55">
        <v>122.26</v>
      </c>
      <c r="D4148" s="52">
        <f t="shared" si="67"/>
        <v>6</v>
      </c>
    </row>
    <row r="4149" spans="1:4" x14ac:dyDescent="0.3">
      <c r="A4149" s="54">
        <v>45464</v>
      </c>
      <c r="B4149" s="52">
        <v>9</v>
      </c>
      <c r="C4149" s="55">
        <v>121.37</v>
      </c>
      <c r="D4149" s="52">
        <f t="shared" si="67"/>
        <v>6</v>
      </c>
    </row>
    <row r="4150" spans="1:4" x14ac:dyDescent="0.3">
      <c r="A4150" s="54">
        <v>45464</v>
      </c>
      <c r="B4150" s="52">
        <v>10</v>
      </c>
      <c r="C4150" s="55">
        <v>102.24</v>
      </c>
      <c r="D4150" s="52">
        <f t="shared" si="67"/>
        <v>6</v>
      </c>
    </row>
    <row r="4151" spans="1:4" x14ac:dyDescent="0.3">
      <c r="A4151" s="54">
        <v>45464</v>
      </c>
      <c r="B4151" s="52">
        <v>11</v>
      </c>
      <c r="C4151" s="55">
        <v>97.1</v>
      </c>
      <c r="D4151" s="52">
        <f t="shared" si="67"/>
        <v>6</v>
      </c>
    </row>
    <row r="4152" spans="1:4" x14ac:dyDescent="0.3">
      <c r="A4152" s="54">
        <v>45464</v>
      </c>
      <c r="B4152" s="52">
        <v>12</v>
      </c>
      <c r="C4152" s="55">
        <v>91.05</v>
      </c>
      <c r="D4152" s="52">
        <f t="shared" si="67"/>
        <v>6</v>
      </c>
    </row>
    <row r="4153" spans="1:4" x14ac:dyDescent="0.3">
      <c r="A4153" s="54">
        <v>45464</v>
      </c>
      <c r="B4153" s="52">
        <v>13</v>
      </c>
      <c r="C4153" s="55">
        <v>89.05</v>
      </c>
      <c r="D4153" s="52">
        <f t="shared" si="67"/>
        <v>6</v>
      </c>
    </row>
    <row r="4154" spans="1:4" x14ac:dyDescent="0.3">
      <c r="A4154" s="54">
        <v>45464</v>
      </c>
      <c r="B4154" s="52">
        <v>14</v>
      </c>
      <c r="C4154" s="55">
        <v>84.01</v>
      </c>
      <c r="D4154" s="52">
        <f t="shared" si="67"/>
        <v>6</v>
      </c>
    </row>
    <row r="4155" spans="1:4" x14ac:dyDescent="0.3">
      <c r="A4155" s="54">
        <v>45464</v>
      </c>
      <c r="B4155" s="52">
        <v>15</v>
      </c>
      <c r="C4155" s="55">
        <v>80.25</v>
      </c>
      <c r="D4155" s="52">
        <f t="shared" si="67"/>
        <v>6</v>
      </c>
    </row>
    <row r="4156" spans="1:4" x14ac:dyDescent="0.3">
      <c r="A4156" s="54">
        <v>45464</v>
      </c>
      <c r="B4156" s="52">
        <v>16</v>
      </c>
      <c r="C4156" s="55">
        <v>82.32</v>
      </c>
      <c r="D4156" s="52">
        <f t="shared" si="67"/>
        <v>6</v>
      </c>
    </row>
    <row r="4157" spans="1:4" x14ac:dyDescent="0.3">
      <c r="A4157" s="54">
        <v>45464</v>
      </c>
      <c r="B4157" s="52">
        <v>17</v>
      </c>
      <c r="C4157" s="55">
        <v>88.82</v>
      </c>
      <c r="D4157" s="52">
        <f t="shared" si="67"/>
        <v>6</v>
      </c>
    </row>
    <row r="4158" spans="1:4" x14ac:dyDescent="0.3">
      <c r="A4158" s="54">
        <v>45464</v>
      </c>
      <c r="B4158" s="52">
        <v>18</v>
      </c>
      <c r="C4158" s="55">
        <v>125.22</v>
      </c>
      <c r="D4158" s="52">
        <f t="shared" si="67"/>
        <v>6</v>
      </c>
    </row>
    <row r="4159" spans="1:4" x14ac:dyDescent="0.3">
      <c r="A4159" s="54">
        <v>45464</v>
      </c>
      <c r="B4159" s="52">
        <v>19</v>
      </c>
      <c r="C4159" s="55">
        <v>142.34</v>
      </c>
      <c r="D4159" s="52">
        <f t="shared" si="67"/>
        <v>6</v>
      </c>
    </row>
    <row r="4160" spans="1:4" x14ac:dyDescent="0.3">
      <c r="A4160" s="54">
        <v>45464</v>
      </c>
      <c r="B4160" s="52">
        <v>20</v>
      </c>
      <c r="C4160" s="55">
        <v>217.99</v>
      </c>
      <c r="D4160" s="52">
        <f t="shared" si="67"/>
        <v>6</v>
      </c>
    </row>
    <row r="4161" spans="1:4" x14ac:dyDescent="0.3">
      <c r="A4161" s="54">
        <v>45464</v>
      </c>
      <c r="B4161" s="52">
        <v>21</v>
      </c>
      <c r="C4161" s="55">
        <v>218.51</v>
      </c>
      <c r="D4161" s="52">
        <f t="shared" si="67"/>
        <v>6</v>
      </c>
    </row>
    <row r="4162" spans="1:4" x14ac:dyDescent="0.3">
      <c r="A4162" s="54">
        <v>45464</v>
      </c>
      <c r="B4162" s="52">
        <v>22</v>
      </c>
      <c r="C4162" s="55">
        <v>188.31</v>
      </c>
      <c r="D4162" s="52">
        <f t="shared" si="67"/>
        <v>6</v>
      </c>
    </row>
    <row r="4163" spans="1:4" x14ac:dyDescent="0.3">
      <c r="A4163" s="54">
        <v>45464</v>
      </c>
      <c r="B4163" s="52">
        <v>23</v>
      </c>
      <c r="C4163" s="55">
        <v>123.93</v>
      </c>
      <c r="D4163" s="52">
        <f t="shared" si="67"/>
        <v>6</v>
      </c>
    </row>
    <row r="4164" spans="1:4" x14ac:dyDescent="0.3">
      <c r="A4164" s="54">
        <v>45464</v>
      </c>
      <c r="B4164" s="52">
        <v>24</v>
      </c>
      <c r="C4164" s="55">
        <v>104.18</v>
      </c>
      <c r="D4164" s="52">
        <f t="shared" si="67"/>
        <v>6</v>
      </c>
    </row>
    <row r="4165" spans="1:4" x14ac:dyDescent="0.3">
      <c r="A4165" s="54">
        <v>45465</v>
      </c>
      <c r="B4165" s="52">
        <v>1</v>
      </c>
      <c r="C4165" s="55">
        <v>89.59</v>
      </c>
      <c r="D4165" s="52">
        <f t="shared" si="67"/>
        <v>6</v>
      </c>
    </row>
    <row r="4166" spans="1:4" x14ac:dyDescent="0.3">
      <c r="A4166" s="54">
        <v>45465</v>
      </c>
      <c r="B4166" s="52">
        <v>2</v>
      </c>
      <c r="C4166" s="55">
        <v>79.8</v>
      </c>
      <c r="D4166" s="52">
        <f t="shared" si="67"/>
        <v>6</v>
      </c>
    </row>
    <row r="4167" spans="1:4" x14ac:dyDescent="0.3">
      <c r="A4167" s="54">
        <v>45465</v>
      </c>
      <c r="B4167" s="52">
        <v>3</v>
      </c>
      <c r="C4167" s="55">
        <v>65.78</v>
      </c>
      <c r="D4167" s="52">
        <f t="shared" si="67"/>
        <v>6</v>
      </c>
    </row>
    <row r="4168" spans="1:4" x14ac:dyDescent="0.3">
      <c r="A4168" s="54">
        <v>45465</v>
      </c>
      <c r="B4168" s="52">
        <v>4</v>
      </c>
      <c r="C4168" s="55">
        <v>63.27</v>
      </c>
      <c r="D4168" s="52">
        <f t="shared" si="67"/>
        <v>6</v>
      </c>
    </row>
    <row r="4169" spans="1:4" x14ac:dyDescent="0.3">
      <c r="A4169" s="54">
        <v>45465</v>
      </c>
      <c r="B4169" s="52">
        <v>5</v>
      </c>
      <c r="C4169" s="55">
        <v>66.25</v>
      </c>
      <c r="D4169" s="52">
        <f t="shared" si="67"/>
        <v>6</v>
      </c>
    </row>
    <row r="4170" spans="1:4" x14ac:dyDescent="0.3">
      <c r="A4170" s="54">
        <v>45465</v>
      </c>
      <c r="B4170" s="52">
        <v>6</v>
      </c>
      <c r="C4170" s="55">
        <v>54.66</v>
      </c>
      <c r="D4170" s="52">
        <f t="shared" si="67"/>
        <v>6</v>
      </c>
    </row>
    <row r="4171" spans="1:4" x14ac:dyDescent="0.3">
      <c r="A4171" s="54">
        <v>45465</v>
      </c>
      <c r="B4171" s="52">
        <v>7</v>
      </c>
      <c r="C4171" s="55">
        <v>64.47</v>
      </c>
      <c r="D4171" s="52">
        <f t="shared" si="67"/>
        <v>6</v>
      </c>
    </row>
    <row r="4172" spans="1:4" x14ac:dyDescent="0.3">
      <c r="A4172" s="54">
        <v>45465</v>
      </c>
      <c r="B4172" s="52">
        <v>8</v>
      </c>
      <c r="C4172" s="55">
        <v>49.1</v>
      </c>
      <c r="D4172" s="52">
        <f t="shared" si="67"/>
        <v>6</v>
      </c>
    </row>
    <row r="4173" spans="1:4" x14ac:dyDescent="0.3">
      <c r="A4173" s="54">
        <v>45465</v>
      </c>
      <c r="B4173" s="52">
        <v>9</v>
      </c>
      <c r="C4173" s="55">
        <v>47.91</v>
      </c>
      <c r="D4173" s="52">
        <f t="shared" si="67"/>
        <v>6</v>
      </c>
    </row>
    <row r="4174" spans="1:4" x14ac:dyDescent="0.3">
      <c r="A4174" s="54">
        <v>45465</v>
      </c>
      <c r="B4174" s="52">
        <v>10</v>
      </c>
      <c r="C4174" s="55">
        <v>34.65</v>
      </c>
      <c r="D4174" s="52">
        <f t="shared" si="67"/>
        <v>6</v>
      </c>
    </row>
    <row r="4175" spans="1:4" x14ac:dyDescent="0.3">
      <c r="A4175" s="54">
        <v>45465</v>
      </c>
      <c r="B4175" s="52">
        <v>11</v>
      </c>
      <c r="C4175" s="55">
        <v>12.54</v>
      </c>
      <c r="D4175" s="52">
        <f t="shared" ref="D4175:D4238" si="68">MONTH(A4175)</f>
        <v>6</v>
      </c>
    </row>
    <row r="4176" spans="1:4" x14ac:dyDescent="0.3">
      <c r="A4176" s="54">
        <v>45465</v>
      </c>
      <c r="B4176" s="52">
        <v>12</v>
      </c>
      <c r="C4176" s="55">
        <v>3.59</v>
      </c>
      <c r="D4176" s="52">
        <f t="shared" si="68"/>
        <v>6</v>
      </c>
    </row>
    <row r="4177" spans="1:4" x14ac:dyDescent="0.3">
      <c r="A4177" s="54">
        <v>45465</v>
      </c>
      <c r="B4177" s="52">
        <v>13</v>
      </c>
      <c r="C4177" s="55">
        <v>2.71</v>
      </c>
      <c r="D4177" s="52">
        <f t="shared" si="68"/>
        <v>6</v>
      </c>
    </row>
    <row r="4178" spans="1:4" x14ac:dyDescent="0.3">
      <c r="A4178" s="54">
        <v>45465</v>
      </c>
      <c r="B4178" s="52">
        <v>14</v>
      </c>
      <c r="C4178" s="55">
        <v>-0.02</v>
      </c>
      <c r="D4178" s="52">
        <f t="shared" si="68"/>
        <v>6</v>
      </c>
    </row>
    <row r="4179" spans="1:4" x14ac:dyDescent="0.3">
      <c r="A4179" s="54">
        <v>45465</v>
      </c>
      <c r="B4179" s="52">
        <v>15</v>
      </c>
      <c r="C4179" s="55">
        <v>-0.05</v>
      </c>
      <c r="D4179" s="52">
        <f t="shared" si="68"/>
        <v>6</v>
      </c>
    </row>
    <row r="4180" spans="1:4" x14ac:dyDescent="0.3">
      <c r="A4180" s="54">
        <v>45465</v>
      </c>
      <c r="B4180" s="52">
        <v>16</v>
      </c>
      <c r="C4180" s="55">
        <v>-6.1</v>
      </c>
      <c r="D4180" s="52">
        <f t="shared" si="68"/>
        <v>6</v>
      </c>
    </row>
    <row r="4181" spans="1:4" x14ac:dyDescent="0.3">
      <c r="A4181" s="54">
        <v>45465</v>
      </c>
      <c r="B4181" s="52">
        <v>17</v>
      </c>
      <c r="C4181" s="55">
        <v>-0.72</v>
      </c>
      <c r="D4181" s="52">
        <f t="shared" si="68"/>
        <v>6</v>
      </c>
    </row>
    <row r="4182" spans="1:4" x14ac:dyDescent="0.3">
      <c r="A4182" s="54">
        <v>45465</v>
      </c>
      <c r="B4182" s="52">
        <v>18</v>
      </c>
      <c r="C4182" s="55">
        <v>46.11</v>
      </c>
      <c r="D4182" s="52">
        <f t="shared" si="68"/>
        <v>6</v>
      </c>
    </row>
    <row r="4183" spans="1:4" x14ac:dyDescent="0.3">
      <c r="A4183" s="54">
        <v>45465</v>
      </c>
      <c r="B4183" s="52">
        <v>19</v>
      </c>
      <c r="C4183" s="55">
        <v>79.540000000000006</v>
      </c>
      <c r="D4183" s="52">
        <f t="shared" si="68"/>
        <v>6</v>
      </c>
    </row>
    <row r="4184" spans="1:4" x14ac:dyDescent="0.3">
      <c r="A4184" s="54">
        <v>45465</v>
      </c>
      <c r="B4184" s="52">
        <v>20</v>
      </c>
      <c r="C4184" s="55">
        <v>111.06</v>
      </c>
      <c r="D4184" s="52">
        <f t="shared" si="68"/>
        <v>6</v>
      </c>
    </row>
    <row r="4185" spans="1:4" x14ac:dyDescent="0.3">
      <c r="A4185" s="54">
        <v>45465</v>
      </c>
      <c r="B4185" s="52">
        <v>21</v>
      </c>
      <c r="C4185" s="55">
        <v>125.91</v>
      </c>
      <c r="D4185" s="52">
        <f t="shared" si="68"/>
        <v>6</v>
      </c>
    </row>
    <row r="4186" spans="1:4" x14ac:dyDescent="0.3">
      <c r="A4186" s="54">
        <v>45465</v>
      </c>
      <c r="B4186" s="52">
        <v>22</v>
      </c>
      <c r="C4186" s="55">
        <v>129.96</v>
      </c>
      <c r="D4186" s="52">
        <f t="shared" si="68"/>
        <v>6</v>
      </c>
    </row>
    <row r="4187" spans="1:4" x14ac:dyDescent="0.3">
      <c r="A4187" s="54">
        <v>45465</v>
      </c>
      <c r="B4187" s="52">
        <v>23</v>
      </c>
      <c r="C4187" s="55">
        <v>112.7</v>
      </c>
      <c r="D4187" s="52">
        <f t="shared" si="68"/>
        <v>6</v>
      </c>
    </row>
    <row r="4188" spans="1:4" x14ac:dyDescent="0.3">
      <c r="A4188" s="54">
        <v>45465</v>
      </c>
      <c r="B4188" s="52">
        <v>24</v>
      </c>
      <c r="C4188" s="55">
        <v>91.45</v>
      </c>
      <c r="D4188" s="52">
        <f t="shared" si="68"/>
        <v>6</v>
      </c>
    </row>
    <row r="4189" spans="1:4" x14ac:dyDescent="0.3">
      <c r="A4189" s="54">
        <v>45466</v>
      </c>
      <c r="B4189" s="52">
        <v>1</v>
      </c>
      <c r="C4189" s="55">
        <v>91.89</v>
      </c>
      <c r="D4189" s="52">
        <f t="shared" si="68"/>
        <v>6</v>
      </c>
    </row>
    <row r="4190" spans="1:4" x14ac:dyDescent="0.3">
      <c r="A4190" s="54">
        <v>45466</v>
      </c>
      <c r="B4190" s="52">
        <v>2</v>
      </c>
      <c r="C4190" s="55">
        <v>81.06</v>
      </c>
      <c r="D4190" s="52">
        <f t="shared" si="68"/>
        <v>6</v>
      </c>
    </row>
    <row r="4191" spans="1:4" x14ac:dyDescent="0.3">
      <c r="A4191" s="54">
        <v>45466</v>
      </c>
      <c r="B4191" s="52">
        <v>3</v>
      </c>
      <c r="C4191" s="55">
        <v>72.97</v>
      </c>
      <c r="D4191" s="52">
        <f t="shared" si="68"/>
        <v>6</v>
      </c>
    </row>
    <row r="4192" spans="1:4" x14ac:dyDescent="0.3">
      <c r="A4192" s="54">
        <v>45466</v>
      </c>
      <c r="B4192" s="52">
        <v>4</v>
      </c>
      <c r="C4192" s="55">
        <v>70.33</v>
      </c>
      <c r="D4192" s="52">
        <f t="shared" si="68"/>
        <v>6</v>
      </c>
    </row>
    <row r="4193" spans="1:4" x14ac:dyDescent="0.3">
      <c r="A4193" s="54">
        <v>45466</v>
      </c>
      <c r="B4193" s="52">
        <v>5</v>
      </c>
      <c r="C4193" s="55">
        <v>65.03</v>
      </c>
      <c r="D4193" s="52">
        <f t="shared" si="68"/>
        <v>6</v>
      </c>
    </row>
    <row r="4194" spans="1:4" x14ac:dyDescent="0.3">
      <c r="A4194" s="54">
        <v>45466</v>
      </c>
      <c r="B4194" s="52">
        <v>6</v>
      </c>
      <c r="C4194" s="55">
        <v>61.43</v>
      </c>
      <c r="D4194" s="52">
        <f t="shared" si="68"/>
        <v>6</v>
      </c>
    </row>
    <row r="4195" spans="1:4" x14ac:dyDescent="0.3">
      <c r="A4195" s="54">
        <v>45466</v>
      </c>
      <c r="B4195" s="52">
        <v>7</v>
      </c>
      <c r="C4195" s="55">
        <v>56.65</v>
      </c>
      <c r="D4195" s="52">
        <f t="shared" si="68"/>
        <v>6</v>
      </c>
    </row>
    <row r="4196" spans="1:4" x14ac:dyDescent="0.3">
      <c r="A4196" s="54">
        <v>45466</v>
      </c>
      <c r="B4196" s="52">
        <v>8</v>
      </c>
      <c r="C4196" s="55">
        <v>46.36</v>
      </c>
      <c r="D4196" s="52">
        <f t="shared" si="68"/>
        <v>6</v>
      </c>
    </row>
    <row r="4197" spans="1:4" x14ac:dyDescent="0.3">
      <c r="A4197" s="54">
        <v>45466</v>
      </c>
      <c r="B4197" s="52">
        <v>9</v>
      </c>
      <c r="C4197" s="55">
        <v>20.2</v>
      </c>
      <c r="D4197" s="52">
        <f t="shared" si="68"/>
        <v>6</v>
      </c>
    </row>
    <row r="4198" spans="1:4" x14ac:dyDescent="0.3">
      <c r="A4198" s="54">
        <v>45466</v>
      </c>
      <c r="B4198" s="52">
        <v>10</v>
      </c>
      <c r="C4198" s="55">
        <v>4.24</v>
      </c>
      <c r="D4198" s="52">
        <f t="shared" si="68"/>
        <v>6</v>
      </c>
    </row>
    <row r="4199" spans="1:4" x14ac:dyDescent="0.3">
      <c r="A4199" s="54">
        <v>45466</v>
      </c>
      <c r="B4199" s="52">
        <v>11</v>
      </c>
      <c r="C4199" s="55">
        <v>0</v>
      </c>
      <c r="D4199" s="52">
        <f t="shared" si="68"/>
        <v>6</v>
      </c>
    </row>
    <row r="4200" spans="1:4" x14ac:dyDescent="0.3">
      <c r="A4200" s="54">
        <v>45466</v>
      </c>
      <c r="B4200" s="52">
        <v>12</v>
      </c>
      <c r="C4200" s="55">
        <v>-0.05</v>
      </c>
      <c r="D4200" s="52">
        <f t="shared" si="68"/>
        <v>6</v>
      </c>
    </row>
    <row r="4201" spans="1:4" x14ac:dyDescent="0.3">
      <c r="A4201" s="54">
        <v>45466</v>
      </c>
      <c r="B4201" s="52">
        <v>13</v>
      </c>
      <c r="C4201" s="55">
        <v>-0.09</v>
      </c>
      <c r="D4201" s="52">
        <f t="shared" si="68"/>
        <v>6</v>
      </c>
    </row>
    <row r="4202" spans="1:4" x14ac:dyDescent="0.3">
      <c r="A4202" s="54">
        <v>45466</v>
      </c>
      <c r="B4202" s="52">
        <v>14</v>
      </c>
      <c r="C4202" s="55">
        <v>-0.97</v>
      </c>
      <c r="D4202" s="52">
        <f t="shared" si="68"/>
        <v>6</v>
      </c>
    </row>
    <row r="4203" spans="1:4" x14ac:dyDescent="0.3">
      <c r="A4203" s="54">
        <v>45466</v>
      </c>
      <c r="B4203" s="52">
        <v>15</v>
      </c>
      <c r="C4203" s="55">
        <v>-2.27</v>
      </c>
      <c r="D4203" s="52">
        <f t="shared" si="68"/>
        <v>6</v>
      </c>
    </row>
    <row r="4204" spans="1:4" x14ac:dyDescent="0.3">
      <c r="A4204" s="54">
        <v>45466</v>
      </c>
      <c r="B4204" s="52">
        <v>16</v>
      </c>
      <c r="C4204" s="55">
        <v>-2.23</v>
      </c>
      <c r="D4204" s="52">
        <f t="shared" si="68"/>
        <v>6</v>
      </c>
    </row>
    <row r="4205" spans="1:4" x14ac:dyDescent="0.3">
      <c r="A4205" s="54">
        <v>45466</v>
      </c>
      <c r="B4205" s="52">
        <v>17</v>
      </c>
      <c r="C4205" s="55">
        <v>-0.85</v>
      </c>
      <c r="D4205" s="52">
        <f t="shared" si="68"/>
        <v>6</v>
      </c>
    </row>
    <row r="4206" spans="1:4" x14ac:dyDescent="0.3">
      <c r="A4206" s="54">
        <v>45466</v>
      </c>
      <c r="B4206" s="52">
        <v>18</v>
      </c>
      <c r="C4206" s="55">
        <v>22.91</v>
      </c>
      <c r="D4206" s="52">
        <f t="shared" si="68"/>
        <v>6</v>
      </c>
    </row>
    <row r="4207" spans="1:4" x14ac:dyDescent="0.3">
      <c r="A4207" s="54">
        <v>45466</v>
      </c>
      <c r="B4207" s="52">
        <v>19</v>
      </c>
      <c r="C4207" s="55">
        <v>76.47</v>
      </c>
      <c r="D4207" s="52">
        <f t="shared" si="68"/>
        <v>6</v>
      </c>
    </row>
    <row r="4208" spans="1:4" x14ac:dyDescent="0.3">
      <c r="A4208" s="54">
        <v>45466</v>
      </c>
      <c r="B4208" s="52">
        <v>20</v>
      </c>
      <c r="C4208" s="55">
        <v>110.44</v>
      </c>
      <c r="D4208" s="52">
        <f t="shared" si="68"/>
        <v>6</v>
      </c>
    </row>
    <row r="4209" spans="1:4" x14ac:dyDescent="0.3">
      <c r="A4209" s="54">
        <v>45466</v>
      </c>
      <c r="B4209" s="52">
        <v>21</v>
      </c>
      <c r="C4209" s="55">
        <v>153.59</v>
      </c>
      <c r="D4209" s="52">
        <f t="shared" si="68"/>
        <v>6</v>
      </c>
    </row>
    <row r="4210" spans="1:4" x14ac:dyDescent="0.3">
      <c r="A4210" s="54">
        <v>45466</v>
      </c>
      <c r="B4210" s="52">
        <v>22</v>
      </c>
      <c r="C4210" s="55">
        <v>159.18</v>
      </c>
      <c r="D4210" s="52">
        <f t="shared" si="68"/>
        <v>6</v>
      </c>
    </row>
    <row r="4211" spans="1:4" x14ac:dyDescent="0.3">
      <c r="A4211" s="54">
        <v>45466</v>
      </c>
      <c r="B4211" s="52">
        <v>23</v>
      </c>
      <c r="C4211" s="55">
        <v>130.76</v>
      </c>
      <c r="D4211" s="52">
        <f t="shared" si="68"/>
        <v>6</v>
      </c>
    </row>
    <row r="4212" spans="1:4" x14ac:dyDescent="0.3">
      <c r="A4212" s="54">
        <v>45466</v>
      </c>
      <c r="B4212" s="52">
        <v>24</v>
      </c>
      <c r="C4212" s="55">
        <v>105.11</v>
      </c>
      <c r="D4212" s="52">
        <f t="shared" si="68"/>
        <v>6</v>
      </c>
    </row>
    <row r="4213" spans="1:4" x14ac:dyDescent="0.3">
      <c r="A4213" s="54">
        <v>45467</v>
      </c>
      <c r="B4213" s="52">
        <v>1</v>
      </c>
      <c r="C4213" s="55">
        <v>105.91</v>
      </c>
      <c r="D4213" s="52">
        <f t="shared" si="68"/>
        <v>6</v>
      </c>
    </row>
    <row r="4214" spans="1:4" x14ac:dyDescent="0.3">
      <c r="A4214" s="54">
        <v>45467</v>
      </c>
      <c r="B4214" s="52">
        <v>2</v>
      </c>
      <c r="C4214" s="55">
        <v>91.14</v>
      </c>
      <c r="D4214" s="52">
        <f t="shared" si="68"/>
        <v>6</v>
      </c>
    </row>
    <row r="4215" spans="1:4" x14ac:dyDescent="0.3">
      <c r="A4215" s="54">
        <v>45467</v>
      </c>
      <c r="B4215" s="52">
        <v>3</v>
      </c>
      <c r="C4215" s="55">
        <v>83.24</v>
      </c>
      <c r="D4215" s="52">
        <f t="shared" si="68"/>
        <v>6</v>
      </c>
    </row>
    <row r="4216" spans="1:4" x14ac:dyDescent="0.3">
      <c r="A4216" s="54">
        <v>45467</v>
      </c>
      <c r="B4216" s="52">
        <v>4</v>
      </c>
      <c r="C4216" s="55">
        <v>82.82</v>
      </c>
      <c r="D4216" s="52">
        <f t="shared" si="68"/>
        <v>6</v>
      </c>
    </row>
    <row r="4217" spans="1:4" x14ac:dyDescent="0.3">
      <c r="A4217" s="54">
        <v>45467</v>
      </c>
      <c r="B4217" s="52">
        <v>5</v>
      </c>
      <c r="C4217" s="55">
        <v>84.13</v>
      </c>
      <c r="D4217" s="52">
        <f t="shared" si="68"/>
        <v>6</v>
      </c>
    </row>
    <row r="4218" spans="1:4" x14ac:dyDescent="0.3">
      <c r="A4218" s="54">
        <v>45467</v>
      </c>
      <c r="B4218" s="52">
        <v>6</v>
      </c>
      <c r="C4218" s="55">
        <v>95.91</v>
      </c>
      <c r="D4218" s="52">
        <f t="shared" si="68"/>
        <v>6</v>
      </c>
    </row>
    <row r="4219" spans="1:4" x14ac:dyDescent="0.3">
      <c r="A4219" s="54">
        <v>45467</v>
      </c>
      <c r="B4219" s="52">
        <v>7</v>
      </c>
      <c r="C4219" s="55">
        <v>128.01</v>
      </c>
      <c r="D4219" s="52">
        <f t="shared" si="68"/>
        <v>6</v>
      </c>
    </row>
    <row r="4220" spans="1:4" x14ac:dyDescent="0.3">
      <c r="A4220" s="54">
        <v>45467</v>
      </c>
      <c r="B4220" s="52">
        <v>8</v>
      </c>
      <c r="C4220" s="55">
        <v>123.59</v>
      </c>
      <c r="D4220" s="52">
        <f t="shared" si="68"/>
        <v>6</v>
      </c>
    </row>
    <row r="4221" spans="1:4" x14ac:dyDescent="0.3">
      <c r="A4221" s="54">
        <v>45467</v>
      </c>
      <c r="B4221" s="52">
        <v>9</v>
      </c>
      <c r="C4221" s="55">
        <v>106.69</v>
      </c>
      <c r="D4221" s="52">
        <f t="shared" si="68"/>
        <v>6</v>
      </c>
    </row>
    <row r="4222" spans="1:4" x14ac:dyDescent="0.3">
      <c r="A4222" s="54">
        <v>45467</v>
      </c>
      <c r="B4222" s="52">
        <v>10</v>
      </c>
      <c r="C4222" s="55">
        <v>83.75</v>
      </c>
      <c r="D4222" s="52">
        <f t="shared" si="68"/>
        <v>6</v>
      </c>
    </row>
    <row r="4223" spans="1:4" x14ac:dyDescent="0.3">
      <c r="A4223" s="54">
        <v>45467</v>
      </c>
      <c r="B4223" s="52">
        <v>11</v>
      </c>
      <c r="C4223" s="55">
        <v>56.17</v>
      </c>
      <c r="D4223" s="52">
        <f t="shared" si="68"/>
        <v>6</v>
      </c>
    </row>
    <row r="4224" spans="1:4" x14ac:dyDescent="0.3">
      <c r="A4224" s="54">
        <v>45467</v>
      </c>
      <c r="B4224" s="52">
        <v>12</v>
      </c>
      <c r="C4224" s="55">
        <v>38.94</v>
      </c>
      <c r="D4224" s="52">
        <f t="shared" si="68"/>
        <v>6</v>
      </c>
    </row>
    <row r="4225" spans="1:4" x14ac:dyDescent="0.3">
      <c r="A4225" s="54">
        <v>45467</v>
      </c>
      <c r="B4225" s="52">
        <v>13</v>
      </c>
      <c r="C4225" s="55">
        <v>31.27</v>
      </c>
      <c r="D4225" s="52">
        <f t="shared" si="68"/>
        <v>6</v>
      </c>
    </row>
    <row r="4226" spans="1:4" x14ac:dyDescent="0.3">
      <c r="A4226" s="54">
        <v>45467</v>
      </c>
      <c r="B4226" s="52">
        <v>14</v>
      </c>
      <c r="C4226" s="55">
        <v>29.22</v>
      </c>
      <c r="D4226" s="52">
        <f t="shared" si="68"/>
        <v>6</v>
      </c>
    </row>
    <row r="4227" spans="1:4" x14ac:dyDescent="0.3">
      <c r="A4227" s="54">
        <v>45467</v>
      </c>
      <c r="B4227" s="52">
        <v>15</v>
      </c>
      <c r="C4227" s="55">
        <v>23.26</v>
      </c>
      <c r="D4227" s="52">
        <f t="shared" si="68"/>
        <v>6</v>
      </c>
    </row>
    <row r="4228" spans="1:4" x14ac:dyDescent="0.3">
      <c r="A4228" s="54">
        <v>45467</v>
      </c>
      <c r="B4228" s="52">
        <v>16</v>
      </c>
      <c r="C4228" s="55">
        <v>84.43</v>
      </c>
      <c r="D4228" s="52">
        <f t="shared" si="68"/>
        <v>6</v>
      </c>
    </row>
    <row r="4229" spans="1:4" x14ac:dyDescent="0.3">
      <c r="A4229" s="54">
        <v>45467</v>
      </c>
      <c r="B4229" s="52">
        <v>17</v>
      </c>
      <c r="C4229" s="55">
        <v>101.93</v>
      </c>
      <c r="D4229" s="52">
        <f t="shared" si="68"/>
        <v>6</v>
      </c>
    </row>
    <row r="4230" spans="1:4" x14ac:dyDescent="0.3">
      <c r="A4230" s="54">
        <v>45467</v>
      </c>
      <c r="B4230" s="52">
        <v>18</v>
      </c>
      <c r="C4230" s="55">
        <v>104.75</v>
      </c>
      <c r="D4230" s="52">
        <f t="shared" si="68"/>
        <v>6</v>
      </c>
    </row>
    <row r="4231" spans="1:4" x14ac:dyDescent="0.3">
      <c r="A4231" s="54">
        <v>45467</v>
      </c>
      <c r="B4231" s="52">
        <v>19</v>
      </c>
      <c r="C4231" s="55">
        <v>141.07</v>
      </c>
      <c r="D4231" s="52">
        <f t="shared" si="68"/>
        <v>6</v>
      </c>
    </row>
    <row r="4232" spans="1:4" x14ac:dyDescent="0.3">
      <c r="A4232" s="54">
        <v>45467</v>
      </c>
      <c r="B4232" s="52">
        <v>20</v>
      </c>
      <c r="C4232" s="55">
        <v>193.04</v>
      </c>
      <c r="D4232" s="52">
        <f t="shared" si="68"/>
        <v>6</v>
      </c>
    </row>
    <row r="4233" spans="1:4" x14ac:dyDescent="0.3">
      <c r="A4233" s="54">
        <v>45467</v>
      </c>
      <c r="B4233" s="52">
        <v>21</v>
      </c>
      <c r="C4233" s="55">
        <v>279.24</v>
      </c>
      <c r="D4233" s="52">
        <f t="shared" si="68"/>
        <v>6</v>
      </c>
    </row>
    <row r="4234" spans="1:4" x14ac:dyDescent="0.3">
      <c r="A4234" s="54">
        <v>45467</v>
      </c>
      <c r="B4234" s="52">
        <v>22</v>
      </c>
      <c r="C4234" s="55">
        <v>247.12</v>
      </c>
      <c r="D4234" s="52">
        <f t="shared" si="68"/>
        <v>6</v>
      </c>
    </row>
    <row r="4235" spans="1:4" x14ac:dyDescent="0.3">
      <c r="A4235" s="54">
        <v>45467</v>
      </c>
      <c r="B4235" s="52">
        <v>23</v>
      </c>
      <c r="C4235" s="55">
        <v>150.11000000000001</v>
      </c>
      <c r="D4235" s="52">
        <f t="shared" si="68"/>
        <v>6</v>
      </c>
    </row>
    <row r="4236" spans="1:4" x14ac:dyDescent="0.3">
      <c r="A4236" s="54">
        <v>45467</v>
      </c>
      <c r="B4236" s="52">
        <v>24</v>
      </c>
      <c r="C4236" s="55">
        <v>116.49</v>
      </c>
      <c r="D4236" s="52">
        <f t="shared" si="68"/>
        <v>6</v>
      </c>
    </row>
    <row r="4237" spans="1:4" x14ac:dyDescent="0.3">
      <c r="A4237" s="54">
        <v>45468</v>
      </c>
      <c r="B4237" s="52">
        <v>1</v>
      </c>
      <c r="C4237" s="55">
        <v>180</v>
      </c>
      <c r="D4237" s="52">
        <f t="shared" si="68"/>
        <v>6</v>
      </c>
    </row>
    <row r="4238" spans="1:4" x14ac:dyDescent="0.3">
      <c r="A4238" s="54">
        <v>45468</v>
      </c>
      <c r="B4238" s="52">
        <v>2</v>
      </c>
      <c r="C4238" s="55">
        <v>200.92</v>
      </c>
      <c r="D4238" s="52">
        <f t="shared" si="68"/>
        <v>6</v>
      </c>
    </row>
    <row r="4239" spans="1:4" x14ac:dyDescent="0.3">
      <c r="A4239" s="54">
        <v>45468</v>
      </c>
      <c r="B4239" s="52">
        <v>3</v>
      </c>
      <c r="C4239" s="55">
        <v>152.08000000000001</v>
      </c>
      <c r="D4239" s="52">
        <f t="shared" ref="D4239:D4302" si="69">MONTH(A4239)</f>
        <v>6</v>
      </c>
    </row>
    <row r="4240" spans="1:4" x14ac:dyDescent="0.3">
      <c r="A4240" s="54">
        <v>45468</v>
      </c>
      <c r="B4240" s="52">
        <v>4</v>
      </c>
      <c r="C4240" s="55">
        <v>150.38999999999999</v>
      </c>
      <c r="D4240" s="52">
        <f t="shared" si="69"/>
        <v>6</v>
      </c>
    </row>
    <row r="4241" spans="1:4" x14ac:dyDescent="0.3">
      <c r="A4241" s="54">
        <v>45468</v>
      </c>
      <c r="B4241" s="52">
        <v>5</v>
      </c>
      <c r="C4241" s="55">
        <v>150.78</v>
      </c>
      <c r="D4241" s="52">
        <f t="shared" si="69"/>
        <v>6</v>
      </c>
    </row>
    <row r="4242" spans="1:4" x14ac:dyDescent="0.3">
      <c r="A4242" s="54">
        <v>45468</v>
      </c>
      <c r="B4242" s="52">
        <v>6</v>
      </c>
      <c r="C4242" s="55">
        <v>172.13</v>
      </c>
      <c r="D4242" s="52">
        <f t="shared" si="69"/>
        <v>6</v>
      </c>
    </row>
    <row r="4243" spans="1:4" x14ac:dyDescent="0.3">
      <c r="A4243" s="54">
        <v>45468</v>
      </c>
      <c r="B4243" s="52">
        <v>7</v>
      </c>
      <c r="C4243" s="55">
        <v>181.12</v>
      </c>
      <c r="D4243" s="52">
        <f t="shared" si="69"/>
        <v>6</v>
      </c>
    </row>
    <row r="4244" spans="1:4" x14ac:dyDescent="0.3">
      <c r="A4244" s="54">
        <v>45468</v>
      </c>
      <c r="B4244" s="52">
        <v>8</v>
      </c>
      <c r="C4244" s="55">
        <v>134.94</v>
      </c>
      <c r="D4244" s="52">
        <f t="shared" si="69"/>
        <v>6</v>
      </c>
    </row>
    <row r="4245" spans="1:4" x14ac:dyDescent="0.3">
      <c r="A4245" s="54">
        <v>45468</v>
      </c>
      <c r="B4245" s="52">
        <v>9</v>
      </c>
      <c r="C4245" s="55">
        <v>111.01</v>
      </c>
      <c r="D4245" s="52">
        <f t="shared" si="69"/>
        <v>6</v>
      </c>
    </row>
    <row r="4246" spans="1:4" x14ac:dyDescent="0.3">
      <c r="A4246" s="54">
        <v>45468</v>
      </c>
      <c r="B4246" s="52">
        <v>10</v>
      </c>
      <c r="C4246" s="55">
        <v>90.41</v>
      </c>
      <c r="D4246" s="52">
        <f t="shared" si="69"/>
        <v>6</v>
      </c>
    </row>
    <row r="4247" spans="1:4" x14ac:dyDescent="0.3">
      <c r="A4247" s="54">
        <v>45468</v>
      </c>
      <c r="B4247" s="52">
        <v>11</v>
      </c>
      <c r="C4247" s="55">
        <v>78.61</v>
      </c>
      <c r="D4247" s="52">
        <f t="shared" si="69"/>
        <v>6</v>
      </c>
    </row>
    <row r="4248" spans="1:4" x14ac:dyDescent="0.3">
      <c r="A4248" s="54">
        <v>45468</v>
      </c>
      <c r="B4248" s="52">
        <v>12</v>
      </c>
      <c r="C4248" s="55">
        <v>78.56</v>
      </c>
      <c r="D4248" s="52">
        <f t="shared" si="69"/>
        <v>6</v>
      </c>
    </row>
    <row r="4249" spans="1:4" x14ac:dyDescent="0.3">
      <c r="A4249" s="54">
        <v>45468</v>
      </c>
      <c r="B4249" s="52">
        <v>13</v>
      </c>
      <c r="C4249" s="55">
        <v>86.02</v>
      </c>
      <c r="D4249" s="52">
        <f t="shared" si="69"/>
        <v>6</v>
      </c>
    </row>
    <row r="4250" spans="1:4" x14ac:dyDescent="0.3">
      <c r="A4250" s="54">
        <v>45468</v>
      </c>
      <c r="B4250" s="52">
        <v>14</v>
      </c>
      <c r="C4250" s="55">
        <v>90.1</v>
      </c>
      <c r="D4250" s="52">
        <f t="shared" si="69"/>
        <v>6</v>
      </c>
    </row>
    <row r="4251" spans="1:4" x14ac:dyDescent="0.3">
      <c r="A4251" s="54">
        <v>45468</v>
      </c>
      <c r="B4251" s="52">
        <v>15</v>
      </c>
      <c r="C4251" s="55">
        <v>108.96</v>
      </c>
      <c r="D4251" s="52">
        <f t="shared" si="69"/>
        <v>6</v>
      </c>
    </row>
    <row r="4252" spans="1:4" x14ac:dyDescent="0.3">
      <c r="A4252" s="54">
        <v>45468</v>
      </c>
      <c r="B4252" s="52">
        <v>16</v>
      </c>
      <c r="C4252" s="55">
        <v>122.01</v>
      </c>
      <c r="D4252" s="52">
        <f t="shared" si="69"/>
        <v>6</v>
      </c>
    </row>
    <row r="4253" spans="1:4" x14ac:dyDescent="0.3">
      <c r="A4253" s="54">
        <v>45468</v>
      </c>
      <c r="B4253" s="52">
        <v>17</v>
      </c>
      <c r="C4253" s="55">
        <v>201</v>
      </c>
      <c r="D4253" s="52">
        <f t="shared" si="69"/>
        <v>6</v>
      </c>
    </row>
    <row r="4254" spans="1:4" x14ac:dyDescent="0.3">
      <c r="A4254" s="54">
        <v>45468</v>
      </c>
      <c r="B4254" s="52">
        <v>18</v>
      </c>
      <c r="C4254" s="55">
        <v>300</v>
      </c>
      <c r="D4254" s="52">
        <f t="shared" si="69"/>
        <v>6</v>
      </c>
    </row>
    <row r="4255" spans="1:4" x14ac:dyDescent="0.3">
      <c r="A4255" s="54">
        <v>45468</v>
      </c>
      <c r="B4255" s="52">
        <v>19</v>
      </c>
      <c r="C4255" s="55">
        <v>236</v>
      </c>
      <c r="D4255" s="52">
        <f t="shared" si="69"/>
        <v>6</v>
      </c>
    </row>
    <row r="4256" spans="1:4" x14ac:dyDescent="0.3">
      <c r="A4256" s="54">
        <v>45468</v>
      </c>
      <c r="B4256" s="52">
        <v>20</v>
      </c>
      <c r="C4256" s="55">
        <v>300</v>
      </c>
      <c r="D4256" s="52">
        <f t="shared" si="69"/>
        <v>6</v>
      </c>
    </row>
    <row r="4257" spans="1:4" x14ac:dyDescent="0.3">
      <c r="A4257" s="54">
        <v>45468</v>
      </c>
      <c r="B4257" s="52">
        <v>21</v>
      </c>
      <c r="C4257" s="55">
        <v>300</v>
      </c>
      <c r="D4257" s="52">
        <f t="shared" si="69"/>
        <v>6</v>
      </c>
    </row>
    <row r="4258" spans="1:4" x14ac:dyDescent="0.3">
      <c r="A4258" s="54">
        <v>45468</v>
      </c>
      <c r="B4258" s="52">
        <v>22</v>
      </c>
      <c r="C4258" s="55">
        <v>122.09</v>
      </c>
      <c r="D4258" s="52">
        <f t="shared" si="69"/>
        <v>6</v>
      </c>
    </row>
    <row r="4259" spans="1:4" x14ac:dyDescent="0.3">
      <c r="A4259" s="54">
        <v>45468</v>
      </c>
      <c r="B4259" s="52">
        <v>23</v>
      </c>
      <c r="C4259" s="55">
        <v>300</v>
      </c>
      <c r="D4259" s="52">
        <f t="shared" si="69"/>
        <v>6</v>
      </c>
    </row>
    <row r="4260" spans="1:4" x14ac:dyDescent="0.3">
      <c r="A4260" s="54">
        <v>45468</v>
      </c>
      <c r="B4260" s="52">
        <v>24</v>
      </c>
      <c r="C4260" s="55">
        <v>200</v>
      </c>
      <c r="D4260" s="52">
        <f t="shared" si="69"/>
        <v>6</v>
      </c>
    </row>
    <row r="4261" spans="1:4" x14ac:dyDescent="0.3">
      <c r="A4261" s="54">
        <v>45469</v>
      </c>
      <c r="B4261" s="52">
        <v>1</v>
      </c>
      <c r="C4261" s="55">
        <v>108.41</v>
      </c>
      <c r="D4261" s="52">
        <f t="shared" si="69"/>
        <v>6</v>
      </c>
    </row>
    <row r="4262" spans="1:4" x14ac:dyDescent="0.3">
      <c r="A4262" s="54">
        <v>45469</v>
      </c>
      <c r="B4262" s="52">
        <v>2</v>
      </c>
      <c r="C4262" s="55">
        <v>100.32</v>
      </c>
      <c r="D4262" s="52">
        <f t="shared" si="69"/>
        <v>6</v>
      </c>
    </row>
    <row r="4263" spans="1:4" x14ac:dyDescent="0.3">
      <c r="A4263" s="54">
        <v>45469</v>
      </c>
      <c r="B4263" s="52">
        <v>3</v>
      </c>
      <c r="C4263" s="55">
        <v>95.32</v>
      </c>
      <c r="D4263" s="52">
        <f t="shared" si="69"/>
        <v>6</v>
      </c>
    </row>
    <row r="4264" spans="1:4" x14ac:dyDescent="0.3">
      <c r="A4264" s="54">
        <v>45469</v>
      </c>
      <c r="B4264" s="52">
        <v>4</v>
      </c>
      <c r="C4264" s="55">
        <v>95.46</v>
      </c>
      <c r="D4264" s="52">
        <f t="shared" si="69"/>
        <v>6</v>
      </c>
    </row>
    <row r="4265" spans="1:4" x14ac:dyDescent="0.3">
      <c r="A4265" s="54">
        <v>45469</v>
      </c>
      <c r="B4265" s="52">
        <v>5</v>
      </c>
      <c r="C4265" s="55">
        <v>91.71</v>
      </c>
      <c r="D4265" s="52">
        <f t="shared" si="69"/>
        <v>6</v>
      </c>
    </row>
    <row r="4266" spans="1:4" x14ac:dyDescent="0.3">
      <c r="A4266" s="54">
        <v>45469</v>
      </c>
      <c r="B4266" s="52">
        <v>6</v>
      </c>
      <c r="C4266" s="55">
        <v>97.73</v>
      </c>
      <c r="D4266" s="52">
        <f t="shared" si="69"/>
        <v>6</v>
      </c>
    </row>
    <row r="4267" spans="1:4" x14ac:dyDescent="0.3">
      <c r="A4267" s="54">
        <v>45469</v>
      </c>
      <c r="B4267" s="52">
        <v>7</v>
      </c>
      <c r="C4267" s="55">
        <v>109.83</v>
      </c>
      <c r="D4267" s="52">
        <f t="shared" si="69"/>
        <v>6</v>
      </c>
    </row>
    <row r="4268" spans="1:4" x14ac:dyDescent="0.3">
      <c r="A4268" s="54">
        <v>45469</v>
      </c>
      <c r="B4268" s="52">
        <v>8</v>
      </c>
      <c r="C4268" s="55">
        <v>130</v>
      </c>
      <c r="D4268" s="52">
        <f t="shared" si="69"/>
        <v>6</v>
      </c>
    </row>
    <row r="4269" spans="1:4" x14ac:dyDescent="0.3">
      <c r="A4269" s="54">
        <v>45469</v>
      </c>
      <c r="B4269" s="52">
        <v>9</v>
      </c>
      <c r="C4269" s="55">
        <v>121.1</v>
      </c>
      <c r="D4269" s="52">
        <f t="shared" si="69"/>
        <v>6</v>
      </c>
    </row>
    <row r="4270" spans="1:4" x14ac:dyDescent="0.3">
      <c r="A4270" s="54">
        <v>45469</v>
      </c>
      <c r="B4270" s="52">
        <v>10</v>
      </c>
      <c r="C4270" s="55">
        <v>101.76</v>
      </c>
      <c r="D4270" s="52">
        <f t="shared" si="69"/>
        <v>6</v>
      </c>
    </row>
    <row r="4271" spans="1:4" x14ac:dyDescent="0.3">
      <c r="A4271" s="54">
        <v>45469</v>
      </c>
      <c r="B4271" s="52">
        <v>11</v>
      </c>
      <c r="C4271" s="55">
        <v>96.64</v>
      </c>
      <c r="D4271" s="52">
        <f t="shared" si="69"/>
        <v>6</v>
      </c>
    </row>
    <row r="4272" spans="1:4" x14ac:dyDescent="0.3">
      <c r="A4272" s="54">
        <v>45469</v>
      </c>
      <c r="B4272" s="52">
        <v>12</v>
      </c>
      <c r="C4272" s="55">
        <v>91.29</v>
      </c>
      <c r="D4272" s="52">
        <f t="shared" si="69"/>
        <v>6</v>
      </c>
    </row>
    <row r="4273" spans="1:4" x14ac:dyDescent="0.3">
      <c r="A4273" s="54">
        <v>45469</v>
      </c>
      <c r="B4273" s="52">
        <v>13</v>
      </c>
      <c r="C4273" s="55">
        <v>82.79</v>
      </c>
      <c r="D4273" s="52">
        <f t="shared" si="69"/>
        <v>6</v>
      </c>
    </row>
    <row r="4274" spans="1:4" x14ac:dyDescent="0.3">
      <c r="A4274" s="54">
        <v>45469</v>
      </c>
      <c r="B4274" s="52">
        <v>14</v>
      </c>
      <c r="C4274" s="55">
        <v>79.849999999999994</v>
      </c>
      <c r="D4274" s="52">
        <f t="shared" si="69"/>
        <v>6</v>
      </c>
    </row>
    <row r="4275" spans="1:4" x14ac:dyDescent="0.3">
      <c r="A4275" s="54">
        <v>45469</v>
      </c>
      <c r="B4275" s="52">
        <v>15</v>
      </c>
      <c r="C4275" s="55">
        <v>82.82</v>
      </c>
      <c r="D4275" s="52">
        <f t="shared" si="69"/>
        <v>6</v>
      </c>
    </row>
    <row r="4276" spans="1:4" x14ac:dyDescent="0.3">
      <c r="A4276" s="54">
        <v>45469</v>
      </c>
      <c r="B4276" s="52">
        <v>16</v>
      </c>
      <c r="C4276" s="55">
        <v>90.49</v>
      </c>
      <c r="D4276" s="52">
        <f t="shared" si="69"/>
        <v>6</v>
      </c>
    </row>
    <row r="4277" spans="1:4" x14ac:dyDescent="0.3">
      <c r="A4277" s="54">
        <v>45469</v>
      </c>
      <c r="B4277" s="52">
        <v>17</v>
      </c>
      <c r="C4277" s="55">
        <v>100.36</v>
      </c>
      <c r="D4277" s="52">
        <f t="shared" si="69"/>
        <v>6</v>
      </c>
    </row>
    <row r="4278" spans="1:4" x14ac:dyDescent="0.3">
      <c r="A4278" s="54">
        <v>45469</v>
      </c>
      <c r="B4278" s="52">
        <v>18</v>
      </c>
      <c r="C4278" s="55">
        <v>106.48</v>
      </c>
      <c r="D4278" s="52">
        <f t="shared" si="69"/>
        <v>6</v>
      </c>
    </row>
    <row r="4279" spans="1:4" x14ac:dyDescent="0.3">
      <c r="A4279" s="54">
        <v>45469</v>
      </c>
      <c r="B4279" s="52">
        <v>19</v>
      </c>
      <c r="C4279" s="55">
        <v>154.74</v>
      </c>
      <c r="D4279" s="52">
        <f t="shared" si="69"/>
        <v>6</v>
      </c>
    </row>
    <row r="4280" spans="1:4" x14ac:dyDescent="0.3">
      <c r="A4280" s="54">
        <v>45469</v>
      </c>
      <c r="B4280" s="52">
        <v>20</v>
      </c>
      <c r="C4280" s="55">
        <v>217.42</v>
      </c>
      <c r="D4280" s="52">
        <f t="shared" si="69"/>
        <v>6</v>
      </c>
    </row>
    <row r="4281" spans="1:4" x14ac:dyDescent="0.3">
      <c r="A4281" s="54">
        <v>45469</v>
      </c>
      <c r="B4281" s="52">
        <v>21</v>
      </c>
      <c r="C4281" s="55">
        <v>252.56</v>
      </c>
      <c r="D4281" s="52">
        <f t="shared" si="69"/>
        <v>6</v>
      </c>
    </row>
    <row r="4282" spans="1:4" x14ac:dyDescent="0.3">
      <c r="A4282" s="54">
        <v>45469</v>
      </c>
      <c r="B4282" s="52">
        <v>22</v>
      </c>
      <c r="C4282" s="55">
        <v>171.95</v>
      </c>
      <c r="D4282" s="52">
        <f t="shared" si="69"/>
        <v>6</v>
      </c>
    </row>
    <row r="4283" spans="1:4" x14ac:dyDescent="0.3">
      <c r="A4283" s="54">
        <v>45469</v>
      </c>
      <c r="B4283" s="52">
        <v>23</v>
      </c>
      <c r="C4283" s="55">
        <v>119.41</v>
      </c>
      <c r="D4283" s="52">
        <f t="shared" si="69"/>
        <v>6</v>
      </c>
    </row>
    <row r="4284" spans="1:4" x14ac:dyDescent="0.3">
      <c r="A4284" s="54">
        <v>45469</v>
      </c>
      <c r="B4284" s="52">
        <v>24</v>
      </c>
      <c r="C4284" s="55">
        <v>110</v>
      </c>
      <c r="D4284" s="52">
        <f t="shared" si="69"/>
        <v>6</v>
      </c>
    </row>
    <row r="4285" spans="1:4" x14ac:dyDescent="0.3">
      <c r="A4285" s="54">
        <v>45470</v>
      </c>
      <c r="B4285" s="52">
        <v>1</v>
      </c>
      <c r="C4285" s="55">
        <v>96</v>
      </c>
      <c r="D4285" s="52">
        <f t="shared" si="69"/>
        <v>6</v>
      </c>
    </row>
    <row r="4286" spans="1:4" x14ac:dyDescent="0.3">
      <c r="A4286" s="54">
        <v>45470</v>
      </c>
      <c r="B4286" s="52">
        <v>2</v>
      </c>
      <c r="C4286" s="55">
        <v>86.8</v>
      </c>
      <c r="D4286" s="52">
        <f t="shared" si="69"/>
        <v>6</v>
      </c>
    </row>
    <row r="4287" spans="1:4" x14ac:dyDescent="0.3">
      <c r="A4287" s="54">
        <v>45470</v>
      </c>
      <c r="B4287" s="52">
        <v>3</v>
      </c>
      <c r="C4287" s="55">
        <v>80.599999999999994</v>
      </c>
      <c r="D4287" s="52">
        <f t="shared" si="69"/>
        <v>6</v>
      </c>
    </row>
    <row r="4288" spans="1:4" x14ac:dyDescent="0.3">
      <c r="A4288" s="54">
        <v>45470</v>
      </c>
      <c r="B4288" s="52">
        <v>4</v>
      </c>
      <c r="C4288" s="55">
        <v>81.760000000000005</v>
      </c>
      <c r="D4288" s="52">
        <f t="shared" si="69"/>
        <v>6</v>
      </c>
    </row>
    <row r="4289" spans="1:4" x14ac:dyDescent="0.3">
      <c r="A4289" s="54">
        <v>45470</v>
      </c>
      <c r="B4289" s="52">
        <v>5</v>
      </c>
      <c r="C4289" s="55">
        <v>77.75</v>
      </c>
      <c r="D4289" s="52">
        <f t="shared" si="69"/>
        <v>6</v>
      </c>
    </row>
    <row r="4290" spans="1:4" x14ac:dyDescent="0.3">
      <c r="A4290" s="54">
        <v>45470</v>
      </c>
      <c r="B4290" s="52">
        <v>6</v>
      </c>
      <c r="C4290" s="55">
        <v>83.87</v>
      </c>
      <c r="D4290" s="52">
        <f t="shared" si="69"/>
        <v>6</v>
      </c>
    </row>
    <row r="4291" spans="1:4" x14ac:dyDescent="0.3">
      <c r="A4291" s="54">
        <v>45470</v>
      </c>
      <c r="B4291" s="52">
        <v>7</v>
      </c>
      <c r="C4291" s="55">
        <v>115.72</v>
      </c>
      <c r="D4291" s="52">
        <f t="shared" si="69"/>
        <v>6</v>
      </c>
    </row>
    <row r="4292" spans="1:4" x14ac:dyDescent="0.3">
      <c r="A4292" s="54">
        <v>45470</v>
      </c>
      <c r="B4292" s="52">
        <v>8</v>
      </c>
      <c r="C4292" s="55">
        <v>124.44</v>
      </c>
      <c r="D4292" s="52">
        <f t="shared" si="69"/>
        <v>6</v>
      </c>
    </row>
    <row r="4293" spans="1:4" x14ac:dyDescent="0.3">
      <c r="A4293" s="54">
        <v>45470</v>
      </c>
      <c r="B4293" s="52">
        <v>9</v>
      </c>
      <c r="C4293" s="55">
        <v>115</v>
      </c>
      <c r="D4293" s="52">
        <f t="shared" si="69"/>
        <v>6</v>
      </c>
    </row>
    <row r="4294" spans="1:4" x14ac:dyDescent="0.3">
      <c r="A4294" s="54">
        <v>45470</v>
      </c>
      <c r="B4294" s="52">
        <v>10</v>
      </c>
      <c r="C4294" s="55">
        <v>89.74</v>
      </c>
      <c r="D4294" s="52">
        <f t="shared" si="69"/>
        <v>6</v>
      </c>
    </row>
    <row r="4295" spans="1:4" x14ac:dyDescent="0.3">
      <c r="A4295" s="54">
        <v>45470</v>
      </c>
      <c r="B4295" s="52">
        <v>11</v>
      </c>
      <c r="C4295" s="55">
        <v>94.9</v>
      </c>
      <c r="D4295" s="52">
        <f t="shared" si="69"/>
        <v>6</v>
      </c>
    </row>
    <row r="4296" spans="1:4" x14ac:dyDescent="0.3">
      <c r="A4296" s="54">
        <v>45470</v>
      </c>
      <c r="B4296" s="52">
        <v>12</v>
      </c>
      <c r="C4296" s="55">
        <v>96.21</v>
      </c>
      <c r="D4296" s="52">
        <f t="shared" si="69"/>
        <v>6</v>
      </c>
    </row>
    <row r="4297" spans="1:4" x14ac:dyDescent="0.3">
      <c r="A4297" s="54">
        <v>45470</v>
      </c>
      <c r="B4297" s="52">
        <v>13</v>
      </c>
      <c r="C4297" s="55">
        <v>97.41</v>
      </c>
      <c r="D4297" s="52">
        <f t="shared" si="69"/>
        <v>6</v>
      </c>
    </row>
    <row r="4298" spans="1:4" x14ac:dyDescent="0.3">
      <c r="A4298" s="54">
        <v>45470</v>
      </c>
      <c r="B4298" s="52">
        <v>14</v>
      </c>
      <c r="C4298" s="55">
        <v>87.12</v>
      </c>
      <c r="D4298" s="52">
        <f t="shared" si="69"/>
        <v>6</v>
      </c>
    </row>
    <row r="4299" spans="1:4" x14ac:dyDescent="0.3">
      <c r="A4299" s="54">
        <v>45470</v>
      </c>
      <c r="B4299" s="52">
        <v>15</v>
      </c>
      <c r="C4299" s="55">
        <v>89.91</v>
      </c>
      <c r="D4299" s="52">
        <f t="shared" si="69"/>
        <v>6</v>
      </c>
    </row>
    <row r="4300" spans="1:4" x14ac:dyDescent="0.3">
      <c r="A4300" s="54">
        <v>45470</v>
      </c>
      <c r="B4300" s="52">
        <v>16</v>
      </c>
      <c r="C4300" s="55">
        <v>100.26</v>
      </c>
      <c r="D4300" s="52">
        <f t="shared" si="69"/>
        <v>6</v>
      </c>
    </row>
    <row r="4301" spans="1:4" x14ac:dyDescent="0.3">
      <c r="A4301" s="54">
        <v>45470</v>
      </c>
      <c r="B4301" s="52">
        <v>17</v>
      </c>
      <c r="C4301" s="55">
        <v>103.94</v>
      </c>
      <c r="D4301" s="52">
        <f t="shared" si="69"/>
        <v>6</v>
      </c>
    </row>
    <row r="4302" spans="1:4" x14ac:dyDescent="0.3">
      <c r="A4302" s="54">
        <v>45470</v>
      </c>
      <c r="B4302" s="52">
        <v>18</v>
      </c>
      <c r="C4302" s="55">
        <v>104.57</v>
      </c>
      <c r="D4302" s="52">
        <f t="shared" si="69"/>
        <v>6</v>
      </c>
    </row>
    <row r="4303" spans="1:4" x14ac:dyDescent="0.3">
      <c r="A4303" s="54">
        <v>45470</v>
      </c>
      <c r="B4303" s="52">
        <v>19</v>
      </c>
      <c r="C4303" s="55">
        <v>124.23</v>
      </c>
      <c r="D4303" s="52">
        <f t="shared" ref="D4303:D4366" si="70">MONTH(A4303)</f>
        <v>6</v>
      </c>
    </row>
    <row r="4304" spans="1:4" x14ac:dyDescent="0.3">
      <c r="A4304" s="54">
        <v>45470</v>
      </c>
      <c r="B4304" s="52">
        <v>20</v>
      </c>
      <c r="C4304" s="55">
        <v>214.72</v>
      </c>
      <c r="D4304" s="52">
        <f t="shared" si="70"/>
        <v>6</v>
      </c>
    </row>
    <row r="4305" spans="1:4" x14ac:dyDescent="0.3">
      <c r="A4305" s="54">
        <v>45470</v>
      </c>
      <c r="B4305" s="52">
        <v>21</v>
      </c>
      <c r="C4305" s="55">
        <v>325.2</v>
      </c>
      <c r="D4305" s="52">
        <f t="shared" si="70"/>
        <v>6</v>
      </c>
    </row>
    <row r="4306" spans="1:4" x14ac:dyDescent="0.3">
      <c r="A4306" s="54">
        <v>45470</v>
      </c>
      <c r="B4306" s="52">
        <v>22</v>
      </c>
      <c r="C4306" s="55">
        <v>246.16</v>
      </c>
      <c r="D4306" s="52">
        <f t="shared" si="70"/>
        <v>6</v>
      </c>
    </row>
    <row r="4307" spans="1:4" x14ac:dyDescent="0.3">
      <c r="A4307" s="54">
        <v>45470</v>
      </c>
      <c r="B4307" s="52">
        <v>23</v>
      </c>
      <c r="C4307" s="55">
        <v>137.78</v>
      </c>
      <c r="D4307" s="52">
        <f t="shared" si="70"/>
        <v>6</v>
      </c>
    </row>
    <row r="4308" spans="1:4" x14ac:dyDescent="0.3">
      <c r="A4308" s="54">
        <v>45470</v>
      </c>
      <c r="B4308" s="52">
        <v>24</v>
      </c>
      <c r="C4308" s="55">
        <v>105.12</v>
      </c>
      <c r="D4308" s="52">
        <f t="shared" si="70"/>
        <v>6</v>
      </c>
    </row>
    <row r="4309" spans="1:4" x14ac:dyDescent="0.3">
      <c r="A4309" s="54">
        <v>45471</v>
      </c>
      <c r="B4309" s="52">
        <v>1</v>
      </c>
      <c r="C4309" s="55">
        <v>102.17</v>
      </c>
      <c r="D4309" s="52">
        <f t="shared" si="70"/>
        <v>6</v>
      </c>
    </row>
    <row r="4310" spans="1:4" x14ac:dyDescent="0.3">
      <c r="A4310" s="54">
        <v>45471</v>
      </c>
      <c r="B4310" s="52">
        <v>2</v>
      </c>
      <c r="C4310" s="55">
        <v>101.47</v>
      </c>
      <c r="D4310" s="52">
        <f t="shared" si="70"/>
        <v>6</v>
      </c>
    </row>
    <row r="4311" spans="1:4" x14ac:dyDescent="0.3">
      <c r="A4311" s="54">
        <v>45471</v>
      </c>
      <c r="B4311" s="52">
        <v>3</v>
      </c>
      <c r="C4311" s="55">
        <v>90.98</v>
      </c>
      <c r="D4311" s="52">
        <f t="shared" si="70"/>
        <v>6</v>
      </c>
    </row>
    <row r="4312" spans="1:4" x14ac:dyDescent="0.3">
      <c r="A4312" s="54">
        <v>45471</v>
      </c>
      <c r="B4312" s="52">
        <v>4</v>
      </c>
      <c r="C4312" s="55">
        <v>78.349999999999994</v>
      </c>
      <c r="D4312" s="52">
        <f t="shared" si="70"/>
        <v>6</v>
      </c>
    </row>
    <row r="4313" spans="1:4" x14ac:dyDescent="0.3">
      <c r="A4313" s="54">
        <v>45471</v>
      </c>
      <c r="B4313" s="52">
        <v>5</v>
      </c>
      <c r="C4313" s="55">
        <v>85.24</v>
      </c>
      <c r="D4313" s="52">
        <f t="shared" si="70"/>
        <v>6</v>
      </c>
    </row>
    <row r="4314" spans="1:4" x14ac:dyDescent="0.3">
      <c r="A4314" s="54">
        <v>45471</v>
      </c>
      <c r="B4314" s="52">
        <v>6</v>
      </c>
      <c r="C4314" s="55">
        <v>91.41</v>
      </c>
      <c r="D4314" s="52">
        <f t="shared" si="70"/>
        <v>6</v>
      </c>
    </row>
    <row r="4315" spans="1:4" x14ac:dyDescent="0.3">
      <c r="A4315" s="54">
        <v>45471</v>
      </c>
      <c r="B4315" s="52">
        <v>7</v>
      </c>
      <c r="C4315" s="55">
        <v>119.86</v>
      </c>
      <c r="D4315" s="52">
        <f t="shared" si="70"/>
        <v>6</v>
      </c>
    </row>
    <row r="4316" spans="1:4" x14ac:dyDescent="0.3">
      <c r="A4316" s="54">
        <v>45471</v>
      </c>
      <c r="B4316" s="52">
        <v>8</v>
      </c>
      <c r="C4316" s="55">
        <v>121.95</v>
      </c>
      <c r="D4316" s="52">
        <f t="shared" si="70"/>
        <v>6</v>
      </c>
    </row>
    <row r="4317" spans="1:4" x14ac:dyDescent="0.3">
      <c r="A4317" s="54">
        <v>45471</v>
      </c>
      <c r="B4317" s="52">
        <v>9</v>
      </c>
      <c r="C4317" s="55">
        <v>84.36</v>
      </c>
      <c r="D4317" s="52">
        <f t="shared" si="70"/>
        <v>6</v>
      </c>
    </row>
    <row r="4318" spans="1:4" x14ac:dyDescent="0.3">
      <c r="A4318" s="54">
        <v>45471</v>
      </c>
      <c r="B4318" s="52">
        <v>10</v>
      </c>
      <c r="C4318" s="55">
        <v>61.9</v>
      </c>
      <c r="D4318" s="52">
        <f t="shared" si="70"/>
        <v>6</v>
      </c>
    </row>
    <row r="4319" spans="1:4" x14ac:dyDescent="0.3">
      <c r="A4319" s="54">
        <v>45471</v>
      </c>
      <c r="B4319" s="52">
        <v>11</v>
      </c>
      <c r="C4319" s="55">
        <v>24.11</v>
      </c>
      <c r="D4319" s="52">
        <f t="shared" si="70"/>
        <v>6</v>
      </c>
    </row>
    <row r="4320" spans="1:4" x14ac:dyDescent="0.3">
      <c r="A4320" s="54">
        <v>45471</v>
      </c>
      <c r="B4320" s="52">
        <v>12</v>
      </c>
      <c r="C4320" s="55">
        <v>44.03</v>
      </c>
      <c r="D4320" s="52">
        <f t="shared" si="70"/>
        <v>6</v>
      </c>
    </row>
    <row r="4321" spans="1:4" x14ac:dyDescent="0.3">
      <c r="A4321" s="54">
        <v>45471</v>
      </c>
      <c r="B4321" s="52">
        <v>13</v>
      </c>
      <c r="C4321" s="55">
        <v>63.02</v>
      </c>
      <c r="D4321" s="52">
        <f t="shared" si="70"/>
        <v>6</v>
      </c>
    </row>
    <row r="4322" spans="1:4" x14ac:dyDescent="0.3">
      <c r="A4322" s="54">
        <v>45471</v>
      </c>
      <c r="B4322" s="52">
        <v>14</v>
      </c>
      <c r="C4322" s="55">
        <v>89.54</v>
      </c>
      <c r="D4322" s="52">
        <f t="shared" si="70"/>
        <v>6</v>
      </c>
    </row>
    <row r="4323" spans="1:4" x14ac:dyDescent="0.3">
      <c r="A4323" s="54">
        <v>45471</v>
      </c>
      <c r="B4323" s="52">
        <v>15</v>
      </c>
      <c r="C4323" s="55">
        <v>110.2</v>
      </c>
      <c r="D4323" s="52">
        <f t="shared" si="70"/>
        <v>6</v>
      </c>
    </row>
    <row r="4324" spans="1:4" x14ac:dyDescent="0.3">
      <c r="A4324" s="54">
        <v>45471</v>
      </c>
      <c r="B4324" s="52">
        <v>16</v>
      </c>
      <c r="C4324" s="55">
        <v>106.48</v>
      </c>
      <c r="D4324" s="52">
        <f t="shared" si="70"/>
        <v>6</v>
      </c>
    </row>
    <row r="4325" spans="1:4" x14ac:dyDescent="0.3">
      <c r="A4325" s="54">
        <v>45471</v>
      </c>
      <c r="B4325" s="52">
        <v>17</v>
      </c>
      <c r="C4325" s="55">
        <v>119.1</v>
      </c>
      <c r="D4325" s="52">
        <f t="shared" si="70"/>
        <v>6</v>
      </c>
    </row>
    <row r="4326" spans="1:4" x14ac:dyDescent="0.3">
      <c r="A4326" s="54">
        <v>45471</v>
      </c>
      <c r="B4326" s="52">
        <v>18</v>
      </c>
      <c r="C4326" s="55">
        <v>127.48</v>
      </c>
      <c r="D4326" s="52">
        <f t="shared" si="70"/>
        <v>6</v>
      </c>
    </row>
    <row r="4327" spans="1:4" x14ac:dyDescent="0.3">
      <c r="A4327" s="54">
        <v>45471</v>
      </c>
      <c r="B4327" s="52">
        <v>19</v>
      </c>
      <c r="C4327" s="55">
        <v>117.19</v>
      </c>
      <c r="D4327" s="52">
        <f t="shared" si="70"/>
        <v>6</v>
      </c>
    </row>
    <row r="4328" spans="1:4" x14ac:dyDescent="0.3">
      <c r="A4328" s="54">
        <v>45471</v>
      </c>
      <c r="B4328" s="52">
        <v>20</v>
      </c>
      <c r="C4328" s="55">
        <v>144.91999999999999</v>
      </c>
      <c r="D4328" s="52">
        <f t="shared" si="70"/>
        <v>6</v>
      </c>
    </row>
    <row r="4329" spans="1:4" x14ac:dyDescent="0.3">
      <c r="A4329" s="54">
        <v>45471</v>
      </c>
      <c r="B4329" s="52">
        <v>21</v>
      </c>
      <c r="C4329" s="55">
        <v>154.44</v>
      </c>
      <c r="D4329" s="52">
        <f t="shared" si="70"/>
        <v>6</v>
      </c>
    </row>
    <row r="4330" spans="1:4" x14ac:dyDescent="0.3">
      <c r="A4330" s="54">
        <v>45471</v>
      </c>
      <c r="B4330" s="52">
        <v>22</v>
      </c>
      <c r="C4330" s="55">
        <v>142.08000000000001</v>
      </c>
      <c r="D4330" s="52">
        <f t="shared" si="70"/>
        <v>6</v>
      </c>
    </row>
    <row r="4331" spans="1:4" x14ac:dyDescent="0.3">
      <c r="A4331" s="54">
        <v>45471</v>
      </c>
      <c r="B4331" s="52">
        <v>23</v>
      </c>
      <c r="C4331" s="55">
        <v>127.64</v>
      </c>
      <c r="D4331" s="52">
        <f t="shared" si="70"/>
        <v>6</v>
      </c>
    </row>
    <row r="4332" spans="1:4" x14ac:dyDescent="0.3">
      <c r="A4332" s="54">
        <v>45471</v>
      </c>
      <c r="B4332" s="52">
        <v>24</v>
      </c>
      <c r="C4332" s="55">
        <v>108.87</v>
      </c>
      <c r="D4332" s="52">
        <f t="shared" si="70"/>
        <v>6</v>
      </c>
    </row>
    <row r="4333" spans="1:4" x14ac:dyDescent="0.3">
      <c r="A4333" s="54">
        <v>45472</v>
      </c>
      <c r="B4333" s="52">
        <v>1</v>
      </c>
      <c r="C4333" s="55">
        <v>115.71</v>
      </c>
      <c r="D4333" s="52">
        <f t="shared" si="70"/>
        <v>6</v>
      </c>
    </row>
    <row r="4334" spans="1:4" x14ac:dyDescent="0.3">
      <c r="A4334" s="54">
        <v>45472</v>
      </c>
      <c r="B4334" s="52">
        <v>2</v>
      </c>
      <c r="C4334" s="55">
        <v>109.15</v>
      </c>
      <c r="D4334" s="52">
        <f t="shared" si="70"/>
        <v>6</v>
      </c>
    </row>
    <row r="4335" spans="1:4" x14ac:dyDescent="0.3">
      <c r="A4335" s="54">
        <v>45472</v>
      </c>
      <c r="B4335" s="52">
        <v>3</v>
      </c>
      <c r="C4335" s="55">
        <v>107.54</v>
      </c>
      <c r="D4335" s="52">
        <f t="shared" si="70"/>
        <v>6</v>
      </c>
    </row>
    <row r="4336" spans="1:4" x14ac:dyDescent="0.3">
      <c r="A4336" s="54">
        <v>45472</v>
      </c>
      <c r="B4336" s="52">
        <v>4</v>
      </c>
      <c r="C4336" s="55">
        <v>107.34</v>
      </c>
      <c r="D4336" s="52">
        <f t="shared" si="70"/>
        <v>6</v>
      </c>
    </row>
    <row r="4337" spans="1:4" x14ac:dyDescent="0.3">
      <c r="A4337" s="54">
        <v>45472</v>
      </c>
      <c r="B4337" s="52">
        <v>5</v>
      </c>
      <c r="C4337" s="55">
        <v>105.14</v>
      </c>
      <c r="D4337" s="52">
        <f t="shared" si="70"/>
        <v>6</v>
      </c>
    </row>
    <row r="4338" spans="1:4" x14ac:dyDescent="0.3">
      <c r="A4338" s="54">
        <v>45472</v>
      </c>
      <c r="B4338" s="52">
        <v>6</v>
      </c>
      <c r="C4338" s="55">
        <v>100.88</v>
      </c>
      <c r="D4338" s="52">
        <f t="shared" si="70"/>
        <v>6</v>
      </c>
    </row>
    <row r="4339" spans="1:4" x14ac:dyDescent="0.3">
      <c r="A4339" s="54">
        <v>45472</v>
      </c>
      <c r="B4339" s="52">
        <v>7</v>
      </c>
      <c r="C4339" s="55">
        <v>93.52</v>
      </c>
      <c r="D4339" s="52">
        <f t="shared" si="70"/>
        <v>6</v>
      </c>
    </row>
    <row r="4340" spans="1:4" x14ac:dyDescent="0.3">
      <c r="A4340" s="54">
        <v>45472</v>
      </c>
      <c r="B4340" s="52">
        <v>8</v>
      </c>
      <c r="C4340" s="55">
        <v>81.42</v>
      </c>
      <c r="D4340" s="52">
        <f t="shared" si="70"/>
        <v>6</v>
      </c>
    </row>
    <row r="4341" spans="1:4" x14ac:dyDescent="0.3">
      <c r="A4341" s="54">
        <v>45472</v>
      </c>
      <c r="B4341" s="52">
        <v>9</v>
      </c>
      <c r="C4341" s="55">
        <v>65.34</v>
      </c>
      <c r="D4341" s="52">
        <f t="shared" si="70"/>
        <v>6</v>
      </c>
    </row>
    <row r="4342" spans="1:4" x14ac:dyDescent="0.3">
      <c r="A4342" s="54">
        <v>45472</v>
      </c>
      <c r="B4342" s="52">
        <v>10</v>
      </c>
      <c r="C4342" s="55">
        <v>29.58</v>
      </c>
      <c r="D4342" s="52">
        <f t="shared" si="70"/>
        <v>6</v>
      </c>
    </row>
    <row r="4343" spans="1:4" x14ac:dyDescent="0.3">
      <c r="A4343" s="54">
        <v>45472</v>
      </c>
      <c r="B4343" s="52">
        <v>11</v>
      </c>
      <c r="C4343" s="55">
        <v>5.04</v>
      </c>
      <c r="D4343" s="52">
        <f t="shared" si="70"/>
        <v>6</v>
      </c>
    </row>
    <row r="4344" spans="1:4" x14ac:dyDescent="0.3">
      <c r="A4344" s="54">
        <v>45472</v>
      </c>
      <c r="B4344" s="52">
        <v>12</v>
      </c>
      <c r="C4344" s="55">
        <v>0.03</v>
      </c>
      <c r="D4344" s="52">
        <f t="shared" si="70"/>
        <v>6</v>
      </c>
    </row>
    <row r="4345" spans="1:4" x14ac:dyDescent="0.3">
      <c r="A4345" s="54">
        <v>45472</v>
      </c>
      <c r="B4345" s="52">
        <v>13</v>
      </c>
      <c r="C4345" s="55">
        <v>-0.03</v>
      </c>
      <c r="D4345" s="52">
        <f t="shared" si="70"/>
        <v>6</v>
      </c>
    </row>
    <row r="4346" spans="1:4" x14ac:dyDescent="0.3">
      <c r="A4346" s="54">
        <v>45472</v>
      </c>
      <c r="B4346" s="52">
        <v>14</v>
      </c>
      <c r="C4346" s="55">
        <v>-0.1</v>
      </c>
      <c r="D4346" s="52">
        <f t="shared" si="70"/>
        <v>6</v>
      </c>
    </row>
    <row r="4347" spans="1:4" x14ac:dyDescent="0.3">
      <c r="A4347" s="54">
        <v>45472</v>
      </c>
      <c r="B4347" s="52">
        <v>15</v>
      </c>
      <c r="C4347" s="55">
        <v>-0.14000000000000001</v>
      </c>
      <c r="D4347" s="52">
        <f t="shared" si="70"/>
        <v>6</v>
      </c>
    </row>
    <row r="4348" spans="1:4" x14ac:dyDescent="0.3">
      <c r="A4348" s="54">
        <v>45472</v>
      </c>
      <c r="B4348" s="52">
        <v>16</v>
      </c>
      <c r="C4348" s="55">
        <v>0.67</v>
      </c>
      <c r="D4348" s="52">
        <f t="shared" si="70"/>
        <v>6</v>
      </c>
    </row>
    <row r="4349" spans="1:4" x14ac:dyDescent="0.3">
      <c r="A4349" s="54">
        <v>45472</v>
      </c>
      <c r="B4349" s="52">
        <v>17</v>
      </c>
      <c r="C4349" s="55">
        <v>10.039999999999999</v>
      </c>
      <c r="D4349" s="52">
        <f t="shared" si="70"/>
        <v>6</v>
      </c>
    </row>
    <row r="4350" spans="1:4" x14ac:dyDescent="0.3">
      <c r="A4350" s="54">
        <v>45472</v>
      </c>
      <c r="B4350" s="52">
        <v>18</v>
      </c>
      <c r="C4350" s="55">
        <v>75.95</v>
      </c>
      <c r="D4350" s="52">
        <f t="shared" si="70"/>
        <v>6</v>
      </c>
    </row>
    <row r="4351" spans="1:4" x14ac:dyDescent="0.3">
      <c r="A4351" s="54">
        <v>45472</v>
      </c>
      <c r="B4351" s="52">
        <v>19</v>
      </c>
      <c r="C4351" s="55">
        <v>115.76</v>
      </c>
      <c r="D4351" s="52">
        <f t="shared" si="70"/>
        <v>6</v>
      </c>
    </row>
    <row r="4352" spans="1:4" x14ac:dyDescent="0.3">
      <c r="A4352" s="54">
        <v>45472</v>
      </c>
      <c r="B4352" s="52">
        <v>20</v>
      </c>
      <c r="C4352" s="55">
        <v>157</v>
      </c>
      <c r="D4352" s="52">
        <f t="shared" si="70"/>
        <v>6</v>
      </c>
    </row>
    <row r="4353" spans="1:4" x14ac:dyDescent="0.3">
      <c r="A4353" s="54">
        <v>45472</v>
      </c>
      <c r="B4353" s="52">
        <v>21</v>
      </c>
      <c r="C4353" s="55">
        <v>171.55</v>
      </c>
      <c r="D4353" s="52">
        <f t="shared" si="70"/>
        <v>6</v>
      </c>
    </row>
    <row r="4354" spans="1:4" x14ac:dyDescent="0.3">
      <c r="A4354" s="54">
        <v>45472</v>
      </c>
      <c r="B4354" s="52">
        <v>22</v>
      </c>
      <c r="C4354" s="55">
        <v>160.41999999999999</v>
      </c>
      <c r="D4354" s="52">
        <f t="shared" si="70"/>
        <v>6</v>
      </c>
    </row>
    <row r="4355" spans="1:4" x14ac:dyDescent="0.3">
      <c r="A4355" s="54">
        <v>45472</v>
      </c>
      <c r="B4355" s="52">
        <v>23</v>
      </c>
      <c r="C4355" s="55">
        <v>111.73</v>
      </c>
      <c r="D4355" s="52">
        <f t="shared" si="70"/>
        <v>6</v>
      </c>
    </row>
    <row r="4356" spans="1:4" x14ac:dyDescent="0.3">
      <c r="A4356" s="54">
        <v>45472</v>
      </c>
      <c r="B4356" s="52">
        <v>24</v>
      </c>
      <c r="C4356" s="55">
        <v>93.61</v>
      </c>
      <c r="D4356" s="52">
        <f t="shared" si="70"/>
        <v>6</v>
      </c>
    </row>
    <row r="4357" spans="1:4" x14ac:dyDescent="0.3">
      <c r="A4357" s="54">
        <v>45473</v>
      </c>
      <c r="B4357" s="52">
        <v>1</v>
      </c>
      <c r="C4357" s="55">
        <v>75.989999999999995</v>
      </c>
      <c r="D4357" s="52">
        <f t="shared" si="70"/>
        <v>6</v>
      </c>
    </row>
    <row r="4358" spans="1:4" x14ac:dyDescent="0.3">
      <c r="A4358" s="54">
        <v>45473</v>
      </c>
      <c r="B4358" s="52">
        <v>2</v>
      </c>
      <c r="C4358" s="55">
        <v>67.47</v>
      </c>
      <c r="D4358" s="52">
        <f t="shared" si="70"/>
        <v>6</v>
      </c>
    </row>
    <row r="4359" spans="1:4" x14ac:dyDescent="0.3">
      <c r="A4359" s="54">
        <v>45473</v>
      </c>
      <c r="B4359" s="52">
        <v>3</v>
      </c>
      <c r="C4359" s="55">
        <v>69.42</v>
      </c>
      <c r="D4359" s="52">
        <f t="shared" si="70"/>
        <v>6</v>
      </c>
    </row>
    <row r="4360" spans="1:4" x14ac:dyDescent="0.3">
      <c r="A4360" s="54">
        <v>45473</v>
      </c>
      <c r="B4360" s="52">
        <v>4</v>
      </c>
      <c r="C4360" s="55">
        <v>70.260000000000005</v>
      </c>
      <c r="D4360" s="52">
        <f t="shared" si="70"/>
        <v>6</v>
      </c>
    </row>
    <row r="4361" spans="1:4" x14ac:dyDescent="0.3">
      <c r="A4361" s="54">
        <v>45473</v>
      </c>
      <c r="B4361" s="52">
        <v>5</v>
      </c>
      <c r="C4361" s="55">
        <v>63.08</v>
      </c>
      <c r="D4361" s="52">
        <f t="shared" si="70"/>
        <v>6</v>
      </c>
    </row>
    <row r="4362" spans="1:4" x14ac:dyDescent="0.3">
      <c r="A4362" s="54">
        <v>45473</v>
      </c>
      <c r="B4362" s="52">
        <v>6</v>
      </c>
      <c r="C4362" s="55">
        <v>50.54</v>
      </c>
      <c r="D4362" s="52">
        <f t="shared" si="70"/>
        <v>6</v>
      </c>
    </row>
    <row r="4363" spans="1:4" x14ac:dyDescent="0.3">
      <c r="A4363" s="54">
        <v>45473</v>
      </c>
      <c r="B4363" s="52">
        <v>7</v>
      </c>
      <c r="C4363" s="55">
        <v>47.72</v>
      </c>
      <c r="D4363" s="52">
        <f t="shared" si="70"/>
        <v>6</v>
      </c>
    </row>
    <row r="4364" spans="1:4" x14ac:dyDescent="0.3">
      <c r="A4364" s="54">
        <v>45473</v>
      </c>
      <c r="B4364" s="52">
        <v>8</v>
      </c>
      <c r="C4364" s="55">
        <v>19.87</v>
      </c>
      <c r="D4364" s="52">
        <f t="shared" si="70"/>
        <v>6</v>
      </c>
    </row>
    <row r="4365" spans="1:4" x14ac:dyDescent="0.3">
      <c r="A4365" s="54">
        <v>45473</v>
      </c>
      <c r="B4365" s="52">
        <v>9</v>
      </c>
      <c r="C4365" s="55">
        <v>6.83</v>
      </c>
      <c r="D4365" s="52">
        <f t="shared" si="70"/>
        <v>6</v>
      </c>
    </row>
    <row r="4366" spans="1:4" x14ac:dyDescent="0.3">
      <c r="A4366" s="54">
        <v>45473</v>
      </c>
      <c r="B4366" s="52">
        <v>10</v>
      </c>
      <c r="C4366" s="55">
        <v>0.82</v>
      </c>
      <c r="D4366" s="52">
        <f t="shared" si="70"/>
        <v>6</v>
      </c>
    </row>
    <row r="4367" spans="1:4" x14ac:dyDescent="0.3">
      <c r="A4367" s="54">
        <v>45473</v>
      </c>
      <c r="B4367" s="52">
        <v>11</v>
      </c>
      <c r="C4367" s="55">
        <v>0</v>
      </c>
      <c r="D4367" s="52">
        <f t="shared" ref="D4367:D4430" si="71">MONTH(A4367)</f>
        <v>6</v>
      </c>
    </row>
    <row r="4368" spans="1:4" x14ac:dyDescent="0.3">
      <c r="A4368" s="54">
        <v>45473</v>
      </c>
      <c r="B4368" s="52">
        <v>12</v>
      </c>
      <c r="C4368" s="55">
        <v>0</v>
      </c>
      <c r="D4368" s="52">
        <f t="shared" si="71"/>
        <v>6</v>
      </c>
    </row>
    <row r="4369" spans="1:4" x14ac:dyDescent="0.3">
      <c r="A4369" s="54">
        <v>45473</v>
      </c>
      <c r="B4369" s="52">
        <v>13</v>
      </c>
      <c r="C4369" s="55">
        <v>-0.01</v>
      </c>
      <c r="D4369" s="52">
        <f t="shared" si="71"/>
        <v>6</v>
      </c>
    </row>
    <row r="4370" spans="1:4" x14ac:dyDescent="0.3">
      <c r="A4370" s="54">
        <v>45473</v>
      </c>
      <c r="B4370" s="52">
        <v>14</v>
      </c>
      <c r="C4370" s="55">
        <v>-1.48</v>
      </c>
      <c r="D4370" s="52">
        <f t="shared" si="71"/>
        <v>6</v>
      </c>
    </row>
    <row r="4371" spans="1:4" x14ac:dyDescent="0.3">
      <c r="A4371" s="54">
        <v>45473</v>
      </c>
      <c r="B4371" s="52">
        <v>15</v>
      </c>
      <c r="C4371" s="55">
        <v>-1.07</v>
      </c>
      <c r="D4371" s="52">
        <f t="shared" si="71"/>
        <v>6</v>
      </c>
    </row>
    <row r="4372" spans="1:4" x14ac:dyDescent="0.3">
      <c r="A4372" s="54">
        <v>45473</v>
      </c>
      <c r="B4372" s="52">
        <v>16</v>
      </c>
      <c r="C4372" s="55">
        <v>0</v>
      </c>
      <c r="D4372" s="52">
        <f t="shared" si="71"/>
        <v>6</v>
      </c>
    </row>
    <row r="4373" spans="1:4" x14ac:dyDescent="0.3">
      <c r="A4373" s="54">
        <v>45473</v>
      </c>
      <c r="B4373" s="52">
        <v>17</v>
      </c>
      <c r="C4373" s="55">
        <v>0.7</v>
      </c>
      <c r="D4373" s="52">
        <f t="shared" si="71"/>
        <v>6</v>
      </c>
    </row>
    <row r="4374" spans="1:4" x14ac:dyDescent="0.3">
      <c r="A4374" s="54">
        <v>45473</v>
      </c>
      <c r="B4374" s="52">
        <v>18</v>
      </c>
      <c r="C4374" s="55">
        <v>35.89</v>
      </c>
      <c r="D4374" s="52">
        <f t="shared" si="71"/>
        <v>6</v>
      </c>
    </row>
    <row r="4375" spans="1:4" x14ac:dyDescent="0.3">
      <c r="A4375" s="54">
        <v>45473</v>
      </c>
      <c r="B4375" s="52">
        <v>19</v>
      </c>
      <c r="C4375" s="55">
        <v>79.849999999999994</v>
      </c>
      <c r="D4375" s="52">
        <f t="shared" si="71"/>
        <v>6</v>
      </c>
    </row>
    <row r="4376" spans="1:4" x14ac:dyDescent="0.3">
      <c r="A4376" s="54">
        <v>45473</v>
      </c>
      <c r="B4376" s="52">
        <v>20</v>
      </c>
      <c r="C4376" s="55">
        <v>100.7</v>
      </c>
      <c r="D4376" s="52">
        <f t="shared" si="71"/>
        <v>6</v>
      </c>
    </row>
    <row r="4377" spans="1:4" x14ac:dyDescent="0.3">
      <c r="A4377" s="54">
        <v>45473</v>
      </c>
      <c r="B4377" s="52">
        <v>21</v>
      </c>
      <c r="C4377" s="55">
        <v>116.64</v>
      </c>
      <c r="D4377" s="52">
        <f t="shared" si="71"/>
        <v>6</v>
      </c>
    </row>
    <row r="4378" spans="1:4" x14ac:dyDescent="0.3">
      <c r="A4378" s="54">
        <v>45473</v>
      </c>
      <c r="B4378" s="52">
        <v>22</v>
      </c>
      <c r="C4378" s="55">
        <v>113.05</v>
      </c>
      <c r="D4378" s="52">
        <f t="shared" si="71"/>
        <v>6</v>
      </c>
    </row>
    <row r="4379" spans="1:4" x14ac:dyDescent="0.3">
      <c r="A4379" s="54">
        <v>45473</v>
      </c>
      <c r="B4379" s="52">
        <v>23</v>
      </c>
      <c r="C4379" s="55">
        <v>105.06</v>
      </c>
      <c r="D4379" s="52">
        <f t="shared" si="71"/>
        <v>6</v>
      </c>
    </row>
    <row r="4380" spans="1:4" x14ac:dyDescent="0.3">
      <c r="A4380" s="54">
        <v>45473</v>
      </c>
      <c r="B4380" s="52">
        <v>24</v>
      </c>
      <c r="C4380" s="55">
        <v>96.19</v>
      </c>
      <c r="D4380" s="52">
        <f t="shared" si="71"/>
        <v>6</v>
      </c>
    </row>
    <row r="4381" spans="1:4" x14ac:dyDescent="0.3">
      <c r="A4381" s="54">
        <v>45474</v>
      </c>
      <c r="B4381" s="52">
        <v>1</v>
      </c>
      <c r="C4381" s="55">
        <v>95.74</v>
      </c>
      <c r="D4381" s="52">
        <f t="shared" si="71"/>
        <v>7</v>
      </c>
    </row>
    <row r="4382" spans="1:4" x14ac:dyDescent="0.3">
      <c r="A4382" s="54">
        <v>45474</v>
      </c>
      <c r="B4382" s="52">
        <v>2</v>
      </c>
      <c r="C4382" s="55">
        <v>86.25</v>
      </c>
      <c r="D4382" s="52">
        <f t="shared" si="71"/>
        <v>7</v>
      </c>
    </row>
    <row r="4383" spans="1:4" x14ac:dyDescent="0.3">
      <c r="A4383" s="54">
        <v>45474</v>
      </c>
      <c r="B4383" s="52">
        <v>3</v>
      </c>
      <c r="C4383" s="55">
        <v>81.41</v>
      </c>
      <c r="D4383" s="52">
        <f t="shared" si="71"/>
        <v>7</v>
      </c>
    </row>
    <row r="4384" spans="1:4" x14ac:dyDescent="0.3">
      <c r="A4384" s="54">
        <v>45474</v>
      </c>
      <c r="B4384" s="52">
        <v>4</v>
      </c>
      <c r="C4384" s="55">
        <v>82.19</v>
      </c>
      <c r="D4384" s="52">
        <f t="shared" si="71"/>
        <v>7</v>
      </c>
    </row>
    <row r="4385" spans="1:4" x14ac:dyDescent="0.3">
      <c r="A4385" s="54">
        <v>45474</v>
      </c>
      <c r="B4385" s="52">
        <v>5</v>
      </c>
      <c r="C4385" s="55">
        <v>81.56</v>
      </c>
      <c r="D4385" s="52">
        <f t="shared" si="71"/>
        <v>7</v>
      </c>
    </row>
    <row r="4386" spans="1:4" x14ac:dyDescent="0.3">
      <c r="A4386" s="54">
        <v>45474</v>
      </c>
      <c r="B4386" s="52">
        <v>6</v>
      </c>
      <c r="C4386" s="55">
        <v>90</v>
      </c>
      <c r="D4386" s="52">
        <f t="shared" si="71"/>
        <v>7</v>
      </c>
    </row>
    <row r="4387" spans="1:4" x14ac:dyDescent="0.3">
      <c r="A4387" s="54">
        <v>45474</v>
      </c>
      <c r="B4387" s="52">
        <v>7</v>
      </c>
      <c r="C4387" s="55">
        <v>135.47</v>
      </c>
      <c r="D4387" s="52">
        <f t="shared" si="71"/>
        <v>7</v>
      </c>
    </row>
    <row r="4388" spans="1:4" x14ac:dyDescent="0.3">
      <c r="A4388" s="54">
        <v>45474</v>
      </c>
      <c r="B4388" s="52">
        <v>8</v>
      </c>
      <c r="C4388" s="55">
        <v>143.25</v>
      </c>
      <c r="D4388" s="52">
        <f t="shared" si="71"/>
        <v>7</v>
      </c>
    </row>
    <row r="4389" spans="1:4" x14ac:dyDescent="0.3">
      <c r="A4389" s="54">
        <v>45474</v>
      </c>
      <c r="B4389" s="52">
        <v>9</v>
      </c>
      <c r="C4389" s="55">
        <v>141.22</v>
      </c>
      <c r="D4389" s="52">
        <f t="shared" si="71"/>
        <v>7</v>
      </c>
    </row>
    <row r="4390" spans="1:4" x14ac:dyDescent="0.3">
      <c r="A4390" s="54">
        <v>45474</v>
      </c>
      <c r="B4390" s="52">
        <v>10</v>
      </c>
      <c r="C4390" s="55">
        <v>113.89</v>
      </c>
      <c r="D4390" s="52">
        <f t="shared" si="71"/>
        <v>7</v>
      </c>
    </row>
    <row r="4391" spans="1:4" x14ac:dyDescent="0.3">
      <c r="A4391" s="54">
        <v>45474</v>
      </c>
      <c r="B4391" s="52">
        <v>11</v>
      </c>
      <c r="C4391" s="55">
        <v>105.26</v>
      </c>
      <c r="D4391" s="52">
        <f t="shared" si="71"/>
        <v>7</v>
      </c>
    </row>
    <row r="4392" spans="1:4" x14ac:dyDescent="0.3">
      <c r="A4392" s="54">
        <v>45474</v>
      </c>
      <c r="B4392" s="52">
        <v>12</v>
      </c>
      <c r="C4392" s="55">
        <v>90.28</v>
      </c>
      <c r="D4392" s="52">
        <f t="shared" si="71"/>
        <v>7</v>
      </c>
    </row>
    <row r="4393" spans="1:4" x14ac:dyDescent="0.3">
      <c r="A4393" s="54">
        <v>45474</v>
      </c>
      <c r="B4393" s="52">
        <v>13</v>
      </c>
      <c r="C4393" s="55">
        <v>89.05</v>
      </c>
      <c r="D4393" s="52">
        <f t="shared" si="71"/>
        <v>7</v>
      </c>
    </row>
    <row r="4394" spans="1:4" x14ac:dyDescent="0.3">
      <c r="A4394" s="54">
        <v>45474</v>
      </c>
      <c r="B4394" s="52">
        <v>14</v>
      </c>
      <c r="C4394" s="55">
        <v>99</v>
      </c>
      <c r="D4394" s="52">
        <f t="shared" si="71"/>
        <v>7</v>
      </c>
    </row>
    <row r="4395" spans="1:4" x14ac:dyDescent="0.3">
      <c r="A4395" s="54">
        <v>45474</v>
      </c>
      <c r="B4395" s="52">
        <v>15</v>
      </c>
      <c r="C4395" s="55">
        <v>97.82</v>
      </c>
      <c r="D4395" s="52">
        <f t="shared" si="71"/>
        <v>7</v>
      </c>
    </row>
    <row r="4396" spans="1:4" x14ac:dyDescent="0.3">
      <c r="A4396" s="54">
        <v>45474</v>
      </c>
      <c r="B4396" s="52">
        <v>16</v>
      </c>
      <c r="C4396" s="55">
        <v>126.53</v>
      </c>
      <c r="D4396" s="52">
        <f t="shared" si="71"/>
        <v>7</v>
      </c>
    </row>
    <row r="4397" spans="1:4" x14ac:dyDescent="0.3">
      <c r="A4397" s="54">
        <v>45474</v>
      </c>
      <c r="B4397" s="52">
        <v>17</v>
      </c>
      <c r="C4397" s="55">
        <v>111.72</v>
      </c>
      <c r="D4397" s="52">
        <f t="shared" si="71"/>
        <v>7</v>
      </c>
    </row>
    <row r="4398" spans="1:4" x14ac:dyDescent="0.3">
      <c r="A4398" s="54">
        <v>45474</v>
      </c>
      <c r="B4398" s="52">
        <v>18</v>
      </c>
      <c r="C4398" s="55">
        <v>141.01</v>
      </c>
      <c r="D4398" s="52">
        <f t="shared" si="71"/>
        <v>7</v>
      </c>
    </row>
    <row r="4399" spans="1:4" x14ac:dyDescent="0.3">
      <c r="A4399" s="54">
        <v>45474</v>
      </c>
      <c r="B4399" s="52">
        <v>19</v>
      </c>
      <c r="C4399" s="55">
        <v>199.09</v>
      </c>
      <c r="D4399" s="52">
        <f t="shared" si="71"/>
        <v>7</v>
      </c>
    </row>
    <row r="4400" spans="1:4" x14ac:dyDescent="0.3">
      <c r="A4400" s="54">
        <v>45474</v>
      </c>
      <c r="B4400" s="52">
        <v>20</v>
      </c>
      <c r="C4400" s="55">
        <v>245.78</v>
      </c>
      <c r="D4400" s="52">
        <f t="shared" si="71"/>
        <v>7</v>
      </c>
    </row>
    <row r="4401" spans="1:4" x14ac:dyDescent="0.3">
      <c r="A4401" s="54">
        <v>45474</v>
      </c>
      <c r="B4401" s="52">
        <v>21</v>
      </c>
      <c r="C4401" s="55">
        <v>286.41000000000003</v>
      </c>
      <c r="D4401" s="52">
        <f t="shared" si="71"/>
        <v>7</v>
      </c>
    </row>
    <row r="4402" spans="1:4" x14ac:dyDescent="0.3">
      <c r="A4402" s="54">
        <v>45474</v>
      </c>
      <c r="B4402" s="52">
        <v>22</v>
      </c>
      <c r="C4402" s="55">
        <v>236.36</v>
      </c>
      <c r="D4402" s="52">
        <f t="shared" si="71"/>
        <v>7</v>
      </c>
    </row>
    <row r="4403" spans="1:4" x14ac:dyDescent="0.3">
      <c r="A4403" s="54">
        <v>45474</v>
      </c>
      <c r="B4403" s="52">
        <v>23</v>
      </c>
      <c r="C4403" s="55">
        <v>157.19999999999999</v>
      </c>
      <c r="D4403" s="52">
        <f t="shared" si="71"/>
        <v>7</v>
      </c>
    </row>
    <row r="4404" spans="1:4" x14ac:dyDescent="0.3">
      <c r="A4404" s="54">
        <v>45474</v>
      </c>
      <c r="B4404" s="52">
        <v>24</v>
      </c>
      <c r="C4404" s="55">
        <v>122.86</v>
      </c>
      <c r="D4404" s="52">
        <f t="shared" si="71"/>
        <v>7</v>
      </c>
    </row>
    <row r="4405" spans="1:4" x14ac:dyDescent="0.3">
      <c r="A4405" s="54">
        <v>45475</v>
      </c>
      <c r="B4405" s="52">
        <v>1</v>
      </c>
      <c r="C4405" s="55">
        <v>89.3</v>
      </c>
      <c r="D4405" s="52">
        <f t="shared" si="71"/>
        <v>7</v>
      </c>
    </row>
    <row r="4406" spans="1:4" x14ac:dyDescent="0.3">
      <c r="A4406" s="54">
        <v>45475</v>
      </c>
      <c r="B4406" s="52">
        <v>2</v>
      </c>
      <c r="C4406" s="55">
        <v>91.54</v>
      </c>
      <c r="D4406" s="52">
        <f t="shared" si="71"/>
        <v>7</v>
      </c>
    </row>
    <row r="4407" spans="1:4" x14ac:dyDescent="0.3">
      <c r="A4407" s="54">
        <v>45475</v>
      </c>
      <c r="B4407" s="52">
        <v>3</v>
      </c>
      <c r="C4407" s="55">
        <v>90.18</v>
      </c>
      <c r="D4407" s="52">
        <f t="shared" si="71"/>
        <v>7</v>
      </c>
    </row>
    <row r="4408" spans="1:4" x14ac:dyDescent="0.3">
      <c r="A4408" s="54">
        <v>45475</v>
      </c>
      <c r="B4408" s="52">
        <v>4</v>
      </c>
      <c r="C4408" s="55">
        <v>81.98</v>
      </c>
      <c r="D4408" s="52">
        <f t="shared" si="71"/>
        <v>7</v>
      </c>
    </row>
    <row r="4409" spans="1:4" x14ac:dyDescent="0.3">
      <c r="A4409" s="54">
        <v>45475</v>
      </c>
      <c r="B4409" s="52">
        <v>5</v>
      </c>
      <c r="C4409" s="55">
        <v>74.790000000000006</v>
      </c>
      <c r="D4409" s="52">
        <f t="shared" si="71"/>
        <v>7</v>
      </c>
    </row>
    <row r="4410" spans="1:4" x14ac:dyDescent="0.3">
      <c r="A4410" s="54">
        <v>45475</v>
      </c>
      <c r="B4410" s="52">
        <v>6</v>
      </c>
      <c r="C4410" s="55">
        <v>90.09</v>
      </c>
      <c r="D4410" s="52">
        <f t="shared" si="71"/>
        <v>7</v>
      </c>
    </row>
    <row r="4411" spans="1:4" x14ac:dyDescent="0.3">
      <c r="A4411" s="54">
        <v>45475</v>
      </c>
      <c r="B4411" s="52">
        <v>7</v>
      </c>
      <c r="C4411" s="55">
        <v>110.39</v>
      </c>
      <c r="D4411" s="52">
        <f t="shared" si="71"/>
        <v>7</v>
      </c>
    </row>
    <row r="4412" spans="1:4" x14ac:dyDescent="0.3">
      <c r="A4412" s="54">
        <v>45475</v>
      </c>
      <c r="B4412" s="52">
        <v>8</v>
      </c>
      <c r="C4412" s="55">
        <v>100.69</v>
      </c>
      <c r="D4412" s="52">
        <f t="shared" si="71"/>
        <v>7</v>
      </c>
    </row>
    <row r="4413" spans="1:4" x14ac:dyDescent="0.3">
      <c r="A4413" s="54">
        <v>45475</v>
      </c>
      <c r="B4413" s="52">
        <v>9</v>
      </c>
      <c r="C4413" s="55">
        <v>100.9</v>
      </c>
      <c r="D4413" s="52">
        <f t="shared" si="71"/>
        <v>7</v>
      </c>
    </row>
    <row r="4414" spans="1:4" x14ac:dyDescent="0.3">
      <c r="A4414" s="54">
        <v>45475</v>
      </c>
      <c r="B4414" s="52">
        <v>10</v>
      </c>
      <c r="C4414" s="55">
        <v>86.01</v>
      </c>
      <c r="D4414" s="52">
        <f t="shared" si="71"/>
        <v>7</v>
      </c>
    </row>
    <row r="4415" spans="1:4" x14ac:dyDescent="0.3">
      <c r="A4415" s="54">
        <v>45475</v>
      </c>
      <c r="B4415" s="52">
        <v>11</v>
      </c>
      <c r="C4415" s="55">
        <v>81.430000000000007</v>
      </c>
      <c r="D4415" s="52">
        <f t="shared" si="71"/>
        <v>7</v>
      </c>
    </row>
    <row r="4416" spans="1:4" x14ac:dyDescent="0.3">
      <c r="A4416" s="54">
        <v>45475</v>
      </c>
      <c r="B4416" s="52">
        <v>12</v>
      </c>
      <c r="C4416" s="55">
        <v>75.36</v>
      </c>
      <c r="D4416" s="52">
        <f t="shared" si="71"/>
        <v>7</v>
      </c>
    </row>
    <row r="4417" spans="1:4" x14ac:dyDescent="0.3">
      <c r="A4417" s="54">
        <v>45475</v>
      </c>
      <c r="B4417" s="52">
        <v>13</v>
      </c>
      <c r="C4417" s="55">
        <v>74.400000000000006</v>
      </c>
      <c r="D4417" s="52">
        <f t="shared" si="71"/>
        <v>7</v>
      </c>
    </row>
    <row r="4418" spans="1:4" x14ac:dyDescent="0.3">
      <c r="A4418" s="54">
        <v>45475</v>
      </c>
      <c r="B4418" s="52">
        <v>14</v>
      </c>
      <c r="C4418" s="55">
        <v>73.14</v>
      </c>
      <c r="D4418" s="52">
        <f t="shared" si="71"/>
        <v>7</v>
      </c>
    </row>
    <row r="4419" spans="1:4" x14ac:dyDescent="0.3">
      <c r="A4419" s="54">
        <v>45475</v>
      </c>
      <c r="B4419" s="52">
        <v>15</v>
      </c>
      <c r="C4419" s="55">
        <v>62.21</v>
      </c>
      <c r="D4419" s="52">
        <f t="shared" si="71"/>
        <v>7</v>
      </c>
    </row>
    <row r="4420" spans="1:4" x14ac:dyDescent="0.3">
      <c r="A4420" s="54">
        <v>45475</v>
      </c>
      <c r="B4420" s="52">
        <v>16</v>
      </c>
      <c r="C4420" s="55">
        <v>62.01</v>
      </c>
      <c r="D4420" s="52">
        <f t="shared" si="71"/>
        <v>7</v>
      </c>
    </row>
    <row r="4421" spans="1:4" x14ac:dyDescent="0.3">
      <c r="A4421" s="54">
        <v>45475</v>
      </c>
      <c r="B4421" s="52">
        <v>17</v>
      </c>
      <c r="C4421" s="55">
        <v>75.98</v>
      </c>
      <c r="D4421" s="52">
        <f t="shared" si="71"/>
        <v>7</v>
      </c>
    </row>
    <row r="4422" spans="1:4" x14ac:dyDescent="0.3">
      <c r="A4422" s="54">
        <v>45475</v>
      </c>
      <c r="B4422" s="52">
        <v>18</v>
      </c>
      <c r="C4422" s="55">
        <v>74.349999999999994</v>
      </c>
      <c r="D4422" s="52">
        <f t="shared" si="71"/>
        <v>7</v>
      </c>
    </row>
    <row r="4423" spans="1:4" x14ac:dyDescent="0.3">
      <c r="A4423" s="54">
        <v>45475</v>
      </c>
      <c r="B4423" s="52">
        <v>19</v>
      </c>
      <c r="C4423" s="55">
        <v>82.49</v>
      </c>
      <c r="D4423" s="52">
        <f t="shared" si="71"/>
        <v>7</v>
      </c>
    </row>
    <row r="4424" spans="1:4" x14ac:dyDescent="0.3">
      <c r="A4424" s="54">
        <v>45475</v>
      </c>
      <c r="B4424" s="52">
        <v>20</v>
      </c>
      <c r="C4424" s="55">
        <v>113.52</v>
      </c>
      <c r="D4424" s="52">
        <f t="shared" si="71"/>
        <v>7</v>
      </c>
    </row>
    <row r="4425" spans="1:4" x14ac:dyDescent="0.3">
      <c r="A4425" s="54">
        <v>45475</v>
      </c>
      <c r="B4425" s="52">
        <v>21</v>
      </c>
      <c r="C4425" s="55">
        <v>143.88</v>
      </c>
      <c r="D4425" s="52">
        <f t="shared" si="71"/>
        <v>7</v>
      </c>
    </row>
    <row r="4426" spans="1:4" x14ac:dyDescent="0.3">
      <c r="A4426" s="54">
        <v>45475</v>
      </c>
      <c r="B4426" s="52">
        <v>22</v>
      </c>
      <c r="C4426" s="55">
        <v>113.98</v>
      </c>
      <c r="D4426" s="52">
        <f t="shared" si="71"/>
        <v>7</v>
      </c>
    </row>
    <row r="4427" spans="1:4" x14ac:dyDescent="0.3">
      <c r="A4427" s="54">
        <v>45475</v>
      </c>
      <c r="B4427" s="52">
        <v>23</v>
      </c>
      <c r="C4427" s="55">
        <v>114.73</v>
      </c>
      <c r="D4427" s="52">
        <f t="shared" si="71"/>
        <v>7</v>
      </c>
    </row>
    <row r="4428" spans="1:4" x14ac:dyDescent="0.3">
      <c r="A4428" s="54">
        <v>45475</v>
      </c>
      <c r="B4428" s="52">
        <v>24</v>
      </c>
      <c r="C4428" s="55">
        <v>91.04</v>
      </c>
      <c r="D4428" s="52">
        <f t="shared" si="71"/>
        <v>7</v>
      </c>
    </row>
    <row r="4429" spans="1:4" x14ac:dyDescent="0.3">
      <c r="A4429" s="54">
        <v>45476</v>
      </c>
      <c r="B4429" s="52">
        <v>1</v>
      </c>
      <c r="C4429" s="55">
        <v>80.010000000000005</v>
      </c>
      <c r="D4429" s="52">
        <f t="shared" si="71"/>
        <v>7</v>
      </c>
    </row>
    <row r="4430" spans="1:4" x14ac:dyDescent="0.3">
      <c r="A4430" s="54">
        <v>45476</v>
      </c>
      <c r="B4430" s="52">
        <v>2</v>
      </c>
      <c r="C4430" s="55">
        <v>59.99</v>
      </c>
      <c r="D4430" s="52">
        <f t="shared" si="71"/>
        <v>7</v>
      </c>
    </row>
    <row r="4431" spans="1:4" x14ac:dyDescent="0.3">
      <c r="A4431" s="54">
        <v>45476</v>
      </c>
      <c r="B4431" s="52">
        <v>3</v>
      </c>
      <c r="C4431" s="55">
        <v>52.44</v>
      </c>
      <c r="D4431" s="52">
        <f t="shared" ref="D4431:D4494" si="72">MONTH(A4431)</f>
        <v>7</v>
      </c>
    </row>
    <row r="4432" spans="1:4" x14ac:dyDescent="0.3">
      <c r="A4432" s="54">
        <v>45476</v>
      </c>
      <c r="B4432" s="52">
        <v>4</v>
      </c>
      <c r="C4432" s="55">
        <v>54.31</v>
      </c>
      <c r="D4432" s="52">
        <f t="shared" si="72"/>
        <v>7</v>
      </c>
    </row>
    <row r="4433" spans="1:4" x14ac:dyDescent="0.3">
      <c r="A4433" s="54">
        <v>45476</v>
      </c>
      <c r="B4433" s="52">
        <v>5</v>
      </c>
      <c r="C4433" s="55">
        <v>65.849999999999994</v>
      </c>
      <c r="D4433" s="52">
        <f t="shared" si="72"/>
        <v>7</v>
      </c>
    </row>
    <row r="4434" spans="1:4" x14ac:dyDescent="0.3">
      <c r="A4434" s="54">
        <v>45476</v>
      </c>
      <c r="B4434" s="52">
        <v>6</v>
      </c>
      <c r="C4434" s="55">
        <v>68.91</v>
      </c>
      <c r="D4434" s="52">
        <f t="shared" si="72"/>
        <v>7</v>
      </c>
    </row>
    <row r="4435" spans="1:4" x14ac:dyDescent="0.3">
      <c r="A4435" s="54">
        <v>45476</v>
      </c>
      <c r="B4435" s="52">
        <v>7</v>
      </c>
      <c r="C4435" s="55">
        <v>104.5</v>
      </c>
      <c r="D4435" s="52">
        <f t="shared" si="72"/>
        <v>7</v>
      </c>
    </row>
    <row r="4436" spans="1:4" x14ac:dyDescent="0.3">
      <c r="A4436" s="54">
        <v>45476</v>
      </c>
      <c r="B4436" s="52">
        <v>8</v>
      </c>
      <c r="C4436" s="55">
        <v>111.75</v>
      </c>
      <c r="D4436" s="52">
        <f t="shared" si="72"/>
        <v>7</v>
      </c>
    </row>
    <row r="4437" spans="1:4" x14ac:dyDescent="0.3">
      <c r="A4437" s="54">
        <v>45476</v>
      </c>
      <c r="B4437" s="52">
        <v>9</v>
      </c>
      <c r="C4437" s="55">
        <v>109.26</v>
      </c>
      <c r="D4437" s="52">
        <f t="shared" si="72"/>
        <v>7</v>
      </c>
    </row>
    <row r="4438" spans="1:4" x14ac:dyDescent="0.3">
      <c r="A4438" s="54">
        <v>45476</v>
      </c>
      <c r="B4438" s="52">
        <v>10</v>
      </c>
      <c r="C4438" s="55">
        <v>89.59</v>
      </c>
      <c r="D4438" s="52">
        <f t="shared" si="72"/>
        <v>7</v>
      </c>
    </row>
    <row r="4439" spans="1:4" x14ac:dyDescent="0.3">
      <c r="A4439" s="54">
        <v>45476</v>
      </c>
      <c r="B4439" s="52">
        <v>11</v>
      </c>
      <c r="C4439" s="55">
        <v>74.290000000000006</v>
      </c>
      <c r="D4439" s="52">
        <f t="shared" si="72"/>
        <v>7</v>
      </c>
    </row>
    <row r="4440" spans="1:4" x14ac:dyDescent="0.3">
      <c r="A4440" s="54">
        <v>45476</v>
      </c>
      <c r="B4440" s="52">
        <v>12</v>
      </c>
      <c r="C4440" s="55">
        <v>69.81</v>
      </c>
      <c r="D4440" s="52">
        <f t="shared" si="72"/>
        <v>7</v>
      </c>
    </row>
    <row r="4441" spans="1:4" x14ac:dyDescent="0.3">
      <c r="A4441" s="54">
        <v>45476</v>
      </c>
      <c r="B4441" s="52">
        <v>13</v>
      </c>
      <c r="C4441" s="55">
        <v>74.37</v>
      </c>
      <c r="D4441" s="52">
        <f t="shared" si="72"/>
        <v>7</v>
      </c>
    </row>
    <row r="4442" spans="1:4" x14ac:dyDescent="0.3">
      <c r="A4442" s="54">
        <v>45476</v>
      </c>
      <c r="B4442" s="52">
        <v>14</v>
      </c>
      <c r="C4442" s="55">
        <v>73.84</v>
      </c>
      <c r="D4442" s="52">
        <f t="shared" si="72"/>
        <v>7</v>
      </c>
    </row>
    <row r="4443" spans="1:4" x14ac:dyDescent="0.3">
      <c r="A4443" s="54">
        <v>45476</v>
      </c>
      <c r="B4443" s="52">
        <v>15</v>
      </c>
      <c r="C4443" s="55">
        <v>68.42</v>
      </c>
      <c r="D4443" s="52">
        <f t="shared" si="72"/>
        <v>7</v>
      </c>
    </row>
    <row r="4444" spans="1:4" x14ac:dyDescent="0.3">
      <c r="A4444" s="54">
        <v>45476</v>
      </c>
      <c r="B4444" s="52">
        <v>16</v>
      </c>
      <c r="C4444" s="55">
        <v>59.48</v>
      </c>
      <c r="D4444" s="52">
        <f t="shared" si="72"/>
        <v>7</v>
      </c>
    </row>
    <row r="4445" spans="1:4" x14ac:dyDescent="0.3">
      <c r="A4445" s="54">
        <v>45476</v>
      </c>
      <c r="B4445" s="52">
        <v>17</v>
      </c>
      <c r="C4445" s="55">
        <v>60.65</v>
      </c>
      <c r="D4445" s="52">
        <f t="shared" si="72"/>
        <v>7</v>
      </c>
    </row>
    <row r="4446" spans="1:4" x14ac:dyDescent="0.3">
      <c r="A4446" s="54">
        <v>45476</v>
      </c>
      <c r="B4446" s="52">
        <v>18</v>
      </c>
      <c r="C4446" s="55">
        <v>86.5</v>
      </c>
      <c r="D4446" s="52">
        <f t="shared" si="72"/>
        <v>7</v>
      </c>
    </row>
    <row r="4447" spans="1:4" x14ac:dyDescent="0.3">
      <c r="A4447" s="54">
        <v>45476</v>
      </c>
      <c r="B4447" s="52">
        <v>19</v>
      </c>
      <c r="C4447" s="55">
        <v>134.44</v>
      </c>
      <c r="D4447" s="52">
        <f t="shared" si="72"/>
        <v>7</v>
      </c>
    </row>
    <row r="4448" spans="1:4" x14ac:dyDescent="0.3">
      <c r="A4448" s="54">
        <v>45476</v>
      </c>
      <c r="B4448" s="52">
        <v>20</v>
      </c>
      <c r="C4448" s="55">
        <v>166.55</v>
      </c>
      <c r="D4448" s="52">
        <f t="shared" si="72"/>
        <v>7</v>
      </c>
    </row>
    <row r="4449" spans="1:4" x14ac:dyDescent="0.3">
      <c r="A4449" s="54">
        <v>45476</v>
      </c>
      <c r="B4449" s="52">
        <v>21</v>
      </c>
      <c r="C4449" s="55">
        <v>218.62</v>
      </c>
      <c r="D4449" s="52">
        <f t="shared" si="72"/>
        <v>7</v>
      </c>
    </row>
    <row r="4450" spans="1:4" x14ac:dyDescent="0.3">
      <c r="A4450" s="54">
        <v>45476</v>
      </c>
      <c r="B4450" s="52">
        <v>22</v>
      </c>
      <c r="C4450" s="55">
        <v>156.66</v>
      </c>
      <c r="D4450" s="52">
        <f t="shared" si="72"/>
        <v>7</v>
      </c>
    </row>
    <row r="4451" spans="1:4" x14ac:dyDescent="0.3">
      <c r="A4451" s="54">
        <v>45476</v>
      </c>
      <c r="B4451" s="52">
        <v>23</v>
      </c>
      <c r="C4451" s="55">
        <v>131.47999999999999</v>
      </c>
      <c r="D4451" s="52">
        <f t="shared" si="72"/>
        <v>7</v>
      </c>
    </row>
    <row r="4452" spans="1:4" x14ac:dyDescent="0.3">
      <c r="A4452" s="54">
        <v>45476</v>
      </c>
      <c r="B4452" s="52">
        <v>24</v>
      </c>
      <c r="C4452" s="55">
        <v>96.02</v>
      </c>
      <c r="D4452" s="52">
        <f t="shared" si="72"/>
        <v>7</v>
      </c>
    </row>
    <row r="4453" spans="1:4" x14ac:dyDescent="0.3">
      <c r="A4453" s="54">
        <v>45477</v>
      </c>
      <c r="B4453" s="52">
        <v>1</v>
      </c>
      <c r="C4453" s="55">
        <v>96.92</v>
      </c>
      <c r="D4453" s="52">
        <f t="shared" si="72"/>
        <v>7</v>
      </c>
    </row>
    <row r="4454" spans="1:4" x14ac:dyDescent="0.3">
      <c r="A4454" s="54">
        <v>45477</v>
      </c>
      <c r="B4454" s="52">
        <v>2</v>
      </c>
      <c r="C4454" s="55">
        <v>86.66</v>
      </c>
      <c r="D4454" s="52">
        <f t="shared" si="72"/>
        <v>7</v>
      </c>
    </row>
    <row r="4455" spans="1:4" x14ac:dyDescent="0.3">
      <c r="A4455" s="54">
        <v>45477</v>
      </c>
      <c r="B4455" s="52">
        <v>3</v>
      </c>
      <c r="C4455" s="55">
        <v>52.88</v>
      </c>
      <c r="D4455" s="52">
        <f t="shared" si="72"/>
        <v>7</v>
      </c>
    </row>
    <row r="4456" spans="1:4" x14ac:dyDescent="0.3">
      <c r="A4456" s="54">
        <v>45477</v>
      </c>
      <c r="B4456" s="52">
        <v>4</v>
      </c>
      <c r="C4456" s="55">
        <v>51.38</v>
      </c>
      <c r="D4456" s="52">
        <f t="shared" si="72"/>
        <v>7</v>
      </c>
    </row>
    <row r="4457" spans="1:4" x14ac:dyDescent="0.3">
      <c r="A4457" s="54">
        <v>45477</v>
      </c>
      <c r="B4457" s="52">
        <v>5</v>
      </c>
      <c r="C4457" s="55">
        <v>41.63</v>
      </c>
      <c r="D4457" s="52">
        <f t="shared" si="72"/>
        <v>7</v>
      </c>
    </row>
    <row r="4458" spans="1:4" x14ac:dyDescent="0.3">
      <c r="A4458" s="54">
        <v>45477</v>
      </c>
      <c r="B4458" s="52">
        <v>6</v>
      </c>
      <c r="C4458" s="55">
        <v>48.73</v>
      </c>
      <c r="D4458" s="52">
        <f t="shared" si="72"/>
        <v>7</v>
      </c>
    </row>
    <row r="4459" spans="1:4" x14ac:dyDescent="0.3">
      <c r="A4459" s="54">
        <v>45477</v>
      </c>
      <c r="B4459" s="52">
        <v>7</v>
      </c>
      <c r="C4459" s="55">
        <v>92.31</v>
      </c>
      <c r="D4459" s="52">
        <f t="shared" si="72"/>
        <v>7</v>
      </c>
    </row>
    <row r="4460" spans="1:4" x14ac:dyDescent="0.3">
      <c r="A4460" s="54">
        <v>45477</v>
      </c>
      <c r="B4460" s="52">
        <v>8</v>
      </c>
      <c r="C4460" s="55">
        <v>74.34</v>
      </c>
      <c r="D4460" s="52">
        <f t="shared" si="72"/>
        <v>7</v>
      </c>
    </row>
    <row r="4461" spans="1:4" x14ac:dyDescent="0.3">
      <c r="A4461" s="54">
        <v>45477</v>
      </c>
      <c r="B4461" s="52">
        <v>9</v>
      </c>
      <c r="C4461" s="55">
        <v>15.25</v>
      </c>
      <c r="D4461" s="52">
        <f t="shared" si="72"/>
        <v>7</v>
      </c>
    </row>
    <row r="4462" spans="1:4" x14ac:dyDescent="0.3">
      <c r="A4462" s="54">
        <v>45477</v>
      </c>
      <c r="B4462" s="52">
        <v>10</v>
      </c>
      <c r="C4462" s="55">
        <v>9.3000000000000007</v>
      </c>
      <c r="D4462" s="52">
        <f t="shared" si="72"/>
        <v>7</v>
      </c>
    </row>
    <row r="4463" spans="1:4" x14ac:dyDescent="0.3">
      <c r="A4463" s="54">
        <v>45477</v>
      </c>
      <c r="B4463" s="52">
        <v>11</v>
      </c>
      <c r="C4463" s="55">
        <v>31.05</v>
      </c>
      <c r="D4463" s="52">
        <f t="shared" si="72"/>
        <v>7</v>
      </c>
    </row>
    <row r="4464" spans="1:4" x14ac:dyDescent="0.3">
      <c r="A4464" s="54">
        <v>45477</v>
      </c>
      <c r="B4464" s="52">
        <v>12</v>
      </c>
      <c r="C4464" s="55">
        <v>40.31</v>
      </c>
      <c r="D4464" s="52">
        <f t="shared" si="72"/>
        <v>7</v>
      </c>
    </row>
    <row r="4465" spans="1:4" x14ac:dyDescent="0.3">
      <c r="A4465" s="54">
        <v>45477</v>
      </c>
      <c r="B4465" s="52">
        <v>13</v>
      </c>
      <c r="C4465" s="55">
        <v>31.97</v>
      </c>
      <c r="D4465" s="52">
        <f t="shared" si="72"/>
        <v>7</v>
      </c>
    </row>
    <row r="4466" spans="1:4" x14ac:dyDescent="0.3">
      <c r="A4466" s="54">
        <v>45477</v>
      </c>
      <c r="B4466" s="52">
        <v>14</v>
      </c>
      <c r="C4466" s="55">
        <v>35.799999999999997</v>
      </c>
      <c r="D4466" s="52">
        <f t="shared" si="72"/>
        <v>7</v>
      </c>
    </row>
    <row r="4467" spans="1:4" x14ac:dyDescent="0.3">
      <c r="A4467" s="54">
        <v>45477</v>
      </c>
      <c r="B4467" s="52">
        <v>15</v>
      </c>
      <c r="C4467" s="55">
        <v>16.7</v>
      </c>
      <c r="D4467" s="52">
        <f t="shared" si="72"/>
        <v>7</v>
      </c>
    </row>
    <row r="4468" spans="1:4" x14ac:dyDescent="0.3">
      <c r="A4468" s="54">
        <v>45477</v>
      </c>
      <c r="B4468" s="52">
        <v>16</v>
      </c>
      <c r="C4468" s="55">
        <v>32.36</v>
      </c>
      <c r="D4468" s="52">
        <f t="shared" si="72"/>
        <v>7</v>
      </c>
    </row>
    <row r="4469" spans="1:4" x14ac:dyDescent="0.3">
      <c r="A4469" s="54">
        <v>45477</v>
      </c>
      <c r="B4469" s="52">
        <v>17</v>
      </c>
      <c r="C4469" s="55">
        <v>41.74</v>
      </c>
      <c r="D4469" s="52">
        <f t="shared" si="72"/>
        <v>7</v>
      </c>
    </row>
    <row r="4470" spans="1:4" x14ac:dyDescent="0.3">
      <c r="A4470" s="54">
        <v>45477</v>
      </c>
      <c r="B4470" s="52">
        <v>18</v>
      </c>
      <c r="C4470" s="55">
        <v>48.47</v>
      </c>
      <c r="D4470" s="52">
        <f t="shared" si="72"/>
        <v>7</v>
      </c>
    </row>
    <row r="4471" spans="1:4" x14ac:dyDescent="0.3">
      <c r="A4471" s="54">
        <v>45477</v>
      </c>
      <c r="B4471" s="52">
        <v>19</v>
      </c>
      <c r="C4471" s="55">
        <v>82.11</v>
      </c>
      <c r="D4471" s="52">
        <f t="shared" si="72"/>
        <v>7</v>
      </c>
    </row>
    <row r="4472" spans="1:4" x14ac:dyDescent="0.3">
      <c r="A4472" s="54">
        <v>45477</v>
      </c>
      <c r="B4472" s="52">
        <v>20</v>
      </c>
      <c r="C4472" s="55">
        <v>125.74</v>
      </c>
      <c r="D4472" s="52">
        <f t="shared" si="72"/>
        <v>7</v>
      </c>
    </row>
    <row r="4473" spans="1:4" x14ac:dyDescent="0.3">
      <c r="A4473" s="54">
        <v>45477</v>
      </c>
      <c r="B4473" s="52">
        <v>21</v>
      </c>
      <c r="C4473" s="55">
        <v>144.25</v>
      </c>
      <c r="D4473" s="52">
        <f t="shared" si="72"/>
        <v>7</v>
      </c>
    </row>
    <row r="4474" spans="1:4" x14ac:dyDescent="0.3">
      <c r="A4474" s="54">
        <v>45477</v>
      </c>
      <c r="B4474" s="52">
        <v>22</v>
      </c>
      <c r="C4474" s="55">
        <v>132.54</v>
      </c>
      <c r="D4474" s="52">
        <f t="shared" si="72"/>
        <v>7</v>
      </c>
    </row>
    <row r="4475" spans="1:4" x14ac:dyDescent="0.3">
      <c r="A4475" s="54">
        <v>45477</v>
      </c>
      <c r="B4475" s="52">
        <v>23</v>
      </c>
      <c r="C4475" s="55">
        <v>108.92</v>
      </c>
      <c r="D4475" s="52">
        <f t="shared" si="72"/>
        <v>7</v>
      </c>
    </row>
    <row r="4476" spans="1:4" x14ac:dyDescent="0.3">
      <c r="A4476" s="54">
        <v>45477</v>
      </c>
      <c r="B4476" s="52">
        <v>24</v>
      </c>
      <c r="C4476" s="55">
        <v>86.89</v>
      </c>
      <c r="D4476" s="52">
        <f t="shared" si="72"/>
        <v>7</v>
      </c>
    </row>
    <row r="4477" spans="1:4" x14ac:dyDescent="0.3">
      <c r="A4477" s="54">
        <v>45478</v>
      </c>
      <c r="B4477" s="52">
        <v>1</v>
      </c>
      <c r="C4477" s="55">
        <v>-5.5</v>
      </c>
      <c r="D4477" s="52">
        <f t="shared" si="72"/>
        <v>7</v>
      </c>
    </row>
    <row r="4478" spans="1:4" x14ac:dyDescent="0.3">
      <c r="A4478" s="54">
        <v>45478</v>
      </c>
      <c r="B4478" s="52">
        <v>2</v>
      </c>
      <c r="C4478" s="55">
        <v>-5</v>
      </c>
      <c r="D4478" s="52">
        <f t="shared" si="72"/>
        <v>7</v>
      </c>
    </row>
    <row r="4479" spans="1:4" x14ac:dyDescent="0.3">
      <c r="A4479" s="54">
        <v>45478</v>
      </c>
      <c r="B4479" s="52">
        <v>3</v>
      </c>
      <c r="C4479" s="55">
        <v>-5.33</v>
      </c>
      <c r="D4479" s="52">
        <f t="shared" si="72"/>
        <v>7</v>
      </c>
    </row>
    <row r="4480" spans="1:4" x14ac:dyDescent="0.3">
      <c r="A4480" s="54">
        <v>45478</v>
      </c>
      <c r="B4480" s="52">
        <v>4</v>
      </c>
      <c r="C4480" s="55">
        <v>-6.46</v>
      </c>
      <c r="D4480" s="52">
        <f t="shared" si="72"/>
        <v>7</v>
      </c>
    </row>
    <row r="4481" spans="1:4" x14ac:dyDescent="0.3">
      <c r="A4481" s="54">
        <v>45478</v>
      </c>
      <c r="B4481" s="52">
        <v>5</v>
      </c>
      <c r="C4481" s="55">
        <v>-16.5</v>
      </c>
      <c r="D4481" s="52">
        <f t="shared" si="72"/>
        <v>7</v>
      </c>
    </row>
    <row r="4482" spans="1:4" x14ac:dyDescent="0.3">
      <c r="A4482" s="54">
        <v>45478</v>
      </c>
      <c r="B4482" s="52">
        <v>6</v>
      </c>
      <c r="C4482" s="55">
        <v>-14.02</v>
      </c>
      <c r="D4482" s="52">
        <f t="shared" si="72"/>
        <v>7</v>
      </c>
    </row>
    <row r="4483" spans="1:4" x14ac:dyDescent="0.3">
      <c r="A4483" s="54">
        <v>45478</v>
      </c>
      <c r="B4483" s="52">
        <v>7</v>
      </c>
      <c r="C4483" s="55">
        <v>9.5399999999999991</v>
      </c>
      <c r="D4483" s="52">
        <f t="shared" si="72"/>
        <v>7</v>
      </c>
    </row>
    <row r="4484" spans="1:4" x14ac:dyDescent="0.3">
      <c r="A4484" s="54">
        <v>45478</v>
      </c>
      <c r="B4484" s="52">
        <v>8</v>
      </c>
      <c r="C4484" s="55">
        <v>27.56</v>
      </c>
      <c r="D4484" s="52">
        <f t="shared" si="72"/>
        <v>7</v>
      </c>
    </row>
    <row r="4485" spans="1:4" x14ac:dyDescent="0.3">
      <c r="A4485" s="54">
        <v>45478</v>
      </c>
      <c r="B4485" s="52">
        <v>9</v>
      </c>
      <c r="C4485" s="55">
        <v>32.39</v>
      </c>
      <c r="D4485" s="52">
        <f t="shared" si="72"/>
        <v>7</v>
      </c>
    </row>
    <row r="4486" spans="1:4" x14ac:dyDescent="0.3">
      <c r="A4486" s="54">
        <v>45478</v>
      </c>
      <c r="B4486" s="52">
        <v>10</v>
      </c>
      <c r="C4486" s="55">
        <v>18.510000000000002</v>
      </c>
      <c r="D4486" s="52">
        <f t="shared" si="72"/>
        <v>7</v>
      </c>
    </row>
    <row r="4487" spans="1:4" x14ac:dyDescent="0.3">
      <c r="A4487" s="54">
        <v>45478</v>
      </c>
      <c r="B4487" s="52">
        <v>11</v>
      </c>
      <c r="C4487" s="55">
        <v>2.27</v>
      </c>
      <c r="D4487" s="52">
        <f t="shared" si="72"/>
        <v>7</v>
      </c>
    </row>
    <row r="4488" spans="1:4" x14ac:dyDescent="0.3">
      <c r="A4488" s="54">
        <v>45478</v>
      </c>
      <c r="B4488" s="52">
        <v>12</v>
      </c>
      <c r="C4488" s="55">
        <v>-0.45</v>
      </c>
      <c r="D4488" s="52">
        <f t="shared" si="72"/>
        <v>7</v>
      </c>
    </row>
    <row r="4489" spans="1:4" x14ac:dyDescent="0.3">
      <c r="A4489" s="54">
        <v>45478</v>
      </c>
      <c r="B4489" s="52">
        <v>13</v>
      </c>
      <c r="C4489" s="55">
        <v>-1.77</v>
      </c>
      <c r="D4489" s="52">
        <f t="shared" si="72"/>
        <v>7</v>
      </c>
    </row>
    <row r="4490" spans="1:4" x14ac:dyDescent="0.3">
      <c r="A4490" s="54">
        <v>45478</v>
      </c>
      <c r="B4490" s="52">
        <v>14</v>
      </c>
      <c r="C4490" s="55">
        <v>-4.68</v>
      </c>
      <c r="D4490" s="52">
        <f t="shared" si="72"/>
        <v>7</v>
      </c>
    </row>
    <row r="4491" spans="1:4" x14ac:dyDescent="0.3">
      <c r="A4491" s="54">
        <v>45478</v>
      </c>
      <c r="B4491" s="52">
        <v>15</v>
      </c>
      <c r="C4491" s="55">
        <v>-3.48</v>
      </c>
      <c r="D4491" s="52">
        <f t="shared" si="72"/>
        <v>7</v>
      </c>
    </row>
    <row r="4492" spans="1:4" x14ac:dyDescent="0.3">
      <c r="A4492" s="54">
        <v>45478</v>
      </c>
      <c r="B4492" s="52">
        <v>16</v>
      </c>
      <c r="C4492" s="55">
        <v>-4.1900000000000004</v>
      </c>
      <c r="D4492" s="52">
        <f t="shared" si="72"/>
        <v>7</v>
      </c>
    </row>
    <row r="4493" spans="1:4" x14ac:dyDescent="0.3">
      <c r="A4493" s="54">
        <v>45478</v>
      </c>
      <c r="B4493" s="52">
        <v>17</v>
      </c>
      <c r="C4493" s="55">
        <v>-2.61</v>
      </c>
      <c r="D4493" s="52">
        <f t="shared" si="72"/>
        <v>7</v>
      </c>
    </row>
    <row r="4494" spans="1:4" x14ac:dyDescent="0.3">
      <c r="A4494" s="54">
        <v>45478</v>
      </c>
      <c r="B4494" s="52">
        <v>18</v>
      </c>
      <c r="C4494" s="55">
        <v>12</v>
      </c>
      <c r="D4494" s="52">
        <f t="shared" si="72"/>
        <v>7</v>
      </c>
    </row>
    <row r="4495" spans="1:4" x14ac:dyDescent="0.3">
      <c r="A4495" s="54">
        <v>45478</v>
      </c>
      <c r="B4495" s="52">
        <v>19</v>
      </c>
      <c r="C4495" s="55">
        <v>80.14</v>
      </c>
      <c r="D4495" s="52">
        <f t="shared" ref="D4495:D4558" si="73">MONTH(A4495)</f>
        <v>7</v>
      </c>
    </row>
    <row r="4496" spans="1:4" x14ac:dyDescent="0.3">
      <c r="A4496" s="54">
        <v>45478</v>
      </c>
      <c r="B4496" s="52">
        <v>20</v>
      </c>
      <c r="C4496" s="55">
        <v>135.83000000000001</v>
      </c>
      <c r="D4496" s="52">
        <f t="shared" si="73"/>
        <v>7</v>
      </c>
    </row>
    <row r="4497" spans="1:4" x14ac:dyDescent="0.3">
      <c r="A4497" s="54">
        <v>45478</v>
      </c>
      <c r="B4497" s="52">
        <v>21</v>
      </c>
      <c r="C4497" s="55">
        <v>190.08</v>
      </c>
      <c r="D4497" s="52">
        <f t="shared" si="73"/>
        <v>7</v>
      </c>
    </row>
    <row r="4498" spans="1:4" x14ac:dyDescent="0.3">
      <c r="A4498" s="54">
        <v>45478</v>
      </c>
      <c r="B4498" s="52">
        <v>22</v>
      </c>
      <c r="C4498" s="55">
        <v>158.27000000000001</v>
      </c>
      <c r="D4498" s="52">
        <f t="shared" si="73"/>
        <v>7</v>
      </c>
    </row>
    <row r="4499" spans="1:4" x14ac:dyDescent="0.3">
      <c r="A4499" s="54">
        <v>45478</v>
      </c>
      <c r="B4499" s="52">
        <v>23</v>
      </c>
      <c r="C4499" s="55">
        <v>116.56</v>
      </c>
      <c r="D4499" s="52">
        <f t="shared" si="73"/>
        <v>7</v>
      </c>
    </row>
    <row r="4500" spans="1:4" x14ac:dyDescent="0.3">
      <c r="A4500" s="54">
        <v>45478</v>
      </c>
      <c r="B4500" s="52">
        <v>24</v>
      </c>
      <c r="C4500" s="55">
        <v>93.34</v>
      </c>
      <c r="D4500" s="52">
        <f t="shared" si="73"/>
        <v>7</v>
      </c>
    </row>
    <row r="4501" spans="1:4" x14ac:dyDescent="0.3">
      <c r="A4501" s="54">
        <v>45479</v>
      </c>
      <c r="B4501" s="52">
        <v>1</v>
      </c>
      <c r="C4501" s="55">
        <v>103.04</v>
      </c>
      <c r="D4501" s="52">
        <f t="shared" si="73"/>
        <v>7</v>
      </c>
    </row>
    <row r="4502" spans="1:4" x14ac:dyDescent="0.3">
      <c r="A4502" s="54">
        <v>45479</v>
      </c>
      <c r="B4502" s="52">
        <v>2</v>
      </c>
      <c r="C4502" s="55">
        <v>83.2</v>
      </c>
      <c r="D4502" s="52">
        <f t="shared" si="73"/>
        <v>7</v>
      </c>
    </row>
    <row r="4503" spans="1:4" x14ac:dyDescent="0.3">
      <c r="A4503" s="54">
        <v>45479</v>
      </c>
      <c r="B4503" s="52">
        <v>3</v>
      </c>
      <c r="C4503" s="55">
        <v>79.040000000000006</v>
      </c>
      <c r="D4503" s="52">
        <f t="shared" si="73"/>
        <v>7</v>
      </c>
    </row>
    <row r="4504" spans="1:4" x14ac:dyDescent="0.3">
      <c r="A4504" s="54">
        <v>45479</v>
      </c>
      <c r="B4504" s="52">
        <v>4</v>
      </c>
      <c r="C4504" s="55">
        <v>62.78</v>
      </c>
      <c r="D4504" s="52">
        <f t="shared" si="73"/>
        <v>7</v>
      </c>
    </row>
    <row r="4505" spans="1:4" x14ac:dyDescent="0.3">
      <c r="A4505" s="54">
        <v>45479</v>
      </c>
      <c r="B4505" s="52">
        <v>5</v>
      </c>
      <c r="C4505" s="55">
        <v>57.06</v>
      </c>
      <c r="D4505" s="52">
        <f t="shared" si="73"/>
        <v>7</v>
      </c>
    </row>
    <row r="4506" spans="1:4" x14ac:dyDescent="0.3">
      <c r="A4506" s="54">
        <v>45479</v>
      </c>
      <c r="B4506" s="52">
        <v>6</v>
      </c>
      <c r="C4506" s="55">
        <v>0.55000000000000004</v>
      </c>
      <c r="D4506" s="52">
        <f t="shared" si="73"/>
        <v>7</v>
      </c>
    </row>
    <row r="4507" spans="1:4" x14ac:dyDescent="0.3">
      <c r="A4507" s="54">
        <v>45479</v>
      </c>
      <c r="B4507" s="52">
        <v>7</v>
      </c>
      <c r="C4507" s="55">
        <v>0.86</v>
      </c>
      <c r="D4507" s="52">
        <f t="shared" si="73"/>
        <v>7</v>
      </c>
    </row>
    <row r="4508" spans="1:4" x14ac:dyDescent="0.3">
      <c r="A4508" s="54">
        <v>45479</v>
      </c>
      <c r="B4508" s="52">
        <v>8</v>
      </c>
      <c r="C4508" s="55">
        <v>5.42</v>
      </c>
      <c r="D4508" s="52">
        <f t="shared" si="73"/>
        <v>7</v>
      </c>
    </row>
    <row r="4509" spans="1:4" x14ac:dyDescent="0.3">
      <c r="A4509" s="54">
        <v>45479</v>
      </c>
      <c r="B4509" s="52">
        <v>9</v>
      </c>
      <c r="C4509" s="55">
        <v>3.43</v>
      </c>
      <c r="D4509" s="52">
        <f t="shared" si="73"/>
        <v>7</v>
      </c>
    </row>
    <row r="4510" spans="1:4" x14ac:dyDescent="0.3">
      <c r="A4510" s="54">
        <v>45479</v>
      </c>
      <c r="B4510" s="52">
        <v>10</v>
      </c>
      <c r="C4510" s="55">
        <v>0.02</v>
      </c>
      <c r="D4510" s="52">
        <f t="shared" si="73"/>
        <v>7</v>
      </c>
    </row>
    <row r="4511" spans="1:4" x14ac:dyDescent="0.3">
      <c r="A4511" s="54">
        <v>45479</v>
      </c>
      <c r="B4511" s="52">
        <v>11</v>
      </c>
      <c r="C4511" s="55">
        <v>-5.71</v>
      </c>
      <c r="D4511" s="52">
        <f t="shared" si="73"/>
        <v>7</v>
      </c>
    </row>
    <row r="4512" spans="1:4" x14ac:dyDescent="0.3">
      <c r="A4512" s="54">
        <v>45479</v>
      </c>
      <c r="B4512" s="52">
        <v>12</v>
      </c>
      <c r="C4512" s="55">
        <v>-19.8</v>
      </c>
      <c r="D4512" s="52">
        <f t="shared" si="73"/>
        <v>7</v>
      </c>
    </row>
    <row r="4513" spans="1:4" x14ac:dyDescent="0.3">
      <c r="A4513" s="54">
        <v>45479</v>
      </c>
      <c r="B4513" s="52">
        <v>13</v>
      </c>
      <c r="C4513" s="55">
        <v>-27.54</v>
      </c>
      <c r="D4513" s="52">
        <f t="shared" si="73"/>
        <v>7</v>
      </c>
    </row>
    <row r="4514" spans="1:4" x14ac:dyDescent="0.3">
      <c r="A4514" s="54">
        <v>45479</v>
      </c>
      <c r="B4514" s="52">
        <v>14</v>
      </c>
      <c r="C4514" s="55">
        <v>-19.600000000000001</v>
      </c>
      <c r="D4514" s="52">
        <f t="shared" si="73"/>
        <v>7</v>
      </c>
    </row>
    <row r="4515" spans="1:4" x14ac:dyDescent="0.3">
      <c r="A4515" s="54">
        <v>45479</v>
      </c>
      <c r="B4515" s="52">
        <v>15</v>
      </c>
      <c r="C4515" s="55">
        <v>-9.2899999999999991</v>
      </c>
      <c r="D4515" s="52">
        <f t="shared" si="73"/>
        <v>7</v>
      </c>
    </row>
    <row r="4516" spans="1:4" x14ac:dyDescent="0.3">
      <c r="A4516" s="54">
        <v>45479</v>
      </c>
      <c r="B4516" s="52">
        <v>16</v>
      </c>
      <c r="C4516" s="55">
        <v>3.97</v>
      </c>
      <c r="D4516" s="52">
        <f t="shared" si="73"/>
        <v>7</v>
      </c>
    </row>
    <row r="4517" spans="1:4" x14ac:dyDescent="0.3">
      <c r="A4517" s="54">
        <v>45479</v>
      </c>
      <c r="B4517" s="52">
        <v>17</v>
      </c>
      <c r="C4517" s="55">
        <v>105.77</v>
      </c>
      <c r="D4517" s="52">
        <f t="shared" si="73"/>
        <v>7</v>
      </c>
    </row>
    <row r="4518" spans="1:4" x14ac:dyDescent="0.3">
      <c r="A4518" s="54">
        <v>45479</v>
      </c>
      <c r="B4518" s="52">
        <v>18</v>
      </c>
      <c r="C4518" s="55">
        <v>0</v>
      </c>
      <c r="D4518" s="52">
        <f t="shared" si="73"/>
        <v>7</v>
      </c>
    </row>
    <row r="4519" spans="1:4" x14ac:dyDescent="0.3">
      <c r="A4519" s="54">
        <v>45479</v>
      </c>
      <c r="B4519" s="52">
        <v>19</v>
      </c>
      <c r="C4519" s="55">
        <v>67.42</v>
      </c>
      <c r="D4519" s="52">
        <f t="shared" si="73"/>
        <v>7</v>
      </c>
    </row>
    <row r="4520" spans="1:4" x14ac:dyDescent="0.3">
      <c r="A4520" s="54">
        <v>45479</v>
      </c>
      <c r="B4520" s="52">
        <v>20</v>
      </c>
      <c r="C4520" s="55">
        <v>91.19</v>
      </c>
      <c r="D4520" s="52">
        <f t="shared" si="73"/>
        <v>7</v>
      </c>
    </row>
    <row r="4521" spans="1:4" x14ac:dyDescent="0.3">
      <c r="A4521" s="54">
        <v>45479</v>
      </c>
      <c r="B4521" s="52">
        <v>21</v>
      </c>
      <c r="C4521" s="55">
        <v>100.64</v>
      </c>
      <c r="D4521" s="52">
        <f t="shared" si="73"/>
        <v>7</v>
      </c>
    </row>
    <row r="4522" spans="1:4" x14ac:dyDescent="0.3">
      <c r="A4522" s="54">
        <v>45479</v>
      </c>
      <c r="B4522" s="52">
        <v>22</v>
      </c>
      <c r="C4522" s="55">
        <v>67.89</v>
      </c>
      <c r="D4522" s="52">
        <f t="shared" si="73"/>
        <v>7</v>
      </c>
    </row>
    <row r="4523" spans="1:4" x14ac:dyDescent="0.3">
      <c r="A4523" s="54">
        <v>45479</v>
      </c>
      <c r="B4523" s="52">
        <v>23</v>
      </c>
      <c r="C4523" s="55">
        <v>14.68</v>
      </c>
      <c r="D4523" s="52">
        <f t="shared" si="73"/>
        <v>7</v>
      </c>
    </row>
    <row r="4524" spans="1:4" x14ac:dyDescent="0.3">
      <c r="A4524" s="54">
        <v>45479</v>
      </c>
      <c r="B4524" s="52">
        <v>24</v>
      </c>
      <c r="C4524" s="55">
        <v>0.01</v>
      </c>
      <c r="D4524" s="52">
        <f t="shared" si="73"/>
        <v>7</v>
      </c>
    </row>
    <row r="4525" spans="1:4" x14ac:dyDescent="0.3">
      <c r="A4525" s="54">
        <v>45480</v>
      </c>
      <c r="B4525" s="52">
        <v>1</v>
      </c>
      <c r="C4525" s="55">
        <v>48.87</v>
      </c>
      <c r="D4525" s="52">
        <f t="shared" si="73"/>
        <v>7</v>
      </c>
    </row>
    <row r="4526" spans="1:4" x14ac:dyDescent="0.3">
      <c r="A4526" s="54">
        <v>45480</v>
      </c>
      <c r="B4526" s="52">
        <v>2</v>
      </c>
      <c r="C4526" s="55">
        <v>-6.34</v>
      </c>
      <c r="D4526" s="52">
        <f t="shared" si="73"/>
        <v>7</v>
      </c>
    </row>
    <row r="4527" spans="1:4" x14ac:dyDescent="0.3">
      <c r="A4527" s="54">
        <v>45480</v>
      </c>
      <c r="B4527" s="52">
        <v>3</v>
      </c>
      <c r="C4527" s="55">
        <v>-3.15</v>
      </c>
      <c r="D4527" s="52">
        <f t="shared" si="73"/>
        <v>7</v>
      </c>
    </row>
    <row r="4528" spans="1:4" x14ac:dyDescent="0.3">
      <c r="A4528" s="54">
        <v>45480</v>
      </c>
      <c r="B4528" s="52">
        <v>4</v>
      </c>
      <c r="C4528" s="55">
        <v>-1.29</v>
      </c>
      <c r="D4528" s="52">
        <f t="shared" si="73"/>
        <v>7</v>
      </c>
    </row>
    <row r="4529" spans="1:4" x14ac:dyDescent="0.3">
      <c r="A4529" s="54">
        <v>45480</v>
      </c>
      <c r="B4529" s="52">
        <v>5</v>
      </c>
      <c r="C4529" s="55">
        <v>-0.66</v>
      </c>
      <c r="D4529" s="52">
        <f t="shared" si="73"/>
        <v>7</v>
      </c>
    </row>
    <row r="4530" spans="1:4" x14ac:dyDescent="0.3">
      <c r="A4530" s="54">
        <v>45480</v>
      </c>
      <c r="B4530" s="52">
        <v>6</v>
      </c>
      <c r="C4530" s="55">
        <v>-2.85</v>
      </c>
      <c r="D4530" s="52">
        <f t="shared" si="73"/>
        <v>7</v>
      </c>
    </row>
    <row r="4531" spans="1:4" x14ac:dyDescent="0.3">
      <c r="A4531" s="54">
        <v>45480</v>
      </c>
      <c r="B4531" s="52">
        <v>7</v>
      </c>
      <c r="C4531" s="55">
        <v>-6.05</v>
      </c>
      <c r="D4531" s="52">
        <f t="shared" si="73"/>
        <v>7</v>
      </c>
    </row>
    <row r="4532" spans="1:4" x14ac:dyDescent="0.3">
      <c r="A4532" s="54">
        <v>45480</v>
      </c>
      <c r="B4532" s="52">
        <v>8</v>
      </c>
      <c r="C4532" s="55">
        <v>-1.41</v>
      </c>
      <c r="D4532" s="52">
        <f t="shared" si="73"/>
        <v>7</v>
      </c>
    </row>
    <row r="4533" spans="1:4" x14ac:dyDescent="0.3">
      <c r="A4533" s="54">
        <v>45480</v>
      </c>
      <c r="B4533" s="52">
        <v>9</v>
      </c>
      <c r="C4533" s="55">
        <v>-0.76</v>
      </c>
      <c r="D4533" s="52">
        <f t="shared" si="73"/>
        <v>7</v>
      </c>
    </row>
    <row r="4534" spans="1:4" x14ac:dyDescent="0.3">
      <c r="A4534" s="54">
        <v>45480</v>
      </c>
      <c r="B4534" s="52">
        <v>10</v>
      </c>
      <c r="C4534" s="55">
        <v>-3.46</v>
      </c>
      <c r="D4534" s="52">
        <f t="shared" si="73"/>
        <v>7</v>
      </c>
    </row>
    <row r="4535" spans="1:4" x14ac:dyDescent="0.3">
      <c r="A4535" s="54">
        <v>45480</v>
      </c>
      <c r="B4535" s="52">
        <v>11</v>
      </c>
      <c r="C4535" s="55">
        <v>0</v>
      </c>
      <c r="D4535" s="52">
        <f t="shared" si="73"/>
        <v>7</v>
      </c>
    </row>
    <row r="4536" spans="1:4" x14ac:dyDescent="0.3">
      <c r="A4536" s="54">
        <v>45480</v>
      </c>
      <c r="B4536" s="52">
        <v>12</v>
      </c>
      <c r="C4536" s="55">
        <v>3.12</v>
      </c>
      <c r="D4536" s="52">
        <f t="shared" si="73"/>
        <v>7</v>
      </c>
    </row>
    <row r="4537" spans="1:4" x14ac:dyDescent="0.3">
      <c r="A4537" s="54">
        <v>45480</v>
      </c>
      <c r="B4537" s="52">
        <v>13</v>
      </c>
      <c r="C4537" s="55">
        <v>3.4</v>
      </c>
      <c r="D4537" s="52">
        <f t="shared" si="73"/>
        <v>7</v>
      </c>
    </row>
    <row r="4538" spans="1:4" x14ac:dyDescent="0.3">
      <c r="A4538" s="54">
        <v>45480</v>
      </c>
      <c r="B4538" s="52">
        <v>14</v>
      </c>
      <c r="C4538" s="55">
        <v>0.89</v>
      </c>
      <c r="D4538" s="52">
        <f t="shared" si="73"/>
        <v>7</v>
      </c>
    </row>
    <row r="4539" spans="1:4" x14ac:dyDescent="0.3">
      <c r="A4539" s="54">
        <v>45480</v>
      </c>
      <c r="B4539" s="52">
        <v>15</v>
      </c>
      <c r="C4539" s="55">
        <v>-1.23</v>
      </c>
      <c r="D4539" s="52">
        <f t="shared" si="73"/>
        <v>7</v>
      </c>
    </row>
    <row r="4540" spans="1:4" x14ac:dyDescent="0.3">
      <c r="A4540" s="54">
        <v>45480</v>
      </c>
      <c r="B4540" s="52">
        <v>16</v>
      </c>
      <c r="C4540" s="55">
        <v>13.14</v>
      </c>
      <c r="D4540" s="52">
        <f t="shared" si="73"/>
        <v>7</v>
      </c>
    </row>
    <row r="4541" spans="1:4" x14ac:dyDescent="0.3">
      <c r="A4541" s="54">
        <v>45480</v>
      </c>
      <c r="B4541" s="52">
        <v>17</v>
      </c>
      <c r="C4541" s="55">
        <v>3</v>
      </c>
      <c r="D4541" s="52">
        <f t="shared" si="73"/>
        <v>7</v>
      </c>
    </row>
    <row r="4542" spans="1:4" x14ac:dyDescent="0.3">
      <c r="A4542" s="54">
        <v>45480</v>
      </c>
      <c r="B4542" s="52">
        <v>18</v>
      </c>
      <c r="C4542" s="55">
        <v>70.709999999999994</v>
      </c>
      <c r="D4542" s="52">
        <f t="shared" si="73"/>
        <v>7</v>
      </c>
    </row>
    <row r="4543" spans="1:4" x14ac:dyDescent="0.3">
      <c r="A4543" s="54">
        <v>45480</v>
      </c>
      <c r="B4543" s="52">
        <v>19</v>
      </c>
      <c r="C4543" s="55">
        <v>114.63</v>
      </c>
      <c r="D4543" s="52">
        <f t="shared" si="73"/>
        <v>7</v>
      </c>
    </row>
    <row r="4544" spans="1:4" x14ac:dyDescent="0.3">
      <c r="A4544" s="54">
        <v>45480</v>
      </c>
      <c r="B4544" s="52">
        <v>20</v>
      </c>
      <c r="C4544" s="55">
        <v>151.84</v>
      </c>
      <c r="D4544" s="52">
        <f t="shared" si="73"/>
        <v>7</v>
      </c>
    </row>
    <row r="4545" spans="1:4" x14ac:dyDescent="0.3">
      <c r="A4545" s="54">
        <v>45480</v>
      </c>
      <c r="B4545" s="52">
        <v>21</v>
      </c>
      <c r="C4545" s="55">
        <v>175.86</v>
      </c>
      <c r="D4545" s="52">
        <f t="shared" si="73"/>
        <v>7</v>
      </c>
    </row>
    <row r="4546" spans="1:4" x14ac:dyDescent="0.3">
      <c r="A4546" s="54">
        <v>45480</v>
      </c>
      <c r="B4546" s="52">
        <v>22</v>
      </c>
      <c r="C4546" s="55">
        <v>175.33</v>
      </c>
      <c r="D4546" s="52">
        <f t="shared" si="73"/>
        <v>7</v>
      </c>
    </row>
    <row r="4547" spans="1:4" x14ac:dyDescent="0.3">
      <c r="A4547" s="54">
        <v>45480</v>
      </c>
      <c r="B4547" s="52">
        <v>23</v>
      </c>
      <c r="C4547" s="55">
        <v>127.5</v>
      </c>
      <c r="D4547" s="52">
        <f t="shared" si="73"/>
        <v>7</v>
      </c>
    </row>
    <row r="4548" spans="1:4" x14ac:dyDescent="0.3">
      <c r="A4548" s="54">
        <v>45480</v>
      </c>
      <c r="B4548" s="52">
        <v>24</v>
      </c>
      <c r="C4548" s="55">
        <v>112.28</v>
      </c>
      <c r="D4548" s="52">
        <f t="shared" si="73"/>
        <v>7</v>
      </c>
    </row>
    <row r="4549" spans="1:4" x14ac:dyDescent="0.3">
      <c r="A4549" s="54">
        <v>45481</v>
      </c>
      <c r="B4549" s="52">
        <v>1</v>
      </c>
      <c r="C4549" s="55">
        <v>88.01</v>
      </c>
      <c r="D4549" s="52">
        <f t="shared" si="73"/>
        <v>7</v>
      </c>
    </row>
    <row r="4550" spans="1:4" x14ac:dyDescent="0.3">
      <c r="A4550" s="54">
        <v>45481</v>
      </c>
      <c r="B4550" s="52">
        <v>2</v>
      </c>
      <c r="C4550" s="55">
        <v>80.069999999999993</v>
      </c>
      <c r="D4550" s="52">
        <f t="shared" si="73"/>
        <v>7</v>
      </c>
    </row>
    <row r="4551" spans="1:4" x14ac:dyDescent="0.3">
      <c r="A4551" s="54">
        <v>45481</v>
      </c>
      <c r="B4551" s="52">
        <v>3</v>
      </c>
      <c r="C4551" s="55">
        <v>76.87</v>
      </c>
      <c r="D4551" s="52">
        <f t="shared" si="73"/>
        <v>7</v>
      </c>
    </row>
    <row r="4552" spans="1:4" x14ac:dyDescent="0.3">
      <c r="A4552" s="54">
        <v>45481</v>
      </c>
      <c r="B4552" s="52">
        <v>4</v>
      </c>
      <c r="C4552" s="55">
        <v>77.239999999999995</v>
      </c>
      <c r="D4552" s="52">
        <f t="shared" si="73"/>
        <v>7</v>
      </c>
    </row>
    <row r="4553" spans="1:4" x14ac:dyDescent="0.3">
      <c r="A4553" s="54">
        <v>45481</v>
      </c>
      <c r="B4553" s="52">
        <v>5</v>
      </c>
      <c r="C4553" s="55">
        <v>76.900000000000006</v>
      </c>
      <c r="D4553" s="52">
        <f t="shared" si="73"/>
        <v>7</v>
      </c>
    </row>
    <row r="4554" spans="1:4" x14ac:dyDescent="0.3">
      <c r="A4554" s="54">
        <v>45481</v>
      </c>
      <c r="B4554" s="52">
        <v>6</v>
      </c>
      <c r="C4554" s="55">
        <v>81.3</v>
      </c>
      <c r="D4554" s="52">
        <f t="shared" si="73"/>
        <v>7</v>
      </c>
    </row>
    <row r="4555" spans="1:4" x14ac:dyDescent="0.3">
      <c r="A4555" s="54">
        <v>45481</v>
      </c>
      <c r="B4555" s="52">
        <v>7</v>
      </c>
      <c r="C4555" s="55">
        <v>128.15</v>
      </c>
      <c r="D4555" s="52">
        <f t="shared" si="73"/>
        <v>7</v>
      </c>
    </row>
    <row r="4556" spans="1:4" x14ac:dyDescent="0.3">
      <c r="A4556" s="54">
        <v>45481</v>
      </c>
      <c r="B4556" s="52">
        <v>8</v>
      </c>
      <c r="C4556" s="55">
        <v>130.71</v>
      </c>
      <c r="D4556" s="52">
        <f t="shared" si="73"/>
        <v>7</v>
      </c>
    </row>
    <row r="4557" spans="1:4" x14ac:dyDescent="0.3">
      <c r="A4557" s="54">
        <v>45481</v>
      </c>
      <c r="B4557" s="52">
        <v>9</v>
      </c>
      <c r="C4557" s="55">
        <v>110.23</v>
      </c>
      <c r="D4557" s="52">
        <f t="shared" si="73"/>
        <v>7</v>
      </c>
    </row>
    <row r="4558" spans="1:4" x14ac:dyDescent="0.3">
      <c r="A4558" s="54">
        <v>45481</v>
      </c>
      <c r="B4558" s="52">
        <v>10</v>
      </c>
      <c r="C4558" s="55">
        <v>85.73</v>
      </c>
      <c r="D4558" s="52">
        <f t="shared" si="73"/>
        <v>7</v>
      </c>
    </row>
    <row r="4559" spans="1:4" x14ac:dyDescent="0.3">
      <c r="A4559" s="54">
        <v>45481</v>
      </c>
      <c r="B4559" s="52">
        <v>11</v>
      </c>
      <c r="C4559" s="55">
        <v>63.04</v>
      </c>
      <c r="D4559" s="52">
        <f t="shared" ref="D4559:D4622" si="74">MONTH(A4559)</f>
        <v>7</v>
      </c>
    </row>
    <row r="4560" spans="1:4" x14ac:dyDescent="0.3">
      <c r="A4560" s="54">
        <v>45481</v>
      </c>
      <c r="B4560" s="52">
        <v>12</v>
      </c>
      <c r="C4560" s="55">
        <v>68.73</v>
      </c>
      <c r="D4560" s="52">
        <f t="shared" si="74"/>
        <v>7</v>
      </c>
    </row>
    <row r="4561" spans="1:4" x14ac:dyDescent="0.3">
      <c r="A4561" s="54">
        <v>45481</v>
      </c>
      <c r="B4561" s="52">
        <v>13</v>
      </c>
      <c r="C4561" s="55">
        <v>72.64</v>
      </c>
      <c r="D4561" s="52">
        <f t="shared" si="74"/>
        <v>7</v>
      </c>
    </row>
    <row r="4562" spans="1:4" x14ac:dyDescent="0.3">
      <c r="A4562" s="54">
        <v>45481</v>
      </c>
      <c r="B4562" s="52">
        <v>14</v>
      </c>
      <c r="C4562" s="55">
        <v>70.38</v>
      </c>
      <c r="D4562" s="52">
        <f t="shared" si="74"/>
        <v>7</v>
      </c>
    </row>
    <row r="4563" spans="1:4" x14ac:dyDescent="0.3">
      <c r="A4563" s="54">
        <v>45481</v>
      </c>
      <c r="B4563" s="52">
        <v>15</v>
      </c>
      <c r="C4563" s="55">
        <v>73.8</v>
      </c>
      <c r="D4563" s="52">
        <f t="shared" si="74"/>
        <v>7</v>
      </c>
    </row>
    <row r="4564" spans="1:4" x14ac:dyDescent="0.3">
      <c r="A4564" s="54">
        <v>45481</v>
      </c>
      <c r="B4564" s="52">
        <v>16</v>
      </c>
      <c r="C4564" s="55">
        <v>94.41</v>
      </c>
      <c r="D4564" s="52">
        <f t="shared" si="74"/>
        <v>7</v>
      </c>
    </row>
    <row r="4565" spans="1:4" x14ac:dyDescent="0.3">
      <c r="A4565" s="54">
        <v>45481</v>
      </c>
      <c r="B4565" s="52">
        <v>17</v>
      </c>
      <c r="C4565" s="55">
        <v>85.9</v>
      </c>
      <c r="D4565" s="52">
        <f t="shared" si="74"/>
        <v>7</v>
      </c>
    </row>
    <row r="4566" spans="1:4" x14ac:dyDescent="0.3">
      <c r="A4566" s="54">
        <v>45481</v>
      </c>
      <c r="B4566" s="52">
        <v>18</v>
      </c>
      <c r="C4566" s="55">
        <v>101.67</v>
      </c>
      <c r="D4566" s="52">
        <f t="shared" si="74"/>
        <v>7</v>
      </c>
    </row>
    <row r="4567" spans="1:4" x14ac:dyDescent="0.3">
      <c r="A4567" s="54">
        <v>45481</v>
      </c>
      <c r="B4567" s="52">
        <v>19</v>
      </c>
      <c r="C4567" s="55">
        <v>166.15</v>
      </c>
      <c r="D4567" s="52">
        <f t="shared" si="74"/>
        <v>7</v>
      </c>
    </row>
    <row r="4568" spans="1:4" x14ac:dyDescent="0.3">
      <c r="A4568" s="54">
        <v>45481</v>
      </c>
      <c r="B4568" s="52">
        <v>20</v>
      </c>
      <c r="C4568" s="55">
        <v>242.86</v>
      </c>
      <c r="D4568" s="52">
        <f t="shared" si="74"/>
        <v>7</v>
      </c>
    </row>
    <row r="4569" spans="1:4" x14ac:dyDescent="0.3">
      <c r="A4569" s="54">
        <v>45481</v>
      </c>
      <c r="B4569" s="52">
        <v>21</v>
      </c>
      <c r="C4569" s="55">
        <v>334.49</v>
      </c>
      <c r="D4569" s="52">
        <f t="shared" si="74"/>
        <v>7</v>
      </c>
    </row>
    <row r="4570" spans="1:4" x14ac:dyDescent="0.3">
      <c r="A4570" s="54">
        <v>45481</v>
      </c>
      <c r="B4570" s="52">
        <v>22</v>
      </c>
      <c r="C4570" s="55">
        <v>321.69</v>
      </c>
      <c r="D4570" s="52">
        <f t="shared" si="74"/>
        <v>7</v>
      </c>
    </row>
    <row r="4571" spans="1:4" x14ac:dyDescent="0.3">
      <c r="A4571" s="54">
        <v>45481</v>
      </c>
      <c r="B4571" s="52">
        <v>23</v>
      </c>
      <c r="C4571" s="55">
        <v>200.41</v>
      </c>
      <c r="D4571" s="52">
        <f t="shared" si="74"/>
        <v>7</v>
      </c>
    </row>
    <row r="4572" spans="1:4" x14ac:dyDescent="0.3">
      <c r="A4572" s="54">
        <v>45481</v>
      </c>
      <c r="B4572" s="52">
        <v>24</v>
      </c>
      <c r="C4572" s="55">
        <v>138.38999999999999</v>
      </c>
      <c r="D4572" s="52">
        <f t="shared" si="74"/>
        <v>7</v>
      </c>
    </row>
    <row r="4573" spans="1:4" x14ac:dyDescent="0.3">
      <c r="A4573" s="54">
        <v>45482</v>
      </c>
      <c r="B4573" s="52">
        <v>1</v>
      </c>
      <c r="C4573" s="55">
        <v>134</v>
      </c>
      <c r="D4573" s="52">
        <f t="shared" si="74"/>
        <v>7</v>
      </c>
    </row>
    <row r="4574" spans="1:4" x14ac:dyDescent="0.3">
      <c r="A4574" s="54">
        <v>45482</v>
      </c>
      <c r="B4574" s="52">
        <v>2</v>
      </c>
      <c r="C4574" s="55">
        <v>103.73</v>
      </c>
      <c r="D4574" s="52">
        <f t="shared" si="74"/>
        <v>7</v>
      </c>
    </row>
    <row r="4575" spans="1:4" x14ac:dyDescent="0.3">
      <c r="A4575" s="54">
        <v>45482</v>
      </c>
      <c r="B4575" s="52">
        <v>3</v>
      </c>
      <c r="C4575" s="55">
        <v>91.12</v>
      </c>
      <c r="D4575" s="52">
        <f t="shared" si="74"/>
        <v>7</v>
      </c>
    </row>
    <row r="4576" spans="1:4" x14ac:dyDescent="0.3">
      <c r="A4576" s="54">
        <v>45482</v>
      </c>
      <c r="B4576" s="52">
        <v>4</v>
      </c>
      <c r="C4576" s="55">
        <v>87.22</v>
      </c>
      <c r="D4576" s="52">
        <f t="shared" si="74"/>
        <v>7</v>
      </c>
    </row>
    <row r="4577" spans="1:4" x14ac:dyDescent="0.3">
      <c r="A4577" s="54">
        <v>45482</v>
      </c>
      <c r="B4577" s="52">
        <v>5</v>
      </c>
      <c r="C4577" s="55">
        <v>83.26</v>
      </c>
      <c r="D4577" s="52">
        <f t="shared" si="74"/>
        <v>7</v>
      </c>
    </row>
    <row r="4578" spans="1:4" x14ac:dyDescent="0.3">
      <c r="A4578" s="54">
        <v>45482</v>
      </c>
      <c r="B4578" s="52">
        <v>6</v>
      </c>
      <c r="C4578" s="55">
        <v>91.48</v>
      </c>
      <c r="D4578" s="52">
        <f t="shared" si="74"/>
        <v>7</v>
      </c>
    </row>
    <row r="4579" spans="1:4" x14ac:dyDescent="0.3">
      <c r="A4579" s="54">
        <v>45482</v>
      </c>
      <c r="B4579" s="52">
        <v>7</v>
      </c>
      <c r="C4579" s="55">
        <v>106.39</v>
      </c>
      <c r="D4579" s="52">
        <f t="shared" si="74"/>
        <v>7</v>
      </c>
    </row>
    <row r="4580" spans="1:4" x14ac:dyDescent="0.3">
      <c r="A4580" s="54">
        <v>45482</v>
      </c>
      <c r="B4580" s="52">
        <v>8</v>
      </c>
      <c r="C4580" s="55">
        <v>103.83</v>
      </c>
      <c r="D4580" s="52">
        <f t="shared" si="74"/>
        <v>7</v>
      </c>
    </row>
    <row r="4581" spans="1:4" x14ac:dyDescent="0.3">
      <c r="A4581" s="54">
        <v>45482</v>
      </c>
      <c r="B4581" s="52">
        <v>9</v>
      </c>
      <c r="C4581" s="55">
        <v>92.6</v>
      </c>
      <c r="D4581" s="52">
        <f t="shared" si="74"/>
        <v>7</v>
      </c>
    </row>
    <row r="4582" spans="1:4" x14ac:dyDescent="0.3">
      <c r="A4582" s="54">
        <v>45482</v>
      </c>
      <c r="B4582" s="52">
        <v>10</v>
      </c>
      <c r="C4582" s="55">
        <v>66.2</v>
      </c>
      <c r="D4582" s="52">
        <f t="shared" si="74"/>
        <v>7</v>
      </c>
    </row>
    <row r="4583" spans="1:4" x14ac:dyDescent="0.3">
      <c r="A4583" s="54">
        <v>45482</v>
      </c>
      <c r="B4583" s="52">
        <v>11</v>
      </c>
      <c r="C4583" s="55">
        <v>46.63</v>
      </c>
      <c r="D4583" s="52">
        <f t="shared" si="74"/>
        <v>7</v>
      </c>
    </row>
    <row r="4584" spans="1:4" x14ac:dyDescent="0.3">
      <c r="A4584" s="54">
        <v>45482</v>
      </c>
      <c r="B4584" s="52">
        <v>12</v>
      </c>
      <c r="C4584" s="55">
        <v>33.71</v>
      </c>
      <c r="D4584" s="52">
        <f t="shared" si="74"/>
        <v>7</v>
      </c>
    </row>
    <row r="4585" spans="1:4" x14ac:dyDescent="0.3">
      <c r="A4585" s="54">
        <v>45482</v>
      </c>
      <c r="B4585" s="52">
        <v>13</v>
      </c>
      <c r="C4585" s="55">
        <v>21.95</v>
      </c>
      <c r="D4585" s="52">
        <f t="shared" si="74"/>
        <v>7</v>
      </c>
    </row>
    <row r="4586" spans="1:4" x14ac:dyDescent="0.3">
      <c r="A4586" s="54">
        <v>45482</v>
      </c>
      <c r="B4586" s="52">
        <v>14</v>
      </c>
      <c r="C4586" s="55">
        <v>20.34</v>
      </c>
      <c r="D4586" s="52">
        <f t="shared" si="74"/>
        <v>7</v>
      </c>
    </row>
    <row r="4587" spans="1:4" x14ac:dyDescent="0.3">
      <c r="A4587" s="54">
        <v>45482</v>
      </c>
      <c r="B4587" s="52">
        <v>15</v>
      </c>
      <c r="C4587" s="55">
        <v>26.4</v>
      </c>
      <c r="D4587" s="52">
        <f t="shared" si="74"/>
        <v>7</v>
      </c>
    </row>
    <row r="4588" spans="1:4" x14ac:dyDescent="0.3">
      <c r="A4588" s="54">
        <v>45482</v>
      </c>
      <c r="B4588" s="52">
        <v>16</v>
      </c>
      <c r="C4588" s="55">
        <v>70.8</v>
      </c>
      <c r="D4588" s="52">
        <f t="shared" si="74"/>
        <v>7</v>
      </c>
    </row>
    <row r="4589" spans="1:4" x14ac:dyDescent="0.3">
      <c r="A4589" s="54">
        <v>45482</v>
      </c>
      <c r="B4589" s="52">
        <v>17</v>
      </c>
      <c r="C4589" s="55">
        <v>87.36</v>
      </c>
      <c r="D4589" s="52">
        <f t="shared" si="74"/>
        <v>7</v>
      </c>
    </row>
    <row r="4590" spans="1:4" x14ac:dyDescent="0.3">
      <c r="A4590" s="54">
        <v>45482</v>
      </c>
      <c r="B4590" s="52">
        <v>18</v>
      </c>
      <c r="C4590" s="55">
        <v>122.04</v>
      </c>
      <c r="D4590" s="52">
        <f t="shared" si="74"/>
        <v>7</v>
      </c>
    </row>
    <row r="4591" spans="1:4" x14ac:dyDescent="0.3">
      <c r="A4591" s="54">
        <v>45482</v>
      </c>
      <c r="B4591" s="52">
        <v>19</v>
      </c>
      <c r="C4591" s="55">
        <v>177.22</v>
      </c>
      <c r="D4591" s="52">
        <f t="shared" si="74"/>
        <v>7</v>
      </c>
    </row>
    <row r="4592" spans="1:4" x14ac:dyDescent="0.3">
      <c r="A4592" s="54">
        <v>45482</v>
      </c>
      <c r="B4592" s="52">
        <v>20</v>
      </c>
      <c r="C4592" s="55">
        <v>280.39999999999998</v>
      </c>
      <c r="D4592" s="52">
        <f t="shared" si="74"/>
        <v>7</v>
      </c>
    </row>
    <row r="4593" spans="1:4" x14ac:dyDescent="0.3">
      <c r="A4593" s="54">
        <v>45482</v>
      </c>
      <c r="B4593" s="52">
        <v>21</v>
      </c>
      <c r="C4593" s="55">
        <v>307.52999999999997</v>
      </c>
      <c r="D4593" s="52">
        <f t="shared" si="74"/>
        <v>7</v>
      </c>
    </row>
    <row r="4594" spans="1:4" x14ac:dyDescent="0.3">
      <c r="A4594" s="54">
        <v>45482</v>
      </c>
      <c r="B4594" s="52">
        <v>22</v>
      </c>
      <c r="C4594" s="55">
        <v>197.94</v>
      </c>
      <c r="D4594" s="52">
        <f t="shared" si="74"/>
        <v>7</v>
      </c>
    </row>
    <row r="4595" spans="1:4" x14ac:dyDescent="0.3">
      <c r="A4595" s="54">
        <v>45482</v>
      </c>
      <c r="B4595" s="52">
        <v>23</v>
      </c>
      <c r="C4595" s="55">
        <v>119.27</v>
      </c>
      <c r="D4595" s="52">
        <f t="shared" si="74"/>
        <v>7</v>
      </c>
    </row>
    <row r="4596" spans="1:4" x14ac:dyDescent="0.3">
      <c r="A4596" s="54">
        <v>45482</v>
      </c>
      <c r="B4596" s="52">
        <v>24</v>
      </c>
      <c r="C4596" s="55">
        <v>97.33</v>
      </c>
      <c r="D4596" s="52">
        <f t="shared" si="74"/>
        <v>7</v>
      </c>
    </row>
    <row r="4597" spans="1:4" x14ac:dyDescent="0.3">
      <c r="A4597" s="54">
        <v>45483</v>
      </c>
      <c r="B4597" s="52">
        <v>1</v>
      </c>
      <c r="C4597" s="55">
        <v>62.67</v>
      </c>
      <c r="D4597" s="52">
        <f t="shared" si="74"/>
        <v>7</v>
      </c>
    </row>
    <row r="4598" spans="1:4" x14ac:dyDescent="0.3">
      <c r="A4598" s="54">
        <v>45483</v>
      </c>
      <c r="B4598" s="52">
        <v>2</v>
      </c>
      <c r="C4598" s="55">
        <v>66.48</v>
      </c>
      <c r="D4598" s="52">
        <f t="shared" si="74"/>
        <v>7</v>
      </c>
    </row>
    <row r="4599" spans="1:4" x14ac:dyDescent="0.3">
      <c r="A4599" s="54">
        <v>45483</v>
      </c>
      <c r="B4599" s="52">
        <v>3</v>
      </c>
      <c r="C4599" s="55">
        <v>64.8</v>
      </c>
      <c r="D4599" s="52">
        <f t="shared" si="74"/>
        <v>7</v>
      </c>
    </row>
    <row r="4600" spans="1:4" x14ac:dyDescent="0.3">
      <c r="A4600" s="54">
        <v>45483</v>
      </c>
      <c r="B4600" s="52">
        <v>4</v>
      </c>
      <c r="C4600" s="55">
        <v>61.36</v>
      </c>
      <c r="D4600" s="52">
        <f t="shared" si="74"/>
        <v>7</v>
      </c>
    </row>
    <row r="4601" spans="1:4" x14ac:dyDescent="0.3">
      <c r="A4601" s="54">
        <v>45483</v>
      </c>
      <c r="B4601" s="52">
        <v>5</v>
      </c>
      <c r="C4601" s="55">
        <v>59.42</v>
      </c>
      <c r="D4601" s="52">
        <f t="shared" si="74"/>
        <v>7</v>
      </c>
    </row>
    <row r="4602" spans="1:4" x14ac:dyDescent="0.3">
      <c r="A4602" s="54">
        <v>45483</v>
      </c>
      <c r="B4602" s="52">
        <v>6</v>
      </c>
      <c r="C4602" s="55">
        <v>71.790000000000006</v>
      </c>
      <c r="D4602" s="52">
        <f t="shared" si="74"/>
        <v>7</v>
      </c>
    </row>
    <row r="4603" spans="1:4" x14ac:dyDescent="0.3">
      <c r="A4603" s="54">
        <v>45483</v>
      </c>
      <c r="B4603" s="52">
        <v>7</v>
      </c>
      <c r="C4603" s="55">
        <v>95.08</v>
      </c>
      <c r="D4603" s="52">
        <f t="shared" si="74"/>
        <v>7</v>
      </c>
    </row>
    <row r="4604" spans="1:4" x14ac:dyDescent="0.3">
      <c r="A4604" s="54">
        <v>45483</v>
      </c>
      <c r="B4604" s="52">
        <v>8</v>
      </c>
      <c r="C4604" s="55">
        <v>104.71</v>
      </c>
      <c r="D4604" s="52">
        <f t="shared" si="74"/>
        <v>7</v>
      </c>
    </row>
    <row r="4605" spans="1:4" x14ac:dyDescent="0.3">
      <c r="A4605" s="54">
        <v>45483</v>
      </c>
      <c r="B4605" s="52">
        <v>9</v>
      </c>
      <c r="C4605" s="55">
        <v>102</v>
      </c>
      <c r="D4605" s="52">
        <f t="shared" si="74"/>
        <v>7</v>
      </c>
    </row>
    <row r="4606" spans="1:4" x14ac:dyDescent="0.3">
      <c r="A4606" s="54">
        <v>45483</v>
      </c>
      <c r="B4606" s="52">
        <v>10</v>
      </c>
      <c r="C4606" s="55">
        <v>84.93</v>
      </c>
      <c r="D4606" s="52">
        <f t="shared" si="74"/>
        <v>7</v>
      </c>
    </row>
    <row r="4607" spans="1:4" x14ac:dyDescent="0.3">
      <c r="A4607" s="54">
        <v>45483</v>
      </c>
      <c r="B4607" s="52">
        <v>11</v>
      </c>
      <c r="C4607" s="55">
        <v>65</v>
      </c>
      <c r="D4607" s="52">
        <f t="shared" si="74"/>
        <v>7</v>
      </c>
    </row>
    <row r="4608" spans="1:4" x14ac:dyDescent="0.3">
      <c r="A4608" s="54">
        <v>45483</v>
      </c>
      <c r="B4608" s="52">
        <v>12</v>
      </c>
      <c r="C4608" s="55">
        <v>56.46</v>
      </c>
      <c r="D4608" s="52">
        <f t="shared" si="74"/>
        <v>7</v>
      </c>
    </row>
    <row r="4609" spans="1:4" x14ac:dyDescent="0.3">
      <c r="A4609" s="54">
        <v>45483</v>
      </c>
      <c r="B4609" s="52">
        <v>13</v>
      </c>
      <c r="C4609" s="55">
        <v>88.61</v>
      </c>
      <c r="D4609" s="52">
        <f t="shared" si="74"/>
        <v>7</v>
      </c>
    </row>
    <row r="4610" spans="1:4" x14ac:dyDescent="0.3">
      <c r="A4610" s="54">
        <v>45483</v>
      </c>
      <c r="B4610" s="52">
        <v>14</v>
      </c>
      <c r="C4610" s="55">
        <v>121.68</v>
      </c>
      <c r="D4610" s="52">
        <f t="shared" si="74"/>
        <v>7</v>
      </c>
    </row>
    <row r="4611" spans="1:4" x14ac:dyDescent="0.3">
      <c r="A4611" s="54">
        <v>45483</v>
      </c>
      <c r="B4611" s="52">
        <v>15</v>
      </c>
      <c r="C4611" s="55">
        <v>85.8</v>
      </c>
      <c r="D4611" s="52">
        <f t="shared" si="74"/>
        <v>7</v>
      </c>
    </row>
    <row r="4612" spans="1:4" x14ac:dyDescent="0.3">
      <c r="A4612" s="54">
        <v>45483</v>
      </c>
      <c r="B4612" s="52">
        <v>16</v>
      </c>
      <c r="C4612" s="55">
        <v>70.92</v>
      </c>
      <c r="D4612" s="52">
        <f t="shared" si="74"/>
        <v>7</v>
      </c>
    </row>
    <row r="4613" spans="1:4" x14ac:dyDescent="0.3">
      <c r="A4613" s="54">
        <v>45483</v>
      </c>
      <c r="B4613" s="52">
        <v>17</v>
      </c>
      <c r="C4613" s="55">
        <v>104.29</v>
      </c>
      <c r="D4613" s="52">
        <f t="shared" si="74"/>
        <v>7</v>
      </c>
    </row>
    <row r="4614" spans="1:4" x14ac:dyDescent="0.3">
      <c r="A4614" s="54">
        <v>45483</v>
      </c>
      <c r="B4614" s="52">
        <v>18</v>
      </c>
      <c r="C4614" s="55">
        <v>117.88</v>
      </c>
      <c r="D4614" s="52">
        <f t="shared" si="74"/>
        <v>7</v>
      </c>
    </row>
    <row r="4615" spans="1:4" x14ac:dyDescent="0.3">
      <c r="A4615" s="54">
        <v>45483</v>
      </c>
      <c r="B4615" s="52">
        <v>19</v>
      </c>
      <c r="C4615" s="55">
        <v>214.02</v>
      </c>
      <c r="D4615" s="52">
        <f t="shared" si="74"/>
        <v>7</v>
      </c>
    </row>
    <row r="4616" spans="1:4" x14ac:dyDescent="0.3">
      <c r="A4616" s="54">
        <v>45483</v>
      </c>
      <c r="B4616" s="52">
        <v>20</v>
      </c>
      <c r="C4616" s="55">
        <v>350</v>
      </c>
      <c r="D4616" s="52">
        <f t="shared" si="74"/>
        <v>7</v>
      </c>
    </row>
    <row r="4617" spans="1:4" x14ac:dyDescent="0.3">
      <c r="A4617" s="54">
        <v>45483</v>
      </c>
      <c r="B4617" s="52">
        <v>21</v>
      </c>
      <c r="C4617" s="55">
        <v>368.72</v>
      </c>
      <c r="D4617" s="52">
        <f t="shared" si="74"/>
        <v>7</v>
      </c>
    </row>
    <row r="4618" spans="1:4" x14ac:dyDescent="0.3">
      <c r="A4618" s="54">
        <v>45483</v>
      </c>
      <c r="B4618" s="52">
        <v>22</v>
      </c>
      <c r="C4618" s="55">
        <v>302.57</v>
      </c>
      <c r="D4618" s="52">
        <f t="shared" si="74"/>
        <v>7</v>
      </c>
    </row>
    <row r="4619" spans="1:4" x14ac:dyDescent="0.3">
      <c r="A4619" s="54">
        <v>45483</v>
      </c>
      <c r="B4619" s="52">
        <v>23</v>
      </c>
      <c r="C4619" s="55">
        <v>198.99</v>
      </c>
      <c r="D4619" s="52">
        <f t="shared" si="74"/>
        <v>7</v>
      </c>
    </row>
    <row r="4620" spans="1:4" x14ac:dyDescent="0.3">
      <c r="A4620" s="54">
        <v>45483</v>
      </c>
      <c r="B4620" s="52">
        <v>24</v>
      </c>
      <c r="C4620" s="55">
        <v>169.62</v>
      </c>
      <c r="D4620" s="52">
        <f t="shared" si="74"/>
        <v>7</v>
      </c>
    </row>
    <row r="4621" spans="1:4" x14ac:dyDescent="0.3">
      <c r="A4621" s="54">
        <v>45484</v>
      </c>
      <c r="B4621" s="52">
        <v>1</v>
      </c>
      <c r="C4621" s="55">
        <v>118.94</v>
      </c>
      <c r="D4621" s="52">
        <f t="shared" si="74"/>
        <v>7</v>
      </c>
    </row>
    <row r="4622" spans="1:4" x14ac:dyDescent="0.3">
      <c r="A4622" s="54">
        <v>45484</v>
      </c>
      <c r="B4622" s="52">
        <v>2</v>
      </c>
      <c r="C4622" s="55">
        <v>92.96</v>
      </c>
      <c r="D4622" s="52">
        <f t="shared" si="74"/>
        <v>7</v>
      </c>
    </row>
    <row r="4623" spans="1:4" x14ac:dyDescent="0.3">
      <c r="A4623" s="54">
        <v>45484</v>
      </c>
      <c r="B4623" s="52">
        <v>3</v>
      </c>
      <c r="C4623" s="55">
        <v>84.36</v>
      </c>
      <c r="D4623" s="52">
        <f t="shared" ref="D4623:D4686" si="75">MONTH(A4623)</f>
        <v>7</v>
      </c>
    </row>
    <row r="4624" spans="1:4" x14ac:dyDescent="0.3">
      <c r="A4624" s="54">
        <v>45484</v>
      </c>
      <c r="B4624" s="52">
        <v>4</v>
      </c>
      <c r="C4624" s="55">
        <v>94.14</v>
      </c>
      <c r="D4624" s="52">
        <f t="shared" si="75"/>
        <v>7</v>
      </c>
    </row>
    <row r="4625" spans="1:4" x14ac:dyDescent="0.3">
      <c r="A4625" s="54">
        <v>45484</v>
      </c>
      <c r="B4625" s="52">
        <v>5</v>
      </c>
      <c r="C4625" s="55">
        <v>86.44</v>
      </c>
      <c r="D4625" s="52">
        <f t="shared" si="75"/>
        <v>7</v>
      </c>
    </row>
    <row r="4626" spans="1:4" x14ac:dyDescent="0.3">
      <c r="A4626" s="54">
        <v>45484</v>
      </c>
      <c r="B4626" s="52">
        <v>6</v>
      </c>
      <c r="C4626" s="55">
        <v>87.6</v>
      </c>
      <c r="D4626" s="52">
        <f t="shared" si="75"/>
        <v>7</v>
      </c>
    </row>
    <row r="4627" spans="1:4" x14ac:dyDescent="0.3">
      <c r="A4627" s="54">
        <v>45484</v>
      </c>
      <c r="B4627" s="52">
        <v>7</v>
      </c>
      <c r="C4627" s="55">
        <v>132.35</v>
      </c>
      <c r="D4627" s="52">
        <f t="shared" si="75"/>
        <v>7</v>
      </c>
    </row>
    <row r="4628" spans="1:4" x14ac:dyDescent="0.3">
      <c r="A4628" s="54">
        <v>45484</v>
      </c>
      <c r="B4628" s="52">
        <v>8</v>
      </c>
      <c r="C4628" s="55">
        <v>118.47</v>
      </c>
      <c r="D4628" s="52">
        <f t="shared" si="75"/>
        <v>7</v>
      </c>
    </row>
    <row r="4629" spans="1:4" x14ac:dyDescent="0.3">
      <c r="A4629" s="54">
        <v>45484</v>
      </c>
      <c r="B4629" s="52">
        <v>9</v>
      </c>
      <c r="C4629" s="55">
        <v>109.32</v>
      </c>
      <c r="D4629" s="52">
        <f t="shared" si="75"/>
        <v>7</v>
      </c>
    </row>
    <row r="4630" spans="1:4" x14ac:dyDescent="0.3">
      <c r="A4630" s="54">
        <v>45484</v>
      </c>
      <c r="B4630" s="52">
        <v>10</v>
      </c>
      <c r="C4630" s="55">
        <v>90.26</v>
      </c>
      <c r="D4630" s="52">
        <f t="shared" si="75"/>
        <v>7</v>
      </c>
    </row>
    <row r="4631" spans="1:4" x14ac:dyDescent="0.3">
      <c r="A4631" s="54">
        <v>45484</v>
      </c>
      <c r="B4631" s="52">
        <v>11</v>
      </c>
      <c r="C4631" s="55">
        <v>81.05</v>
      </c>
      <c r="D4631" s="52">
        <f t="shared" si="75"/>
        <v>7</v>
      </c>
    </row>
    <row r="4632" spans="1:4" x14ac:dyDescent="0.3">
      <c r="A4632" s="54">
        <v>45484</v>
      </c>
      <c r="B4632" s="52">
        <v>12</v>
      </c>
      <c r="C4632" s="55">
        <v>69.319999999999993</v>
      </c>
      <c r="D4632" s="52">
        <f t="shared" si="75"/>
        <v>7</v>
      </c>
    </row>
    <row r="4633" spans="1:4" x14ac:dyDescent="0.3">
      <c r="A4633" s="54">
        <v>45484</v>
      </c>
      <c r="B4633" s="52">
        <v>13</v>
      </c>
      <c r="C4633" s="55">
        <v>80.47</v>
      </c>
      <c r="D4633" s="52">
        <f t="shared" si="75"/>
        <v>7</v>
      </c>
    </row>
    <row r="4634" spans="1:4" x14ac:dyDescent="0.3">
      <c r="A4634" s="54">
        <v>45484</v>
      </c>
      <c r="B4634" s="52">
        <v>14</v>
      </c>
      <c r="C4634" s="55">
        <v>115.13</v>
      </c>
      <c r="D4634" s="52">
        <f t="shared" si="75"/>
        <v>7</v>
      </c>
    </row>
    <row r="4635" spans="1:4" x14ac:dyDescent="0.3">
      <c r="A4635" s="54">
        <v>45484</v>
      </c>
      <c r="B4635" s="52">
        <v>15</v>
      </c>
      <c r="C4635" s="55">
        <v>90.88</v>
      </c>
      <c r="D4635" s="52">
        <f t="shared" si="75"/>
        <v>7</v>
      </c>
    </row>
    <row r="4636" spans="1:4" x14ac:dyDescent="0.3">
      <c r="A4636" s="54">
        <v>45484</v>
      </c>
      <c r="B4636" s="52">
        <v>16</v>
      </c>
      <c r="C4636" s="55">
        <v>87.74</v>
      </c>
      <c r="D4636" s="52">
        <f t="shared" si="75"/>
        <v>7</v>
      </c>
    </row>
    <row r="4637" spans="1:4" x14ac:dyDescent="0.3">
      <c r="A4637" s="54">
        <v>45484</v>
      </c>
      <c r="B4637" s="52">
        <v>17</v>
      </c>
      <c r="C4637" s="55">
        <v>114.33</v>
      </c>
      <c r="D4637" s="52">
        <f t="shared" si="75"/>
        <v>7</v>
      </c>
    </row>
    <row r="4638" spans="1:4" x14ac:dyDescent="0.3">
      <c r="A4638" s="54">
        <v>45484</v>
      </c>
      <c r="B4638" s="52">
        <v>18</v>
      </c>
      <c r="C4638" s="55">
        <v>130.58000000000001</v>
      </c>
      <c r="D4638" s="52">
        <f t="shared" si="75"/>
        <v>7</v>
      </c>
    </row>
    <row r="4639" spans="1:4" x14ac:dyDescent="0.3">
      <c r="A4639" s="54">
        <v>45484</v>
      </c>
      <c r="B4639" s="52">
        <v>19</v>
      </c>
      <c r="C4639" s="55">
        <v>310.11</v>
      </c>
      <c r="D4639" s="52">
        <f t="shared" si="75"/>
        <v>7</v>
      </c>
    </row>
    <row r="4640" spans="1:4" x14ac:dyDescent="0.3">
      <c r="A4640" s="54">
        <v>45484</v>
      </c>
      <c r="B4640" s="52">
        <v>20</v>
      </c>
      <c r="C4640" s="55">
        <v>403.11</v>
      </c>
      <c r="D4640" s="52">
        <f t="shared" si="75"/>
        <v>7</v>
      </c>
    </row>
    <row r="4641" spans="1:4" x14ac:dyDescent="0.3">
      <c r="A4641" s="54">
        <v>45484</v>
      </c>
      <c r="B4641" s="52">
        <v>21</v>
      </c>
      <c r="C4641" s="55">
        <v>452.64</v>
      </c>
      <c r="D4641" s="52">
        <f t="shared" si="75"/>
        <v>7</v>
      </c>
    </row>
    <row r="4642" spans="1:4" x14ac:dyDescent="0.3">
      <c r="A4642" s="54">
        <v>45484</v>
      </c>
      <c r="B4642" s="52">
        <v>22</v>
      </c>
      <c r="C4642" s="55">
        <v>395.73</v>
      </c>
      <c r="D4642" s="52">
        <f t="shared" si="75"/>
        <v>7</v>
      </c>
    </row>
    <row r="4643" spans="1:4" x14ac:dyDescent="0.3">
      <c r="A4643" s="54">
        <v>45484</v>
      </c>
      <c r="B4643" s="52">
        <v>23</v>
      </c>
      <c r="C4643" s="55">
        <v>265.07</v>
      </c>
      <c r="D4643" s="52">
        <f t="shared" si="75"/>
        <v>7</v>
      </c>
    </row>
    <row r="4644" spans="1:4" x14ac:dyDescent="0.3">
      <c r="A4644" s="54">
        <v>45484</v>
      </c>
      <c r="B4644" s="52">
        <v>24</v>
      </c>
      <c r="C4644" s="55">
        <v>242.1</v>
      </c>
      <c r="D4644" s="52">
        <f t="shared" si="75"/>
        <v>7</v>
      </c>
    </row>
    <row r="4645" spans="1:4" x14ac:dyDescent="0.3">
      <c r="A4645" s="54">
        <v>45485</v>
      </c>
      <c r="B4645" s="52">
        <v>1</v>
      </c>
      <c r="C4645" s="55">
        <v>151.19</v>
      </c>
      <c r="D4645" s="52">
        <f t="shared" si="75"/>
        <v>7</v>
      </c>
    </row>
    <row r="4646" spans="1:4" x14ac:dyDescent="0.3">
      <c r="A4646" s="54">
        <v>45485</v>
      </c>
      <c r="B4646" s="52">
        <v>2</v>
      </c>
      <c r="C4646" s="55">
        <v>109.92</v>
      </c>
      <c r="D4646" s="52">
        <f t="shared" si="75"/>
        <v>7</v>
      </c>
    </row>
    <row r="4647" spans="1:4" x14ac:dyDescent="0.3">
      <c r="A4647" s="54">
        <v>45485</v>
      </c>
      <c r="B4647" s="52">
        <v>3</v>
      </c>
      <c r="C4647" s="55">
        <v>95.12</v>
      </c>
      <c r="D4647" s="52">
        <f t="shared" si="75"/>
        <v>7</v>
      </c>
    </row>
    <row r="4648" spans="1:4" x14ac:dyDescent="0.3">
      <c r="A4648" s="54">
        <v>45485</v>
      </c>
      <c r="B4648" s="52">
        <v>4</v>
      </c>
      <c r="C4648" s="55">
        <v>91.99</v>
      </c>
      <c r="D4648" s="52">
        <f t="shared" si="75"/>
        <v>7</v>
      </c>
    </row>
    <row r="4649" spans="1:4" x14ac:dyDescent="0.3">
      <c r="A4649" s="54">
        <v>45485</v>
      </c>
      <c r="B4649" s="52">
        <v>5</v>
      </c>
      <c r="C4649" s="55">
        <v>90.08</v>
      </c>
      <c r="D4649" s="52">
        <f t="shared" si="75"/>
        <v>7</v>
      </c>
    </row>
    <row r="4650" spans="1:4" x14ac:dyDescent="0.3">
      <c r="A4650" s="54">
        <v>45485</v>
      </c>
      <c r="B4650" s="52">
        <v>6</v>
      </c>
      <c r="C4650" s="55">
        <v>104</v>
      </c>
      <c r="D4650" s="52">
        <f t="shared" si="75"/>
        <v>7</v>
      </c>
    </row>
    <row r="4651" spans="1:4" x14ac:dyDescent="0.3">
      <c r="A4651" s="54">
        <v>45485</v>
      </c>
      <c r="B4651" s="52">
        <v>7</v>
      </c>
      <c r="C4651" s="55">
        <v>136.6</v>
      </c>
      <c r="D4651" s="52">
        <f t="shared" si="75"/>
        <v>7</v>
      </c>
    </row>
    <row r="4652" spans="1:4" x14ac:dyDescent="0.3">
      <c r="A4652" s="54">
        <v>45485</v>
      </c>
      <c r="B4652" s="52">
        <v>8</v>
      </c>
      <c r="C4652" s="55">
        <v>171.96</v>
      </c>
      <c r="D4652" s="52">
        <f t="shared" si="75"/>
        <v>7</v>
      </c>
    </row>
    <row r="4653" spans="1:4" x14ac:dyDescent="0.3">
      <c r="A4653" s="54">
        <v>45485</v>
      </c>
      <c r="B4653" s="52">
        <v>9</v>
      </c>
      <c r="C4653" s="55">
        <v>122.25</v>
      </c>
      <c r="D4653" s="52">
        <f t="shared" si="75"/>
        <v>7</v>
      </c>
    </row>
    <row r="4654" spans="1:4" x14ac:dyDescent="0.3">
      <c r="A4654" s="54">
        <v>45485</v>
      </c>
      <c r="B4654" s="52">
        <v>10</v>
      </c>
      <c r="C4654" s="55">
        <v>99.93</v>
      </c>
      <c r="D4654" s="52">
        <f t="shared" si="75"/>
        <v>7</v>
      </c>
    </row>
    <row r="4655" spans="1:4" x14ac:dyDescent="0.3">
      <c r="A4655" s="54">
        <v>45485</v>
      </c>
      <c r="B4655" s="52">
        <v>11</v>
      </c>
      <c r="C4655" s="55">
        <v>94</v>
      </c>
      <c r="D4655" s="52">
        <f t="shared" si="75"/>
        <v>7</v>
      </c>
    </row>
    <row r="4656" spans="1:4" x14ac:dyDescent="0.3">
      <c r="A4656" s="54">
        <v>45485</v>
      </c>
      <c r="B4656" s="52">
        <v>12</v>
      </c>
      <c r="C4656" s="55">
        <v>90.23</v>
      </c>
      <c r="D4656" s="52">
        <f t="shared" si="75"/>
        <v>7</v>
      </c>
    </row>
    <row r="4657" spans="1:4" x14ac:dyDescent="0.3">
      <c r="A4657" s="54">
        <v>45485</v>
      </c>
      <c r="B4657" s="52">
        <v>13</v>
      </c>
      <c r="C4657" s="55">
        <v>87.58</v>
      </c>
      <c r="D4657" s="52">
        <f t="shared" si="75"/>
        <v>7</v>
      </c>
    </row>
    <row r="4658" spans="1:4" x14ac:dyDescent="0.3">
      <c r="A4658" s="54">
        <v>45485</v>
      </c>
      <c r="B4658" s="52">
        <v>14</v>
      </c>
      <c r="C4658" s="55">
        <v>87.97</v>
      </c>
      <c r="D4658" s="52">
        <f t="shared" si="75"/>
        <v>7</v>
      </c>
    </row>
    <row r="4659" spans="1:4" x14ac:dyDescent="0.3">
      <c r="A4659" s="54">
        <v>45485</v>
      </c>
      <c r="B4659" s="52">
        <v>15</v>
      </c>
      <c r="C4659" s="55">
        <v>91.46</v>
      </c>
      <c r="D4659" s="52">
        <f t="shared" si="75"/>
        <v>7</v>
      </c>
    </row>
    <row r="4660" spans="1:4" x14ac:dyDescent="0.3">
      <c r="A4660" s="54">
        <v>45485</v>
      </c>
      <c r="B4660" s="52">
        <v>16</v>
      </c>
      <c r="C4660" s="55">
        <v>128.53</v>
      </c>
      <c r="D4660" s="52">
        <f t="shared" si="75"/>
        <v>7</v>
      </c>
    </row>
    <row r="4661" spans="1:4" x14ac:dyDescent="0.3">
      <c r="A4661" s="54">
        <v>45485</v>
      </c>
      <c r="B4661" s="52">
        <v>17</v>
      </c>
      <c r="C4661" s="55">
        <v>133.25</v>
      </c>
      <c r="D4661" s="52">
        <f t="shared" si="75"/>
        <v>7</v>
      </c>
    </row>
    <row r="4662" spans="1:4" x14ac:dyDescent="0.3">
      <c r="A4662" s="54">
        <v>45485</v>
      </c>
      <c r="B4662" s="52">
        <v>18</v>
      </c>
      <c r="C4662" s="55">
        <v>160.09</v>
      </c>
      <c r="D4662" s="52">
        <f t="shared" si="75"/>
        <v>7</v>
      </c>
    </row>
    <row r="4663" spans="1:4" x14ac:dyDescent="0.3">
      <c r="A4663" s="54">
        <v>45485</v>
      </c>
      <c r="B4663" s="52">
        <v>19</v>
      </c>
      <c r="C4663" s="55">
        <v>257.39</v>
      </c>
      <c r="D4663" s="52">
        <f t="shared" si="75"/>
        <v>7</v>
      </c>
    </row>
    <row r="4664" spans="1:4" x14ac:dyDescent="0.3">
      <c r="A4664" s="54">
        <v>45485</v>
      </c>
      <c r="B4664" s="52">
        <v>20</v>
      </c>
      <c r="C4664" s="55">
        <v>323.33999999999997</v>
      </c>
      <c r="D4664" s="52">
        <f t="shared" si="75"/>
        <v>7</v>
      </c>
    </row>
    <row r="4665" spans="1:4" x14ac:dyDescent="0.3">
      <c r="A4665" s="54">
        <v>45485</v>
      </c>
      <c r="B4665" s="52">
        <v>21</v>
      </c>
      <c r="C4665" s="55">
        <v>353.42</v>
      </c>
      <c r="D4665" s="52">
        <f t="shared" si="75"/>
        <v>7</v>
      </c>
    </row>
    <row r="4666" spans="1:4" x14ac:dyDescent="0.3">
      <c r="A4666" s="54">
        <v>45485</v>
      </c>
      <c r="B4666" s="52">
        <v>22</v>
      </c>
      <c r="C4666" s="55">
        <v>301.17</v>
      </c>
      <c r="D4666" s="52">
        <f t="shared" si="75"/>
        <v>7</v>
      </c>
    </row>
    <row r="4667" spans="1:4" x14ac:dyDescent="0.3">
      <c r="A4667" s="54">
        <v>45485</v>
      </c>
      <c r="B4667" s="52">
        <v>23</v>
      </c>
      <c r="C4667" s="55">
        <v>170.4</v>
      </c>
      <c r="D4667" s="52">
        <f t="shared" si="75"/>
        <v>7</v>
      </c>
    </row>
    <row r="4668" spans="1:4" x14ac:dyDescent="0.3">
      <c r="A4668" s="54">
        <v>45485</v>
      </c>
      <c r="B4668" s="52">
        <v>24</v>
      </c>
      <c r="C4668" s="55">
        <v>125</v>
      </c>
      <c r="D4668" s="52">
        <f t="shared" si="75"/>
        <v>7</v>
      </c>
    </row>
    <row r="4669" spans="1:4" x14ac:dyDescent="0.3">
      <c r="A4669" s="54">
        <v>45486</v>
      </c>
      <c r="B4669" s="52">
        <v>1</v>
      </c>
      <c r="C4669" s="55">
        <v>17.18</v>
      </c>
      <c r="D4669" s="52">
        <f t="shared" si="75"/>
        <v>7</v>
      </c>
    </row>
    <row r="4670" spans="1:4" x14ac:dyDescent="0.3">
      <c r="A4670" s="54">
        <v>45486</v>
      </c>
      <c r="B4670" s="52">
        <v>2</v>
      </c>
      <c r="C4670" s="55">
        <v>82.02</v>
      </c>
      <c r="D4670" s="52">
        <f t="shared" si="75"/>
        <v>7</v>
      </c>
    </row>
    <row r="4671" spans="1:4" x14ac:dyDescent="0.3">
      <c r="A4671" s="54">
        <v>45486</v>
      </c>
      <c r="B4671" s="52">
        <v>3</v>
      </c>
      <c r="C4671" s="55">
        <v>11.11</v>
      </c>
      <c r="D4671" s="52">
        <f t="shared" si="75"/>
        <v>7</v>
      </c>
    </row>
    <row r="4672" spans="1:4" x14ac:dyDescent="0.3">
      <c r="A4672" s="54">
        <v>45486</v>
      </c>
      <c r="B4672" s="52">
        <v>4</v>
      </c>
      <c r="C4672" s="55">
        <v>32.19</v>
      </c>
      <c r="D4672" s="52">
        <f t="shared" si="75"/>
        <v>7</v>
      </c>
    </row>
    <row r="4673" spans="1:4" x14ac:dyDescent="0.3">
      <c r="A4673" s="54">
        <v>45486</v>
      </c>
      <c r="B4673" s="52">
        <v>5</v>
      </c>
      <c r="C4673" s="55">
        <v>58.27</v>
      </c>
      <c r="D4673" s="52">
        <f t="shared" si="75"/>
        <v>7</v>
      </c>
    </row>
    <row r="4674" spans="1:4" x14ac:dyDescent="0.3">
      <c r="A4674" s="54">
        <v>45486</v>
      </c>
      <c r="B4674" s="52">
        <v>6</v>
      </c>
      <c r="C4674" s="55">
        <v>57.39</v>
      </c>
      <c r="D4674" s="52">
        <f t="shared" si="75"/>
        <v>7</v>
      </c>
    </row>
    <row r="4675" spans="1:4" x14ac:dyDescent="0.3">
      <c r="A4675" s="54">
        <v>45486</v>
      </c>
      <c r="B4675" s="52">
        <v>7</v>
      </c>
      <c r="C4675" s="55">
        <v>54.71</v>
      </c>
      <c r="D4675" s="52">
        <f t="shared" si="75"/>
        <v>7</v>
      </c>
    </row>
    <row r="4676" spans="1:4" x14ac:dyDescent="0.3">
      <c r="A4676" s="54">
        <v>45486</v>
      </c>
      <c r="B4676" s="52">
        <v>8</v>
      </c>
      <c r="C4676" s="55">
        <v>51.12</v>
      </c>
      <c r="D4676" s="52">
        <f t="shared" si="75"/>
        <v>7</v>
      </c>
    </row>
    <row r="4677" spans="1:4" x14ac:dyDescent="0.3">
      <c r="A4677" s="54">
        <v>45486</v>
      </c>
      <c r="B4677" s="52">
        <v>9</v>
      </c>
      <c r="C4677" s="55">
        <v>26.6</v>
      </c>
      <c r="D4677" s="52">
        <f t="shared" si="75"/>
        <v>7</v>
      </c>
    </row>
    <row r="4678" spans="1:4" x14ac:dyDescent="0.3">
      <c r="A4678" s="54">
        <v>45486</v>
      </c>
      <c r="B4678" s="52">
        <v>10</v>
      </c>
      <c r="C4678" s="55">
        <v>20.97</v>
      </c>
      <c r="D4678" s="52">
        <f t="shared" si="75"/>
        <v>7</v>
      </c>
    </row>
    <row r="4679" spans="1:4" x14ac:dyDescent="0.3">
      <c r="A4679" s="54">
        <v>45486</v>
      </c>
      <c r="B4679" s="52">
        <v>11</v>
      </c>
      <c r="C4679" s="55">
        <v>5.16</v>
      </c>
      <c r="D4679" s="52">
        <f t="shared" si="75"/>
        <v>7</v>
      </c>
    </row>
    <row r="4680" spans="1:4" x14ac:dyDescent="0.3">
      <c r="A4680" s="54">
        <v>45486</v>
      </c>
      <c r="B4680" s="52">
        <v>12</v>
      </c>
      <c r="C4680" s="55">
        <v>0.18</v>
      </c>
      <c r="D4680" s="52">
        <f t="shared" si="75"/>
        <v>7</v>
      </c>
    </row>
    <row r="4681" spans="1:4" x14ac:dyDescent="0.3">
      <c r="A4681" s="54">
        <v>45486</v>
      </c>
      <c r="B4681" s="52">
        <v>13</v>
      </c>
      <c r="C4681" s="55">
        <v>0.16</v>
      </c>
      <c r="D4681" s="52">
        <f t="shared" si="75"/>
        <v>7</v>
      </c>
    </row>
    <row r="4682" spans="1:4" x14ac:dyDescent="0.3">
      <c r="A4682" s="54">
        <v>45486</v>
      </c>
      <c r="B4682" s="52">
        <v>14</v>
      </c>
      <c r="C4682" s="55">
        <v>-4.6399999999999997</v>
      </c>
      <c r="D4682" s="52">
        <f t="shared" si="75"/>
        <v>7</v>
      </c>
    </row>
    <row r="4683" spans="1:4" x14ac:dyDescent="0.3">
      <c r="A4683" s="54">
        <v>45486</v>
      </c>
      <c r="B4683" s="52">
        <v>15</v>
      </c>
      <c r="C4683" s="55">
        <v>-13.93</v>
      </c>
      <c r="D4683" s="52">
        <f t="shared" si="75"/>
        <v>7</v>
      </c>
    </row>
    <row r="4684" spans="1:4" x14ac:dyDescent="0.3">
      <c r="A4684" s="54">
        <v>45486</v>
      </c>
      <c r="B4684" s="52">
        <v>16</v>
      </c>
      <c r="C4684" s="55">
        <v>-2.54</v>
      </c>
      <c r="D4684" s="52">
        <f t="shared" si="75"/>
        <v>7</v>
      </c>
    </row>
    <row r="4685" spans="1:4" x14ac:dyDescent="0.3">
      <c r="A4685" s="54">
        <v>45486</v>
      </c>
      <c r="B4685" s="52">
        <v>17</v>
      </c>
      <c r="C4685" s="55">
        <v>13.65</v>
      </c>
      <c r="D4685" s="52">
        <f t="shared" si="75"/>
        <v>7</v>
      </c>
    </row>
    <row r="4686" spans="1:4" x14ac:dyDescent="0.3">
      <c r="A4686" s="54">
        <v>45486</v>
      </c>
      <c r="B4686" s="52">
        <v>18</v>
      </c>
      <c r="C4686" s="55">
        <v>53.48</v>
      </c>
      <c r="D4686" s="52">
        <f t="shared" si="75"/>
        <v>7</v>
      </c>
    </row>
    <row r="4687" spans="1:4" x14ac:dyDescent="0.3">
      <c r="A4687" s="54">
        <v>45486</v>
      </c>
      <c r="B4687" s="52">
        <v>19</v>
      </c>
      <c r="C4687" s="55">
        <v>141.22999999999999</v>
      </c>
      <c r="D4687" s="52">
        <f t="shared" ref="D4687:D4750" si="76">MONTH(A4687)</f>
        <v>7</v>
      </c>
    </row>
    <row r="4688" spans="1:4" x14ac:dyDescent="0.3">
      <c r="A4688" s="54">
        <v>45486</v>
      </c>
      <c r="B4688" s="52">
        <v>20</v>
      </c>
      <c r="C4688" s="55">
        <v>253.73</v>
      </c>
      <c r="D4688" s="52">
        <f t="shared" si="76"/>
        <v>7</v>
      </c>
    </row>
    <row r="4689" spans="1:4" x14ac:dyDescent="0.3">
      <c r="A4689" s="54">
        <v>45486</v>
      </c>
      <c r="B4689" s="52">
        <v>21</v>
      </c>
      <c r="C4689" s="55">
        <v>298.83999999999997</v>
      </c>
      <c r="D4689" s="52">
        <f t="shared" si="76"/>
        <v>7</v>
      </c>
    </row>
    <row r="4690" spans="1:4" x14ac:dyDescent="0.3">
      <c r="A4690" s="54">
        <v>45486</v>
      </c>
      <c r="B4690" s="52">
        <v>22</v>
      </c>
      <c r="C4690" s="55">
        <v>304.64999999999998</v>
      </c>
      <c r="D4690" s="52">
        <f t="shared" si="76"/>
        <v>7</v>
      </c>
    </row>
    <row r="4691" spans="1:4" x14ac:dyDescent="0.3">
      <c r="A4691" s="54">
        <v>45486</v>
      </c>
      <c r="B4691" s="52">
        <v>23</v>
      </c>
      <c r="C4691" s="55">
        <v>209.63</v>
      </c>
      <c r="D4691" s="52">
        <f t="shared" si="76"/>
        <v>7</v>
      </c>
    </row>
    <row r="4692" spans="1:4" x14ac:dyDescent="0.3">
      <c r="A4692" s="54">
        <v>45486</v>
      </c>
      <c r="B4692" s="52">
        <v>24</v>
      </c>
      <c r="C4692" s="55">
        <v>127.08</v>
      </c>
      <c r="D4692" s="52">
        <f t="shared" si="76"/>
        <v>7</v>
      </c>
    </row>
    <row r="4693" spans="1:4" x14ac:dyDescent="0.3">
      <c r="A4693" s="54">
        <v>45487</v>
      </c>
      <c r="B4693" s="52">
        <v>1</v>
      </c>
      <c r="C4693" s="55">
        <v>106.38</v>
      </c>
      <c r="D4693" s="52">
        <f t="shared" si="76"/>
        <v>7</v>
      </c>
    </row>
    <row r="4694" spans="1:4" x14ac:dyDescent="0.3">
      <c r="A4694" s="54">
        <v>45487</v>
      </c>
      <c r="B4694" s="52">
        <v>2</v>
      </c>
      <c r="C4694" s="55">
        <v>84.32</v>
      </c>
      <c r="D4694" s="52">
        <f t="shared" si="76"/>
        <v>7</v>
      </c>
    </row>
    <row r="4695" spans="1:4" x14ac:dyDescent="0.3">
      <c r="A4695" s="54">
        <v>45487</v>
      </c>
      <c r="B4695" s="52">
        <v>3</v>
      </c>
      <c r="C4695" s="55">
        <v>72.06</v>
      </c>
      <c r="D4695" s="52">
        <f t="shared" si="76"/>
        <v>7</v>
      </c>
    </row>
    <row r="4696" spans="1:4" x14ac:dyDescent="0.3">
      <c r="A4696" s="54">
        <v>45487</v>
      </c>
      <c r="B4696" s="52">
        <v>4</v>
      </c>
      <c r="C4696" s="55">
        <v>61.7</v>
      </c>
      <c r="D4696" s="52">
        <f t="shared" si="76"/>
        <v>7</v>
      </c>
    </row>
    <row r="4697" spans="1:4" x14ac:dyDescent="0.3">
      <c r="A4697" s="54">
        <v>45487</v>
      </c>
      <c r="B4697" s="52">
        <v>5</v>
      </c>
      <c r="C4697" s="55">
        <v>10.85</v>
      </c>
      <c r="D4697" s="52">
        <f t="shared" si="76"/>
        <v>7</v>
      </c>
    </row>
    <row r="4698" spans="1:4" x14ac:dyDescent="0.3">
      <c r="A4698" s="54">
        <v>45487</v>
      </c>
      <c r="B4698" s="52">
        <v>6</v>
      </c>
      <c r="C4698" s="55">
        <v>10.47</v>
      </c>
      <c r="D4698" s="52">
        <f t="shared" si="76"/>
        <v>7</v>
      </c>
    </row>
    <row r="4699" spans="1:4" x14ac:dyDescent="0.3">
      <c r="A4699" s="54">
        <v>45487</v>
      </c>
      <c r="B4699" s="52">
        <v>7</v>
      </c>
      <c r="C4699" s="55">
        <v>11.47</v>
      </c>
      <c r="D4699" s="52">
        <f t="shared" si="76"/>
        <v>7</v>
      </c>
    </row>
    <row r="4700" spans="1:4" x14ac:dyDescent="0.3">
      <c r="A4700" s="54">
        <v>45487</v>
      </c>
      <c r="B4700" s="52">
        <v>8</v>
      </c>
      <c r="C4700" s="55">
        <v>14.28</v>
      </c>
      <c r="D4700" s="52">
        <f t="shared" si="76"/>
        <v>7</v>
      </c>
    </row>
    <row r="4701" spans="1:4" x14ac:dyDescent="0.3">
      <c r="A4701" s="54">
        <v>45487</v>
      </c>
      <c r="B4701" s="52">
        <v>9</v>
      </c>
      <c r="C4701" s="55">
        <v>0.28999999999999998</v>
      </c>
      <c r="D4701" s="52">
        <f t="shared" si="76"/>
        <v>7</v>
      </c>
    </row>
    <row r="4702" spans="1:4" x14ac:dyDescent="0.3">
      <c r="A4702" s="54">
        <v>45487</v>
      </c>
      <c r="B4702" s="52">
        <v>10</v>
      </c>
      <c r="C4702" s="55">
        <v>-2.16</v>
      </c>
      <c r="D4702" s="52">
        <f t="shared" si="76"/>
        <v>7</v>
      </c>
    </row>
    <row r="4703" spans="1:4" x14ac:dyDescent="0.3">
      <c r="A4703" s="54">
        <v>45487</v>
      </c>
      <c r="B4703" s="52">
        <v>11</v>
      </c>
      <c r="C4703" s="55">
        <v>-19.75</v>
      </c>
      <c r="D4703" s="52">
        <f t="shared" si="76"/>
        <v>7</v>
      </c>
    </row>
    <row r="4704" spans="1:4" x14ac:dyDescent="0.3">
      <c r="A4704" s="54">
        <v>45487</v>
      </c>
      <c r="B4704" s="52">
        <v>12</v>
      </c>
      <c r="C4704" s="55">
        <v>-26</v>
      </c>
      <c r="D4704" s="52">
        <f t="shared" si="76"/>
        <v>7</v>
      </c>
    </row>
    <row r="4705" spans="1:4" x14ac:dyDescent="0.3">
      <c r="A4705" s="54">
        <v>45487</v>
      </c>
      <c r="B4705" s="52">
        <v>13</v>
      </c>
      <c r="C4705" s="55">
        <v>-51.82</v>
      </c>
      <c r="D4705" s="52">
        <f t="shared" si="76"/>
        <v>7</v>
      </c>
    </row>
    <row r="4706" spans="1:4" x14ac:dyDescent="0.3">
      <c r="A4706" s="54">
        <v>45487</v>
      </c>
      <c r="B4706" s="52">
        <v>14</v>
      </c>
      <c r="C4706" s="55">
        <v>-68.87</v>
      </c>
      <c r="D4706" s="52">
        <f t="shared" si="76"/>
        <v>7</v>
      </c>
    </row>
    <row r="4707" spans="1:4" x14ac:dyDescent="0.3">
      <c r="A4707" s="54">
        <v>45487</v>
      </c>
      <c r="B4707" s="52">
        <v>15</v>
      </c>
      <c r="C4707" s="55">
        <v>-41.46</v>
      </c>
      <c r="D4707" s="52">
        <f t="shared" si="76"/>
        <v>7</v>
      </c>
    </row>
    <row r="4708" spans="1:4" x14ac:dyDescent="0.3">
      <c r="A4708" s="54">
        <v>45487</v>
      </c>
      <c r="B4708" s="52">
        <v>16</v>
      </c>
      <c r="C4708" s="55">
        <v>-28.31</v>
      </c>
      <c r="D4708" s="52">
        <f t="shared" si="76"/>
        <v>7</v>
      </c>
    </row>
    <row r="4709" spans="1:4" x14ac:dyDescent="0.3">
      <c r="A4709" s="54">
        <v>45487</v>
      </c>
      <c r="B4709" s="52">
        <v>17</v>
      </c>
      <c r="C4709" s="55">
        <v>9.26</v>
      </c>
      <c r="D4709" s="52">
        <f t="shared" si="76"/>
        <v>7</v>
      </c>
    </row>
    <row r="4710" spans="1:4" x14ac:dyDescent="0.3">
      <c r="A4710" s="54">
        <v>45487</v>
      </c>
      <c r="B4710" s="52">
        <v>18</v>
      </c>
      <c r="C4710" s="55">
        <v>11.8</v>
      </c>
      <c r="D4710" s="52">
        <f t="shared" si="76"/>
        <v>7</v>
      </c>
    </row>
    <row r="4711" spans="1:4" x14ac:dyDescent="0.3">
      <c r="A4711" s="54">
        <v>45487</v>
      </c>
      <c r="B4711" s="52">
        <v>19</v>
      </c>
      <c r="C4711" s="55">
        <v>94.11</v>
      </c>
      <c r="D4711" s="52">
        <f t="shared" si="76"/>
        <v>7</v>
      </c>
    </row>
    <row r="4712" spans="1:4" x14ac:dyDescent="0.3">
      <c r="A4712" s="54">
        <v>45487</v>
      </c>
      <c r="B4712" s="52">
        <v>20</v>
      </c>
      <c r="C4712" s="55">
        <v>193.21</v>
      </c>
      <c r="D4712" s="52">
        <f t="shared" si="76"/>
        <v>7</v>
      </c>
    </row>
    <row r="4713" spans="1:4" x14ac:dyDescent="0.3">
      <c r="A4713" s="54">
        <v>45487</v>
      </c>
      <c r="B4713" s="52">
        <v>21</v>
      </c>
      <c r="C4713" s="55">
        <v>216.69</v>
      </c>
      <c r="D4713" s="52">
        <f t="shared" si="76"/>
        <v>7</v>
      </c>
    </row>
    <row r="4714" spans="1:4" x14ac:dyDescent="0.3">
      <c r="A4714" s="54">
        <v>45487</v>
      </c>
      <c r="B4714" s="52">
        <v>22</v>
      </c>
      <c r="C4714" s="55">
        <v>214.47</v>
      </c>
      <c r="D4714" s="52">
        <f t="shared" si="76"/>
        <v>7</v>
      </c>
    </row>
    <row r="4715" spans="1:4" x14ac:dyDescent="0.3">
      <c r="A4715" s="54">
        <v>45487</v>
      </c>
      <c r="B4715" s="52">
        <v>23</v>
      </c>
      <c r="C4715" s="55">
        <v>138.46</v>
      </c>
      <c r="D4715" s="52">
        <f t="shared" si="76"/>
        <v>7</v>
      </c>
    </row>
    <row r="4716" spans="1:4" x14ac:dyDescent="0.3">
      <c r="A4716" s="54">
        <v>45487</v>
      </c>
      <c r="B4716" s="52">
        <v>24</v>
      </c>
      <c r="C4716" s="55">
        <v>101.39</v>
      </c>
      <c r="D4716" s="52">
        <f t="shared" si="76"/>
        <v>7</v>
      </c>
    </row>
    <row r="4717" spans="1:4" x14ac:dyDescent="0.3">
      <c r="A4717" s="54">
        <v>45488</v>
      </c>
      <c r="B4717" s="52">
        <v>1</v>
      </c>
      <c r="C4717" s="55">
        <v>99.47</v>
      </c>
      <c r="D4717" s="52">
        <f t="shared" si="76"/>
        <v>7</v>
      </c>
    </row>
    <row r="4718" spans="1:4" x14ac:dyDescent="0.3">
      <c r="A4718" s="54">
        <v>45488</v>
      </c>
      <c r="B4718" s="52">
        <v>2</v>
      </c>
      <c r="C4718" s="55">
        <v>80.06</v>
      </c>
      <c r="D4718" s="52">
        <f t="shared" si="76"/>
        <v>7</v>
      </c>
    </row>
    <row r="4719" spans="1:4" x14ac:dyDescent="0.3">
      <c r="A4719" s="54">
        <v>45488</v>
      </c>
      <c r="B4719" s="52">
        <v>3</v>
      </c>
      <c r="C4719" s="55">
        <v>73.680000000000007</v>
      </c>
      <c r="D4719" s="52">
        <f t="shared" si="76"/>
        <v>7</v>
      </c>
    </row>
    <row r="4720" spans="1:4" x14ac:dyDescent="0.3">
      <c r="A4720" s="54">
        <v>45488</v>
      </c>
      <c r="B4720" s="52">
        <v>4</v>
      </c>
      <c r="C4720" s="55">
        <v>74.53</v>
      </c>
      <c r="D4720" s="52">
        <f t="shared" si="76"/>
        <v>7</v>
      </c>
    </row>
    <row r="4721" spans="1:4" x14ac:dyDescent="0.3">
      <c r="A4721" s="54">
        <v>45488</v>
      </c>
      <c r="B4721" s="52">
        <v>5</v>
      </c>
      <c r="C4721" s="55">
        <v>79.75</v>
      </c>
      <c r="D4721" s="52">
        <f t="shared" si="76"/>
        <v>7</v>
      </c>
    </row>
    <row r="4722" spans="1:4" x14ac:dyDescent="0.3">
      <c r="A4722" s="54">
        <v>45488</v>
      </c>
      <c r="B4722" s="52">
        <v>6</v>
      </c>
      <c r="C4722" s="55">
        <v>92.78</v>
      </c>
      <c r="D4722" s="52">
        <f t="shared" si="76"/>
        <v>7</v>
      </c>
    </row>
    <row r="4723" spans="1:4" x14ac:dyDescent="0.3">
      <c r="A4723" s="54">
        <v>45488</v>
      </c>
      <c r="B4723" s="52">
        <v>7</v>
      </c>
      <c r="C4723" s="55">
        <v>142.09</v>
      </c>
      <c r="D4723" s="52">
        <f t="shared" si="76"/>
        <v>7</v>
      </c>
    </row>
    <row r="4724" spans="1:4" x14ac:dyDescent="0.3">
      <c r="A4724" s="54">
        <v>45488</v>
      </c>
      <c r="B4724" s="52">
        <v>8</v>
      </c>
      <c r="C4724" s="55">
        <v>154.25</v>
      </c>
      <c r="D4724" s="52">
        <f t="shared" si="76"/>
        <v>7</v>
      </c>
    </row>
    <row r="4725" spans="1:4" x14ac:dyDescent="0.3">
      <c r="A4725" s="54">
        <v>45488</v>
      </c>
      <c r="B4725" s="52">
        <v>9</v>
      </c>
      <c r="C4725" s="55">
        <v>108.78</v>
      </c>
      <c r="D4725" s="52">
        <f t="shared" si="76"/>
        <v>7</v>
      </c>
    </row>
    <row r="4726" spans="1:4" x14ac:dyDescent="0.3">
      <c r="A4726" s="54">
        <v>45488</v>
      </c>
      <c r="B4726" s="52">
        <v>10</v>
      </c>
      <c r="C4726" s="55">
        <v>75.13</v>
      </c>
      <c r="D4726" s="52">
        <f t="shared" si="76"/>
        <v>7</v>
      </c>
    </row>
    <row r="4727" spans="1:4" x14ac:dyDescent="0.3">
      <c r="A4727" s="54">
        <v>45488</v>
      </c>
      <c r="B4727" s="52">
        <v>11</v>
      </c>
      <c r="C4727" s="55">
        <v>59.38</v>
      </c>
      <c r="D4727" s="52">
        <f t="shared" si="76"/>
        <v>7</v>
      </c>
    </row>
    <row r="4728" spans="1:4" x14ac:dyDescent="0.3">
      <c r="A4728" s="54">
        <v>45488</v>
      </c>
      <c r="B4728" s="52">
        <v>12</v>
      </c>
      <c r="C4728" s="55">
        <v>46.56</v>
      </c>
      <c r="D4728" s="52">
        <f t="shared" si="76"/>
        <v>7</v>
      </c>
    </row>
    <row r="4729" spans="1:4" x14ac:dyDescent="0.3">
      <c r="A4729" s="54">
        <v>45488</v>
      </c>
      <c r="B4729" s="52">
        <v>13</v>
      </c>
      <c r="C4729" s="55">
        <v>59.88</v>
      </c>
      <c r="D4729" s="52">
        <f t="shared" si="76"/>
        <v>7</v>
      </c>
    </row>
    <row r="4730" spans="1:4" x14ac:dyDescent="0.3">
      <c r="A4730" s="54">
        <v>45488</v>
      </c>
      <c r="B4730" s="52">
        <v>14</v>
      </c>
      <c r="C4730" s="55">
        <v>71.209999999999994</v>
      </c>
      <c r="D4730" s="52">
        <f t="shared" si="76"/>
        <v>7</v>
      </c>
    </row>
    <row r="4731" spans="1:4" x14ac:dyDescent="0.3">
      <c r="A4731" s="54">
        <v>45488</v>
      </c>
      <c r="B4731" s="52">
        <v>15</v>
      </c>
      <c r="C4731" s="55">
        <v>101.54</v>
      </c>
      <c r="D4731" s="52">
        <f t="shared" si="76"/>
        <v>7</v>
      </c>
    </row>
    <row r="4732" spans="1:4" x14ac:dyDescent="0.3">
      <c r="A4732" s="54">
        <v>45488</v>
      </c>
      <c r="B4732" s="52">
        <v>16</v>
      </c>
      <c r="C4732" s="55">
        <v>87.68</v>
      </c>
      <c r="D4732" s="52">
        <f t="shared" si="76"/>
        <v>7</v>
      </c>
    </row>
    <row r="4733" spans="1:4" x14ac:dyDescent="0.3">
      <c r="A4733" s="54">
        <v>45488</v>
      </c>
      <c r="B4733" s="52">
        <v>17</v>
      </c>
      <c r="C4733" s="55">
        <v>94.29</v>
      </c>
      <c r="D4733" s="52">
        <f t="shared" si="76"/>
        <v>7</v>
      </c>
    </row>
    <row r="4734" spans="1:4" x14ac:dyDescent="0.3">
      <c r="A4734" s="54">
        <v>45488</v>
      </c>
      <c r="B4734" s="52">
        <v>18</v>
      </c>
      <c r="C4734" s="55">
        <v>126.2</v>
      </c>
      <c r="D4734" s="52">
        <f t="shared" si="76"/>
        <v>7</v>
      </c>
    </row>
    <row r="4735" spans="1:4" x14ac:dyDescent="0.3">
      <c r="A4735" s="54">
        <v>45488</v>
      </c>
      <c r="B4735" s="52">
        <v>19</v>
      </c>
      <c r="C4735" s="55">
        <v>268.93</v>
      </c>
      <c r="D4735" s="52">
        <f t="shared" si="76"/>
        <v>7</v>
      </c>
    </row>
    <row r="4736" spans="1:4" x14ac:dyDescent="0.3">
      <c r="A4736" s="54">
        <v>45488</v>
      </c>
      <c r="B4736" s="52">
        <v>20</v>
      </c>
      <c r="C4736" s="55">
        <v>370.7</v>
      </c>
      <c r="D4736" s="52">
        <f t="shared" si="76"/>
        <v>7</v>
      </c>
    </row>
    <row r="4737" spans="1:4" x14ac:dyDescent="0.3">
      <c r="A4737" s="54">
        <v>45488</v>
      </c>
      <c r="B4737" s="52">
        <v>21</v>
      </c>
      <c r="C4737" s="55">
        <v>440.47</v>
      </c>
      <c r="D4737" s="52">
        <f t="shared" si="76"/>
        <v>7</v>
      </c>
    </row>
    <row r="4738" spans="1:4" x14ac:dyDescent="0.3">
      <c r="A4738" s="54">
        <v>45488</v>
      </c>
      <c r="B4738" s="52">
        <v>22</v>
      </c>
      <c r="C4738" s="55">
        <v>350.55</v>
      </c>
      <c r="D4738" s="52">
        <f t="shared" si="76"/>
        <v>7</v>
      </c>
    </row>
    <row r="4739" spans="1:4" x14ac:dyDescent="0.3">
      <c r="A4739" s="54">
        <v>45488</v>
      </c>
      <c r="B4739" s="52">
        <v>23</v>
      </c>
      <c r="C4739" s="55">
        <v>220.12</v>
      </c>
      <c r="D4739" s="52">
        <f t="shared" si="76"/>
        <v>7</v>
      </c>
    </row>
    <row r="4740" spans="1:4" x14ac:dyDescent="0.3">
      <c r="A4740" s="54">
        <v>45488</v>
      </c>
      <c r="B4740" s="52">
        <v>24</v>
      </c>
      <c r="C4740" s="55">
        <v>128.59</v>
      </c>
      <c r="D4740" s="52">
        <f t="shared" si="76"/>
        <v>7</v>
      </c>
    </row>
    <row r="4741" spans="1:4" x14ac:dyDescent="0.3">
      <c r="A4741" s="54">
        <v>45489</v>
      </c>
      <c r="B4741" s="52">
        <v>1</v>
      </c>
      <c r="C4741" s="55">
        <v>88.66</v>
      </c>
      <c r="D4741" s="52">
        <f t="shared" si="76"/>
        <v>7</v>
      </c>
    </row>
    <row r="4742" spans="1:4" x14ac:dyDescent="0.3">
      <c r="A4742" s="54">
        <v>45489</v>
      </c>
      <c r="B4742" s="52">
        <v>2</v>
      </c>
      <c r="C4742" s="55">
        <v>73.489999999999995</v>
      </c>
      <c r="D4742" s="52">
        <f t="shared" si="76"/>
        <v>7</v>
      </c>
    </row>
    <row r="4743" spans="1:4" x14ac:dyDescent="0.3">
      <c r="A4743" s="54">
        <v>45489</v>
      </c>
      <c r="B4743" s="52">
        <v>3</v>
      </c>
      <c r="C4743" s="55">
        <v>65.760000000000005</v>
      </c>
      <c r="D4743" s="52">
        <f t="shared" si="76"/>
        <v>7</v>
      </c>
    </row>
    <row r="4744" spans="1:4" x14ac:dyDescent="0.3">
      <c r="A4744" s="54">
        <v>45489</v>
      </c>
      <c r="B4744" s="52">
        <v>4</v>
      </c>
      <c r="C4744" s="55">
        <v>37.979999999999997</v>
      </c>
      <c r="D4744" s="52">
        <f t="shared" si="76"/>
        <v>7</v>
      </c>
    </row>
    <row r="4745" spans="1:4" x14ac:dyDescent="0.3">
      <c r="A4745" s="54">
        <v>45489</v>
      </c>
      <c r="B4745" s="52">
        <v>5</v>
      </c>
      <c r="C4745" s="55">
        <v>16.77</v>
      </c>
      <c r="D4745" s="52">
        <f t="shared" si="76"/>
        <v>7</v>
      </c>
    </row>
    <row r="4746" spans="1:4" x14ac:dyDescent="0.3">
      <c r="A4746" s="54">
        <v>45489</v>
      </c>
      <c r="B4746" s="52">
        <v>6</v>
      </c>
      <c r="C4746" s="55">
        <v>25.08</v>
      </c>
      <c r="D4746" s="52">
        <f t="shared" si="76"/>
        <v>7</v>
      </c>
    </row>
    <row r="4747" spans="1:4" x14ac:dyDescent="0.3">
      <c r="A4747" s="54">
        <v>45489</v>
      </c>
      <c r="B4747" s="52">
        <v>7</v>
      </c>
      <c r="C4747" s="55">
        <v>106.91</v>
      </c>
      <c r="D4747" s="52">
        <f t="shared" si="76"/>
        <v>7</v>
      </c>
    </row>
    <row r="4748" spans="1:4" x14ac:dyDescent="0.3">
      <c r="A4748" s="54">
        <v>45489</v>
      </c>
      <c r="B4748" s="52">
        <v>8</v>
      </c>
      <c r="C4748" s="55">
        <v>123.67</v>
      </c>
      <c r="D4748" s="52">
        <f t="shared" si="76"/>
        <v>7</v>
      </c>
    </row>
    <row r="4749" spans="1:4" x14ac:dyDescent="0.3">
      <c r="A4749" s="54">
        <v>45489</v>
      </c>
      <c r="B4749" s="52">
        <v>9</v>
      </c>
      <c r="C4749" s="55">
        <v>98.24</v>
      </c>
      <c r="D4749" s="52">
        <f t="shared" si="76"/>
        <v>7</v>
      </c>
    </row>
    <row r="4750" spans="1:4" x14ac:dyDescent="0.3">
      <c r="A4750" s="54">
        <v>45489</v>
      </c>
      <c r="B4750" s="52">
        <v>10</v>
      </c>
      <c r="C4750" s="55">
        <v>69.33</v>
      </c>
      <c r="D4750" s="52">
        <f t="shared" si="76"/>
        <v>7</v>
      </c>
    </row>
    <row r="4751" spans="1:4" x14ac:dyDescent="0.3">
      <c r="A4751" s="54">
        <v>45489</v>
      </c>
      <c r="B4751" s="52">
        <v>11</v>
      </c>
      <c r="C4751" s="55">
        <v>56.81</v>
      </c>
      <c r="D4751" s="52">
        <f t="shared" ref="D4751:D4814" si="77">MONTH(A4751)</f>
        <v>7</v>
      </c>
    </row>
    <row r="4752" spans="1:4" x14ac:dyDescent="0.3">
      <c r="A4752" s="54">
        <v>45489</v>
      </c>
      <c r="B4752" s="52">
        <v>12</v>
      </c>
      <c r="C4752" s="55">
        <v>54.81</v>
      </c>
      <c r="D4752" s="52">
        <f t="shared" si="77"/>
        <v>7</v>
      </c>
    </row>
    <row r="4753" spans="1:4" x14ac:dyDescent="0.3">
      <c r="A4753" s="54">
        <v>45489</v>
      </c>
      <c r="B4753" s="52">
        <v>13</v>
      </c>
      <c r="C4753" s="55">
        <v>101.78</v>
      </c>
      <c r="D4753" s="52">
        <f t="shared" si="77"/>
        <v>7</v>
      </c>
    </row>
    <row r="4754" spans="1:4" x14ac:dyDescent="0.3">
      <c r="A4754" s="54">
        <v>45489</v>
      </c>
      <c r="B4754" s="52">
        <v>14</v>
      </c>
      <c r="C4754" s="55">
        <v>111.19</v>
      </c>
      <c r="D4754" s="52">
        <f t="shared" si="77"/>
        <v>7</v>
      </c>
    </row>
    <row r="4755" spans="1:4" x14ac:dyDescent="0.3">
      <c r="A4755" s="54">
        <v>45489</v>
      </c>
      <c r="B4755" s="52">
        <v>15</v>
      </c>
      <c r="C4755" s="55">
        <v>118.16</v>
      </c>
      <c r="D4755" s="52">
        <f t="shared" si="77"/>
        <v>7</v>
      </c>
    </row>
    <row r="4756" spans="1:4" x14ac:dyDescent="0.3">
      <c r="A4756" s="54">
        <v>45489</v>
      </c>
      <c r="B4756" s="52">
        <v>16</v>
      </c>
      <c r="C4756" s="55">
        <v>64.010000000000005</v>
      </c>
      <c r="D4756" s="52">
        <f t="shared" si="77"/>
        <v>7</v>
      </c>
    </row>
    <row r="4757" spans="1:4" x14ac:dyDescent="0.3">
      <c r="A4757" s="54">
        <v>45489</v>
      </c>
      <c r="B4757" s="52">
        <v>17</v>
      </c>
      <c r="C4757" s="55">
        <v>59.34</v>
      </c>
      <c r="D4757" s="52">
        <f t="shared" si="77"/>
        <v>7</v>
      </c>
    </row>
    <row r="4758" spans="1:4" x14ac:dyDescent="0.3">
      <c r="A4758" s="54">
        <v>45489</v>
      </c>
      <c r="B4758" s="52">
        <v>18</v>
      </c>
      <c r="C4758" s="55">
        <v>200</v>
      </c>
      <c r="D4758" s="52">
        <f t="shared" si="77"/>
        <v>7</v>
      </c>
    </row>
    <row r="4759" spans="1:4" x14ac:dyDescent="0.3">
      <c r="A4759" s="54">
        <v>45489</v>
      </c>
      <c r="B4759" s="52">
        <v>19</v>
      </c>
      <c r="C4759" s="55">
        <v>289.51</v>
      </c>
      <c r="D4759" s="52">
        <f t="shared" si="77"/>
        <v>7</v>
      </c>
    </row>
    <row r="4760" spans="1:4" x14ac:dyDescent="0.3">
      <c r="A4760" s="54">
        <v>45489</v>
      </c>
      <c r="B4760" s="52">
        <v>20</v>
      </c>
      <c r="C4760" s="55">
        <v>203.87</v>
      </c>
      <c r="D4760" s="52">
        <f t="shared" si="77"/>
        <v>7</v>
      </c>
    </row>
    <row r="4761" spans="1:4" x14ac:dyDescent="0.3">
      <c r="A4761" s="54">
        <v>45489</v>
      </c>
      <c r="B4761" s="52">
        <v>21</v>
      </c>
      <c r="C4761" s="55">
        <v>506.89</v>
      </c>
      <c r="D4761" s="52">
        <f t="shared" si="77"/>
        <v>7</v>
      </c>
    </row>
    <row r="4762" spans="1:4" x14ac:dyDescent="0.3">
      <c r="A4762" s="54">
        <v>45489</v>
      </c>
      <c r="B4762" s="52">
        <v>22</v>
      </c>
      <c r="C4762" s="55">
        <v>433.75</v>
      </c>
      <c r="D4762" s="52">
        <f t="shared" si="77"/>
        <v>7</v>
      </c>
    </row>
    <row r="4763" spans="1:4" x14ac:dyDescent="0.3">
      <c r="A4763" s="54">
        <v>45489</v>
      </c>
      <c r="B4763" s="52">
        <v>23</v>
      </c>
      <c r="C4763" s="55">
        <v>208.56</v>
      </c>
      <c r="D4763" s="52">
        <f t="shared" si="77"/>
        <v>7</v>
      </c>
    </row>
    <row r="4764" spans="1:4" x14ac:dyDescent="0.3">
      <c r="A4764" s="54">
        <v>45489</v>
      </c>
      <c r="B4764" s="52">
        <v>24</v>
      </c>
      <c r="C4764" s="55">
        <v>88.03</v>
      </c>
      <c r="D4764" s="52">
        <f t="shared" si="77"/>
        <v>7</v>
      </c>
    </row>
    <row r="4765" spans="1:4" x14ac:dyDescent="0.3">
      <c r="A4765" s="54">
        <v>45490</v>
      </c>
      <c r="B4765" s="52">
        <v>1</v>
      </c>
      <c r="C4765" s="55">
        <v>107.32</v>
      </c>
      <c r="D4765" s="52">
        <f t="shared" si="77"/>
        <v>7</v>
      </c>
    </row>
    <row r="4766" spans="1:4" x14ac:dyDescent="0.3">
      <c r="A4766" s="54">
        <v>45490</v>
      </c>
      <c r="B4766" s="52">
        <v>2</v>
      </c>
      <c r="C4766" s="55">
        <v>90.23</v>
      </c>
      <c r="D4766" s="52">
        <f t="shared" si="77"/>
        <v>7</v>
      </c>
    </row>
    <row r="4767" spans="1:4" x14ac:dyDescent="0.3">
      <c r="A4767" s="54">
        <v>45490</v>
      </c>
      <c r="B4767" s="52">
        <v>3</v>
      </c>
      <c r="C4767" s="55">
        <v>82.68</v>
      </c>
      <c r="D4767" s="52">
        <f t="shared" si="77"/>
        <v>7</v>
      </c>
    </row>
    <row r="4768" spans="1:4" x14ac:dyDescent="0.3">
      <c r="A4768" s="54">
        <v>45490</v>
      </c>
      <c r="B4768" s="52">
        <v>4</v>
      </c>
      <c r="C4768" s="55">
        <v>81.47</v>
      </c>
      <c r="D4768" s="52">
        <f t="shared" si="77"/>
        <v>7</v>
      </c>
    </row>
    <row r="4769" spans="1:4" x14ac:dyDescent="0.3">
      <c r="A4769" s="54">
        <v>45490</v>
      </c>
      <c r="B4769" s="52">
        <v>5</v>
      </c>
      <c r="C4769" s="55">
        <v>78.86</v>
      </c>
      <c r="D4769" s="52">
        <f t="shared" si="77"/>
        <v>7</v>
      </c>
    </row>
    <row r="4770" spans="1:4" x14ac:dyDescent="0.3">
      <c r="A4770" s="54">
        <v>45490</v>
      </c>
      <c r="B4770" s="52">
        <v>6</v>
      </c>
      <c r="C4770" s="55">
        <v>87.84</v>
      </c>
      <c r="D4770" s="52">
        <f t="shared" si="77"/>
        <v>7</v>
      </c>
    </row>
    <row r="4771" spans="1:4" x14ac:dyDescent="0.3">
      <c r="A4771" s="54">
        <v>45490</v>
      </c>
      <c r="B4771" s="52">
        <v>7</v>
      </c>
      <c r="C4771" s="55">
        <v>119.89</v>
      </c>
      <c r="D4771" s="52">
        <f t="shared" si="77"/>
        <v>7</v>
      </c>
    </row>
    <row r="4772" spans="1:4" x14ac:dyDescent="0.3">
      <c r="A4772" s="54">
        <v>45490</v>
      </c>
      <c r="B4772" s="52">
        <v>8</v>
      </c>
      <c r="C4772" s="55">
        <v>116.45</v>
      </c>
      <c r="D4772" s="52">
        <f t="shared" si="77"/>
        <v>7</v>
      </c>
    </row>
    <row r="4773" spans="1:4" x14ac:dyDescent="0.3">
      <c r="A4773" s="54">
        <v>45490</v>
      </c>
      <c r="B4773" s="52">
        <v>9</v>
      </c>
      <c r="C4773" s="55">
        <v>105.7</v>
      </c>
      <c r="D4773" s="52">
        <f t="shared" si="77"/>
        <v>7</v>
      </c>
    </row>
    <row r="4774" spans="1:4" x14ac:dyDescent="0.3">
      <c r="A4774" s="54">
        <v>45490</v>
      </c>
      <c r="B4774" s="52">
        <v>10</v>
      </c>
      <c r="C4774" s="55">
        <v>84.49</v>
      </c>
      <c r="D4774" s="52">
        <f t="shared" si="77"/>
        <v>7</v>
      </c>
    </row>
    <row r="4775" spans="1:4" x14ac:dyDescent="0.3">
      <c r="A4775" s="54">
        <v>45490</v>
      </c>
      <c r="B4775" s="52">
        <v>11</v>
      </c>
      <c r="C4775" s="55">
        <v>70.09</v>
      </c>
      <c r="D4775" s="52">
        <f t="shared" si="77"/>
        <v>7</v>
      </c>
    </row>
    <row r="4776" spans="1:4" x14ac:dyDescent="0.3">
      <c r="A4776" s="54">
        <v>45490</v>
      </c>
      <c r="B4776" s="52">
        <v>12</v>
      </c>
      <c r="C4776" s="55">
        <v>62.43</v>
      </c>
      <c r="D4776" s="52">
        <f t="shared" si="77"/>
        <v>7</v>
      </c>
    </row>
    <row r="4777" spans="1:4" x14ac:dyDescent="0.3">
      <c r="A4777" s="54">
        <v>45490</v>
      </c>
      <c r="B4777" s="52">
        <v>13</v>
      </c>
      <c r="C4777" s="55">
        <v>65.08</v>
      </c>
      <c r="D4777" s="52">
        <f t="shared" si="77"/>
        <v>7</v>
      </c>
    </row>
    <row r="4778" spans="1:4" x14ac:dyDescent="0.3">
      <c r="A4778" s="54">
        <v>45490</v>
      </c>
      <c r="B4778" s="52">
        <v>14</v>
      </c>
      <c r="C4778" s="55">
        <v>65.739999999999995</v>
      </c>
      <c r="D4778" s="52">
        <f t="shared" si="77"/>
        <v>7</v>
      </c>
    </row>
    <row r="4779" spans="1:4" x14ac:dyDescent="0.3">
      <c r="A4779" s="54">
        <v>45490</v>
      </c>
      <c r="B4779" s="52">
        <v>15</v>
      </c>
      <c r="C4779" s="55">
        <v>62.51</v>
      </c>
      <c r="D4779" s="52">
        <f t="shared" si="77"/>
        <v>7</v>
      </c>
    </row>
    <row r="4780" spans="1:4" x14ac:dyDescent="0.3">
      <c r="A4780" s="54">
        <v>45490</v>
      </c>
      <c r="B4780" s="52">
        <v>16</v>
      </c>
      <c r="C4780" s="55">
        <v>67.209999999999994</v>
      </c>
      <c r="D4780" s="52">
        <f t="shared" si="77"/>
        <v>7</v>
      </c>
    </row>
    <row r="4781" spans="1:4" x14ac:dyDescent="0.3">
      <c r="A4781" s="54">
        <v>45490</v>
      </c>
      <c r="B4781" s="52">
        <v>17</v>
      </c>
      <c r="C4781" s="55">
        <v>63.24</v>
      </c>
      <c r="D4781" s="52">
        <f t="shared" si="77"/>
        <v>7</v>
      </c>
    </row>
    <row r="4782" spans="1:4" x14ac:dyDescent="0.3">
      <c r="A4782" s="54">
        <v>45490</v>
      </c>
      <c r="B4782" s="52">
        <v>18</v>
      </c>
      <c r="C4782" s="55">
        <v>103</v>
      </c>
      <c r="D4782" s="52">
        <f t="shared" si="77"/>
        <v>7</v>
      </c>
    </row>
    <row r="4783" spans="1:4" x14ac:dyDescent="0.3">
      <c r="A4783" s="54">
        <v>45490</v>
      </c>
      <c r="B4783" s="52">
        <v>19</v>
      </c>
      <c r="C4783" s="55">
        <v>270.19</v>
      </c>
      <c r="D4783" s="52">
        <f t="shared" si="77"/>
        <v>7</v>
      </c>
    </row>
    <row r="4784" spans="1:4" x14ac:dyDescent="0.3">
      <c r="A4784" s="54">
        <v>45490</v>
      </c>
      <c r="B4784" s="52">
        <v>20</v>
      </c>
      <c r="C4784" s="55">
        <v>414.33</v>
      </c>
      <c r="D4784" s="52">
        <f t="shared" si="77"/>
        <v>7</v>
      </c>
    </row>
    <row r="4785" spans="1:4" x14ac:dyDescent="0.3">
      <c r="A4785" s="54">
        <v>45490</v>
      </c>
      <c r="B4785" s="52">
        <v>21</v>
      </c>
      <c r="C4785" s="55">
        <v>527.47</v>
      </c>
      <c r="D4785" s="52">
        <f t="shared" si="77"/>
        <v>7</v>
      </c>
    </row>
    <row r="4786" spans="1:4" x14ac:dyDescent="0.3">
      <c r="A4786" s="54">
        <v>45490</v>
      </c>
      <c r="B4786" s="52">
        <v>22</v>
      </c>
      <c r="C4786" s="55">
        <v>530.83000000000004</v>
      </c>
      <c r="D4786" s="52">
        <f t="shared" si="77"/>
        <v>7</v>
      </c>
    </row>
    <row r="4787" spans="1:4" x14ac:dyDescent="0.3">
      <c r="A4787" s="54">
        <v>45490</v>
      </c>
      <c r="B4787" s="52">
        <v>23</v>
      </c>
      <c r="C4787" s="55">
        <v>265.66000000000003</v>
      </c>
      <c r="D4787" s="52">
        <f t="shared" si="77"/>
        <v>7</v>
      </c>
    </row>
    <row r="4788" spans="1:4" x14ac:dyDescent="0.3">
      <c r="A4788" s="54">
        <v>45490</v>
      </c>
      <c r="B4788" s="52">
        <v>24</v>
      </c>
      <c r="C4788" s="55">
        <v>172.86</v>
      </c>
      <c r="D4788" s="52">
        <f t="shared" si="77"/>
        <v>7</v>
      </c>
    </row>
    <row r="4789" spans="1:4" x14ac:dyDescent="0.3">
      <c r="A4789" s="54">
        <v>45491</v>
      </c>
      <c r="B4789" s="52">
        <v>1</v>
      </c>
      <c r="C4789" s="55">
        <v>119.7</v>
      </c>
      <c r="D4789" s="52">
        <f t="shared" si="77"/>
        <v>7</v>
      </c>
    </row>
    <row r="4790" spans="1:4" x14ac:dyDescent="0.3">
      <c r="A4790" s="54">
        <v>45491</v>
      </c>
      <c r="B4790" s="52">
        <v>2</v>
      </c>
      <c r="C4790" s="55">
        <v>94.88</v>
      </c>
      <c r="D4790" s="52">
        <f t="shared" si="77"/>
        <v>7</v>
      </c>
    </row>
    <row r="4791" spans="1:4" x14ac:dyDescent="0.3">
      <c r="A4791" s="54">
        <v>45491</v>
      </c>
      <c r="B4791" s="52">
        <v>3</v>
      </c>
      <c r="C4791" s="55">
        <v>86.56</v>
      </c>
      <c r="D4791" s="52">
        <f t="shared" si="77"/>
        <v>7</v>
      </c>
    </row>
    <row r="4792" spans="1:4" x14ac:dyDescent="0.3">
      <c r="A4792" s="54">
        <v>45491</v>
      </c>
      <c r="B4792" s="52">
        <v>4</v>
      </c>
      <c r="C4792" s="55">
        <v>86.12</v>
      </c>
      <c r="D4792" s="52">
        <f t="shared" si="77"/>
        <v>7</v>
      </c>
    </row>
    <row r="4793" spans="1:4" x14ac:dyDescent="0.3">
      <c r="A4793" s="54">
        <v>45491</v>
      </c>
      <c r="B4793" s="52">
        <v>5</v>
      </c>
      <c r="C4793" s="55">
        <v>84.47</v>
      </c>
      <c r="D4793" s="52">
        <f t="shared" si="77"/>
        <v>7</v>
      </c>
    </row>
    <row r="4794" spans="1:4" x14ac:dyDescent="0.3">
      <c r="A4794" s="54">
        <v>45491</v>
      </c>
      <c r="B4794" s="52">
        <v>6</v>
      </c>
      <c r="C4794" s="55">
        <v>103.66</v>
      </c>
      <c r="D4794" s="52">
        <f t="shared" si="77"/>
        <v>7</v>
      </c>
    </row>
    <row r="4795" spans="1:4" x14ac:dyDescent="0.3">
      <c r="A4795" s="54">
        <v>45491</v>
      </c>
      <c r="B4795" s="52">
        <v>7</v>
      </c>
      <c r="C4795" s="55">
        <v>127.13</v>
      </c>
      <c r="D4795" s="52">
        <f t="shared" si="77"/>
        <v>7</v>
      </c>
    </row>
    <row r="4796" spans="1:4" x14ac:dyDescent="0.3">
      <c r="A4796" s="54">
        <v>45491</v>
      </c>
      <c r="B4796" s="52">
        <v>8</v>
      </c>
      <c r="C4796" s="55">
        <v>120</v>
      </c>
      <c r="D4796" s="52">
        <f t="shared" si="77"/>
        <v>7</v>
      </c>
    </row>
    <row r="4797" spans="1:4" x14ac:dyDescent="0.3">
      <c r="A4797" s="54">
        <v>45491</v>
      </c>
      <c r="B4797" s="52">
        <v>9</v>
      </c>
      <c r="C4797" s="55">
        <v>98.09</v>
      </c>
      <c r="D4797" s="52">
        <f t="shared" si="77"/>
        <v>7</v>
      </c>
    </row>
    <row r="4798" spans="1:4" x14ac:dyDescent="0.3">
      <c r="A4798" s="54">
        <v>45491</v>
      </c>
      <c r="B4798" s="52">
        <v>10</v>
      </c>
      <c r="C4798" s="55">
        <v>79.03</v>
      </c>
      <c r="D4798" s="52">
        <f t="shared" si="77"/>
        <v>7</v>
      </c>
    </row>
    <row r="4799" spans="1:4" x14ac:dyDescent="0.3">
      <c r="A4799" s="54">
        <v>45491</v>
      </c>
      <c r="B4799" s="52">
        <v>11</v>
      </c>
      <c r="C4799" s="55">
        <v>60.21</v>
      </c>
      <c r="D4799" s="52">
        <f t="shared" si="77"/>
        <v>7</v>
      </c>
    </row>
    <row r="4800" spans="1:4" x14ac:dyDescent="0.3">
      <c r="A4800" s="54">
        <v>45491</v>
      </c>
      <c r="B4800" s="52">
        <v>12</v>
      </c>
      <c r="C4800" s="55">
        <v>50.13</v>
      </c>
      <c r="D4800" s="52">
        <f t="shared" si="77"/>
        <v>7</v>
      </c>
    </row>
    <row r="4801" spans="1:4" x14ac:dyDescent="0.3">
      <c r="A4801" s="54">
        <v>45491</v>
      </c>
      <c r="B4801" s="52">
        <v>13</v>
      </c>
      <c r="C4801" s="55">
        <v>45.66</v>
      </c>
      <c r="D4801" s="52">
        <f t="shared" si="77"/>
        <v>7</v>
      </c>
    </row>
    <row r="4802" spans="1:4" x14ac:dyDescent="0.3">
      <c r="A4802" s="54">
        <v>45491</v>
      </c>
      <c r="B4802" s="52">
        <v>14</v>
      </c>
      <c r="C4802" s="55">
        <v>44.34</v>
      </c>
      <c r="D4802" s="52">
        <f t="shared" si="77"/>
        <v>7</v>
      </c>
    </row>
    <row r="4803" spans="1:4" x14ac:dyDescent="0.3">
      <c r="A4803" s="54">
        <v>45491</v>
      </c>
      <c r="B4803" s="52">
        <v>15</v>
      </c>
      <c r="C4803" s="55">
        <v>42.99</v>
      </c>
      <c r="D4803" s="52">
        <f t="shared" si="77"/>
        <v>7</v>
      </c>
    </row>
    <row r="4804" spans="1:4" x14ac:dyDescent="0.3">
      <c r="A4804" s="54">
        <v>45491</v>
      </c>
      <c r="B4804" s="52">
        <v>16</v>
      </c>
      <c r="C4804" s="55">
        <v>44.21</v>
      </c>
      <c r="D4804" s="52">
        <f t="shared" si="77"/>
        <v>7</v>
      </c>
    </row>
    <row r="4805" spans="1:4" x14ac:dyDescent="0.3">
      <c r="A4805" s="54">
        <v>45491</v>
      </c>
      <c r="B4805" s="52">
        <v>17</v>
      </c>
      <c r="C4805" s="55">
        <v>40.26</v>
      </c>
      <c r="D4805" s="52">
        <f t="shared" si="77"/>
        <v>7</v>
      </c>
    </row>
    <row r="4806" spans="1:4" x14ac:dyDescent="0.3">
      <c r="A4806" s="54">
        <v>45491</v>
      </c>
      <c r="B4806" s="52">
        <v>18</v>
      </c>
      <c r="C4806" s="55">
        <v>61.6</v>
      </c>
      <c r="D4806" s="52">
        <f t="shared" si="77"/>
        <v>7</v>
      </c>
    </row>
    <row r="4807" spans="1:4" x14ac:dyDescent="0.3">
      <c r="A4807" s="54">
        <v>45491</v>
      </c>
      <c r="B4807" s="52">
        <v>19</v>
      </c>
      <c r="C4807" s="55">
        <v>105.88</v>
      </c>
      <c r="D4807" s="52">
        <f t="shared" si="77"/>
        <v>7</v>
      </c>
    </row>
    <row r="4808" spans="1:4" x14ac:dyDescent="0.3">
      <c r="A4808" s="54">
        <v>45491</v>
      </c>
      <c r="B4808" s="52">
        <v>20</v>
      </c>
      <c r="C4808" s="55">
        <v>464.85</v>
      </c>
      <c r="D4808" s="52">
        <f t="shared" si="77"/>
        <v>7</v>
      </c>
    </row>
    <row r="4809" spans="1:4" x14ac:dyDescent="0.3">
      <c r="A4809" s="54">
        <v>45491</v>
      </c>
      <c r="B4809" s="52">
        <v>21</v>
      </c>
      <c r="C4809" s="55">
        <v>613.45000000000005</v>
      </c>
      <c r="D4809" s="52">
        <f t="shared" si="77"/>
        <v>7</v>
      </c>
    </row>
    <row r="4810" spans="1:4" x14ac:dyDescent="0.3">
      <c r="A4810" s="54">
        <v>45491</v>
      </c>
      <c r="B4810" s="52">
        <v>22</v>
      </c>
      <c r="C4810" s="55">
        <v>460.9</v>
      </c>
      <c r="D4810" s="52">
        <f t="shared" si="77"/>
        <v>7</v>
      </c>
    </row>
    <row r="4811" spans="1:4" x14ac:dyDescent="0.3">
      <c r="A4811" s="54">
        <v>45491</v>
      </c>
      <c r="B4811" s="52">
        <v>23</v>
      </c>
      <c r="C4811" s="55">
        <v>274.79000000000002</v>
      </c>
      <c r="D4811" s="52">
        <f t="shared" si="77"/>
        <v>7</v>
      </c>
    </row>
    <row r="4812" spans="1:4" x14ac:dyDescent="0.3">
      <c r="A4812" s="54">
        <v>45491</v>
      </c>
      <c r="B4812" s="52">
        <v>24</v>
      </c>
      <c r="C4812" s="55">
        <v>115.1</v>
      </c>
      <c r="D4812" s="52">
        <f t="shared" si="77"/>
        <v>7</v>
      </c>
    </row>
    <row r="4813" spans="1:4" x14ac:dyDescent="0.3">
      <c r="A4813" s="54">
        <v>45492</v>
      </c>
      <c r="B4813" s="52">
        <v>1</v>
      </c>
      <c r="C4813" s="55">
        <v>110.12</v>
      </c>
      <c r="D4813" s="52">
        <f t="shared" si="77"/>
        <v>7</v>
      </c>
    </row>
    <row r="4814" spans="1:4" x14ac:dyDescent="0.3">
      <c r="A4814" s="54">
        <v>45492</v>
      </c>
      <c r="B4814" s="52">
        <v>2</v>
      </c>
      <c r="C4814" s="55">
        <v>94.52</v>
      </c>
      <c r="D4814" s="52">
        <f t="shared" si="77"/>
        <v>7</v>
      </c>
    </row>
    <row r="4815" spans="1:4" x14ac:dyDescent="0.3">
      <c r="A4815" s="54">
        <v>45492</v>
      </c>
      <c r="B4815" s="52">
        <v>3</v>
      </c>
      <c r="C4815" s="55">
        <v>90.34</v>
      </c>
      <c r="D4815" s="52">
        <f t="shared" ref="D4815:D4878" si="78">MONTH(A4815)</f>
        <v>7</v>
      </c>
    </row>
    <row r="4816" spans="1:4" x14ac:dyDescent="0.3">
      <c r="A4816" s="54">
        <v>45492</v>
      </c>
      <c r="B4816" s="52">
        <v>4</v>
      </c>
      <c r="C4816" s="55">
        <v>87.06</v>
      </c>
      <c r="D4816" s="52">
        <f t="shared" si="78"/>
        <v>7</v>
      </c>
    </row>
    <row r="4817" spans="1:4" x14ac:dyDescent="0.3">
      <c r="A4817" s="54">
        <v>45492</v>
      </c>
      <c r="B4817" s="52">
        <v>5</v>
      </c>
      <c r="C4817" s="55">
        <v>86.27</v>
      </c>
      <c r="D4817" s="52">
        <f t="shared" si="78"/>
        <v>7</v>
      </c>
    </row>
    <row r="4818" spans="1:4" x14ac:dyDescent="0.3">
      <c r="A4818" s="54">
        <v>45492</v>
      </c>
      <c r="B4818" s="52">
        <v>6</v>
      </c>
      <c r="C4818" s="55">
        <v>92.89</v>
      </c>
      <c r="D4818" s="52">
        <f t="shared" si="78"/>
        <v>7</v>
      </c>
    </row>
    <row r="4819" spans="1:4" x14ac:dyDescent="0.3">
      <c r="A4819" s="54">
        <v>45492</v>
      </c>
      <c r="B4819" s="52">
        <v>7</v>
      </c>
      <c r="C4819" s="55">
        <v>113.26</v>
      </c>
      <c r="D4819" s="52">
        <f t="shared" si="78"/>
        <v>7</v>
      </c>
    </row>
    <row r="4820" spans="1:4" x14ac:dyDescent="0.3">
      <c r="A4820" s="54">
        <v>45492</v>
      </c>
      <c r="B4820" s="52">
        <v>8</v>
      </c>
      <c r="C4820" s="55">
        <v>109.77</v>
      </c>
      <c r="D4820" s="52">
        <f t="shared" si="78"/>
        <v>7</v>
      </c>
    </row>
    <row r="4821" spans="1:4" x14ac:dyDescent="0.3">
      <c r="A4821" s="54">
        <v>45492</v>
      </c>
      <c r="B4821" s="52">
        <v>9</v>
      </c>
      <c r="C4821" s="55">
        <v>98.4</v>
      </c>
      <c r="D4821" s="52">
        <f t="shared" si="78"/>
        <v>7</v>
      </c>
    </row>
    <row r="4822" spans="1:4" x14ac:dyDescent="0.3">
      <c r="A4822" s="54">
        <v>45492</v>
      </c>
      <c r="B4822" s="52">
        <v>10</v>
      </c>
      <c r="C4822" s="55">
        <v>81.430000000000007</v>
      </c>
      <c r="D4822" s="52">
        <f t="shared" si="78"/>
        <v>7</v>
      </c>
    </row>
    <row r="4823" spans="1:4" x14ac:dyDescent="0.3">
      <c r="A4823" s="54">
        <v>45492</v>
      </c>
      <c r="B4823" s="52">
        <v>11</v>
      </c>
      <c r="C4823" s="55">
        <v>72.06</v>
      </c>
      <c r="D4823" s="52">
        <f t="shared" si="78"/>
        <v>7</v>
      </c>
    </row>
    <row r="4824" spans="1:4" x14ac:dyDescent="0.3">
      <c r="A4824" s="54">
        <v>45492</v>
      </c>
      <c r="B4824" s="52">
        <v>12</v>
      </c>
      <c r="C4824" s="55">
        <v>63.45</v>
      </c>
      <c r="D4824" s="52">
        <f t="shared" si="78"/>
        <v>7</v>
      </c>
    </row>
    <row r="4825" spans="1:4" x14ac:dyDescent="0.3">
      <c r="A4825" s="54">
        <v>45492</v>
      </c>
      <c r="B4825" s="52">
        <v>13</v>
      </c>
      <c r="C4825" s="55">
        <v>54.56</v>
      </c>
      <c r="D4825" s="52">
        <f t="shared" si="78"/>
        <v>7</v>
      </c>
    </row>
    <row r="4826" spans="1:4" x14ac:dyDescent="0.3">
      <c r="A4826" s="54">
        <v>45492</v>
      </c>
      <c r="B4826" s="52">
        <v>14</v>
      </c>
      <c r="C4826" s="55">
        <v>59.37</v>
      </c>
      <c r="D4826" s="52">
        <f t="shared" si="78"/>
        <v>7</v>
      </c>
    </row>
    <row r="4827" spans="1:4" x14ac:dyDescent="0.3">
      <c r="A4827" s="54">
        <v>45492</v>
      </c>
      <c r="B4827" s="52">
        <v>15</v>
      </c>
      <c r="C4827" s="55">
        <v>58.59</v>
      </c>
      <c r="D4827" s="52">
        <f t="shared" si="78"/>
        <v>7</v>
      </c>
    </row>
    <row r="4828" spans="1:4" x14ac:dyDescent="0.3">
      <c r="A4828" s="54">
        <v>45492</v>
      </c>
      <c r="B4828" s="52">
        <v>16</v>
      </c>
      <c r="C4828" s="55">
        <v>60.21</v>
      </c>
      <c r="D4828" s="52">
        <f t="shared" si="78"/>
        <v>7</v>
      </c>
    </row>
    <row r="4829" spans="1:4" x14ac:dyDescent="0.3">
      <c r="A4829" s="54">
        <v>45492</v>
      </c>
      <c r="B4829" s="52">
        <v>17</v>
      </c>
      <c r="C4829" s="55">
        <v>69.849999999999994</v>
      </c>
      <c r="D4829" s="52">
        <f t="shared" si="78"/>
        <v>7</v>
      </c>
    </row>
    <row r="4830" spans="1:4" x14ac:dyDescent="0.3">
      <c r="A4830" s="54">
        <v>45492</v>
      </c>
      <c r="B4830" s="52">
        <v>18</v>
      </c>
      <c r="C4830" s="55">
        <v>98.18</v>
      </c>
      <c r="D4830" s="52">
        <f t="shared" si="78"/>
        <v>7</v>
      </c>
    </row>
    <row r="4831" spans="1:4" x14ac:dyDescent="0.3">
      <c r="A4831" s="54">
        <v>45492</v>
      </c>
      <c r="B4831" s="52">
        <v>19</v>
      </c>
      <c r="C4831" s="55">
        <v>170.13</v>
      </c>
      <c r="D4831" s="52">
        <f t="shared" si="78"/>
        <v>7</v>
      </c>
    </row>
    <row r="4832" spans="1:4" x14ac:dyDescent="0.3">
      <c r="A4832" s="54">
        <v>45492</v>
      </c>
      <c r="B4832" s="52">
        <v>20</v>
      </c>
      <c r="C4832" s="55">
        <v>465.4</v>
      </c>
      <c r="D4832" s="52">
        <f t="shared" si="78"/>
        <v>7</v>
      </c>
    </row>
    <row r="4833" spans="1:4" x14ac:dyDescent="0.3">
      <c r="A4833" s="54">
        <v>45492</v>
      </c>
      <c r="B4833" s="52">
        <v>21</v>
      </c>
      <c r="C4833" s="55">
        <v>496.7</v>
      </c>
      <c r="D4833" s="52">
        <f t="shared" si="78"/>
        <v>7</v>
      </c>
    </row>
    <row r="4834" spans="1:4" x14ac:dyDescent="0.3">
      <c r="A4834" s="54">
        <v>45492</v>
      </c>
      <c r="B4834" s="52">
        <v>22</v>
      </c>
      <c r="C4834" s="55">
        <v>327.67</v>
      </c>
      <c r="D4834" s="52">
        <f t="shared" si="78"/>
        <v>7</v>
      </c>
    </row>
    <row r="4835" spans="1:4" x14ac:dyDescent="0.3">
      <c r="A4835" s="54">
        <v>45492</v>
      </c>
      <c r="B4835" s="52">
        <v>23</v>
      </c>
      <c r="C4835" s="55">
        <v>132.74</v>
      </c>
      <c r="D4835" s="52">
        <f t="shared" si="78"/>
        <v>7</v>
      </c>
    </row>
    <row r="4836" spans="1:4" x14ac:dyDescent="0.3">
      <c r="A4836" s="54">
        <v>45492</v>
      </c>
      <c r="B4836" s="52">
        <v>24</v>
      </c>
      <c r="C4836" s="55">
        <v>103.33</v>
      </c>
      <c r="D4836" s="52">
        <f t="shared" si="78"/>
        <v>7</v>
      </c>
    </row>
    <row r="4837" spans="1:4" x14ac:dyDescent="0.3">
      <c r="A4837" s="54">
        <v>45493</v>
      </c>
      <c r="B4837" s="52">
        <v>1</v>
      </c>
      <c r="C4837" s="55">
        <v>106.52</v>
      </c>
      <c r="D4837" s="52">
        <f t="shared" si="78"/>
        <v>7</v>
      </c>
    </row>
    <row r="4838" spans="1:4" x14ac:dyDescent="0.3">
      <c r="A4838" s="54">
        <v>45493</v>
      </c>
      <c r="B4838" s="52">
        <v>2</v>
      </c>
      <c r="C4838" s="55">
        <v>105.59</v>
      </c>
      <c r="D4838" s="52">
        <f t="shared" si="78"/>
        <v>7</v>
      </c>
    </row>
    <row r="4839" spans="1:4" x14ac:dyDescent="0.3">
      <c r="A4839" s="54">
        <v>45493</v>
      </c>
      <c r="B4839" s="52">
        <v>3</v>
      </c>
      <c r="C4839" s="55">
        <v>95.34</v>
      </c>
      <c r="D4839" s="52">
        <f t="shared" si="78"/>
        <v>7</v>
      </c>
    </row>
    <row r="4840" spans="1:4" x14ac:dyDescent="0.3">
      <c r="A4840" s="54">
        <v>45493</v>
      </c>
      <c r="B4840" s="52">
        <v>4</v>
      </c>
      <c r="C4840" s="55">
        <v>95.39</v>
      </c>
      <c r="D4840" s="52">
        <f t="shared" si="78"/>
        <v>7</v>
      </c>
    </row>
    <row r="4841" spans="1:4" x14ac:dyDescent="0.3">
      <c r="A4841" s="54">
        <v>45493</v>
      </c>
      <c r="B4841" s="52">
        <v>5</v>
      </c>
      <c r="C4841" s="55">
        <v>98.29</v>
      </c>
      <c r="D4841" s="52">
        <f t="shared" si="78"/>
        <v>7</v>
      </c>
    </row>
    <row r="4842" spans="1:4" x14ac:dyDescent="0.3">
      <c r="A4842" s="54">
        <v>45493</v>
      </c>
      <c r="B4842" s="52">
        <v>6</v>
      </c>
      <c r="C4842" s="55">
        <v>95.73</v>
      </c>
      <c r="D4842" s="52">
        <f t="shared" si="78"/>
        <v>7</v>
      </c>
    </row>
    <row r="4843" spans="1:4" x14ac:dyDescent="0.3">
      <c r="A4843" s="54">
        <v>45493</v>
      </c>
      <c r="B4843" s="52">
        <v>7</v>
      </c>
      <c r="C4843" s="55">
        <v>92.57</v>
      </c>
      <c r="D4843" s="52">
        <f t="shared" si="78"/>
        <v>7</v>
      </c>
    </row>
    <row r="4844" spans="1:4" x14ac:dyDescent="0.3">
      <c r="A4844" s="54">
        <v>45493</v>
      </c>
      <c r="B4844" s="52">
        <v>8</v>
      </c>
      <c r="C4844" s="55">
        <v>85.87</v>
      </c>
      <c r="D4844" s="52">
        <f t="shared" si="78"/>
        <v>7</v>
      </c>
    </row>
    <row r="4845" spans="1:4" x14ac:dyDescent="0.3">
      <c r="A4845" s="54">
        <v>45493</v>
      </c>
      <c r="B4845" s="52">
        <v>9</v>
      </c>
      <c r="C4845" s="55">
        <v>68.17</v>
      </c>
      <c r="D4845" s="52">
        <f t="shared" si="78"/>
        <v>7</v>
      </c>
    </row>
    <row r="4846" spans="1:4" x14ac:dyDescent="0.3">
      <c r="A4846" s="54">
        <v>45493</v>
      </c>
      <c r="B4846" s="52">
        <v>10</v>
      </c>
      <c r="C4846" s="55">
        <v>49.7</v>
      </c>
      <c r="D4846" s="52">
        <f t="shared" si="78"/>
        <v>7</v>
      </c>
    </row>
    <row r="4847" spans="1:4" x14ac:dyDescent="0.3">
      <c r="A4847" s="54">
        <v>45493</v>
      </c>
      <c r="B4847" s="52">
        <v>11</v>
      </c>
      <c r="C4847" s="55">
        <v>38.32</v>
      </c>
      <c r="D4847" s="52">
        <f t="shared" si="78"/>
        <v>7</v>
      </c>
    </row>
    <row r="4848" spans="1:4" x14ac:dyDescent="0.3">
      <c r="A4848" s="54">
        <v>45493</v>
      </c>
      <c r="B4848" s="52">
        <v>12</v>
      </c>
      <c r="C4848" s="55">
        <v>41.2</v>
      </c>
      <c r="D4848" s="52">
        <f t="shared" si="78"/>
        <v>7</v>
      </c>
    </row>
    <row r="4849" spans="1:4" x14ac:dyDescent="0.3">
      <c r="A4849" s="54">
        <v>45493</v>
      </c>
      <c r="B4849" s="52">
        <v>13</v>
      </c>
      <c r="C4849" s="55">
        <v>55.31</v>
      </c>
      <c r="D4849" s="52">
        <f t="shared" si="78"/>
        <v>7</v>
      </c>
    </row>
    <row r="4850" spans="1:4" x14ac:dyDescent="0.3">
      <c r="A4850" s="54">
        <v>45493</v>
      </c>
      <c r="B4850" s="52">
        <v>14</v>
      </c>
      <c r="C4850" s="55">
        <v>42.79</v>
      </c>
      <c r="D4850" s="52">
        <f t="shared" si="78"/>
        <v>7</v>
      </c>
    </row>
    <row r="4851" spans="1:4" x14ac:dyDescent="0.3">
      <c r="A4851" s="54">
        <v>45493</v>
      </c>
      <c r="B4851" s="52">
        <v>15</v>
      </c>
      <c r="C4851" s="55">
        <v>43.19</v>
      </c>
      <c r="D4851" s="52">
        <f t="shared" si="78"/>
        <v>7</v>
      </c>
    </row>
    <row r="4852" spans="1:4" x14ac:dyDescent="0.3">
      <c r="A4852" s="54">
        <v>45493</v>
      </c>
      <c r="B4852" s="52">
        <v>16</v>
      </c>
      <c r="C4852" s="55">
        <v>50.31</v>
      </c>
      <c r="D4852" s="52">
        <f t="shared" si="78"/>
        <v>7</v>
      </c>
    </row>
    <row r="4853" spans="1:4" x14ac:dyDescent="0.3">
      <c r="A4853" s="54">
        <v>45493</v>
      </c>
      <c r="B4853" s="52">
        <v>17</v>
      </c>
      <c r="C4853" s="55">
        <v>55.03</v>
      </c>
      <c r="D4853" s="52">
        <f t="shared" si="78"/>
        <v>7</v>
      </c>
    </row>
    <row r="4854" spans="1:4" x14ac:dyDescent="0.3">
      <c r="A4854" s="54">
        <v>45493</v>
      </c>
      <c r="B4854" s="52">
        <v>18</v>
      </c>
      <c r="C4854" s="55">
        <v>75.91</v>
      </c>
      <c r="D4854" s="52">
        <f t="shared" si="78"/>
        <v>7</v>
      </c>
    </row>
    <row r="4855" spans="1:4" x14ac:dyDescent="0.3">
      <c r="A4855" s="54">
        <v>45493</v>
      </c>
      <c r="B4855" s="52">
        <v>19</v>
      </c>
      <c r="C4855" s="55">
        <v>139.19</v>
      </c>
      <c r="D4855" s="52">
        <f t="shared" si="78"/>
        <v>7</v>
      </c>
    </row>
    <row r="4856" spans="1:4" x14ac:dyDescent="0.3">
      <c r="A4856" s="54">
        <v>45493</v>
      </c>
      <c r="B4856" s="52">
        <v>20</v>
      </c>
      <c r="C4856" s="55">
        <v>216.65</v>
      </c>
      <c r="D4856" s="52">
        <f t="shared" si="78"/>
        <v>7</v>
      </c>
    </row>
    <row r="4857" spans="1:4" x14ac:dyDescent="0.3">
      <c r="A4857" s="54">
        <v>45493</v>
      </c>
      <c r="B4857" s="52">
        <v>21</v>
      </c>
      <c r="C4857" s="55">
        <v>286.92</v>
      </c>
      <c r="D4857" s="52">
        <f t="shared" si="78"/>
        <v>7</v>
      </c>
    </row>
    <row r="4858" spans="1:4" x14ac:dyDescent="0.3">
      <c r="A4858" s="54">
        <v>45493</v>
      </c>
      <c r="B4858" s="52">
        <v>22</v>
      </c>
      <c r="C4858" s="55">
        <v>229.64</v>
      </c>
      <c r="D4858" s="52">
        <f t="shared" si="78"/>
        <v>7</v>
      </c>
    </row>
    <row r="4859" spans="1:4" x14ac:dyDescent="0.3">
      <c r="A4859" s="54">
        <v>45493</v>
      </c>
      <c r="B4859" s="52">
        <v>23</v>
      </c>
      <c r="C4859" s="55">
        <v>133.65</v>
      </c>
      <c r="D4859" s="52">
        <f t="shared" si="78"/>
        <v>7</v>
      </c>
    </row>
    <row r="4860" spans="1:4" x14ac:dyDescent="0.3">
      <c r="A4860" s="54">
        <v>45493</v>
      </c>
      <c r="B4860" s="52">
        <v>24</v>
      </c>
      <c r="C4860" s="55">
        <v>96.92</v>
      </c>
      <c r="D4860" s="52">
        <f t="shared" si="78"/>
        <v>7</v>
      </c>
    </row>
    <row r="4861" spans="1:4" x14ac:dyDescent="0.3">
      <c r="A4861" s="54">
        <v>45494</v>
      </c>
      <c r="B4861" s="52">
        <v>1</v>
      </c>
      <c r="C4861" s="55">
        <v>96.96</v>
      </c>
      <c r="D4861" s="52">
        <f t="shared" si="78"/>
        <v>7</v>
      </c>
    </row>
    <row r="4862" spans="1:4" x14ac:dyDescent="0.3">
      <c r="A4862" s="54">
        <v>45494</v>
      </c>
      <c r="B4862" s="52">
        <v>2</v>
      </c>
      <c r="C4862" s="55">
        <v>99.94</v>
      </c>
      <c r="D4862" s="52">
        <f t="shared" si="78"/>
        <v>7</v>
      </c>
    </row>
    <row r="4863" spans="1:4" x14ac:dyDescent="0.3">
      <c r="A4863" s="54">
        <v>45494</v>
      </c>
      <c r="B4863" s="52">
        <v>3</v>
      </c>
      <c r="C4863" s="55">
        <v>92.88</v>
      </c>
      <c r="D4863" s="52">
        <f t="shared" si="78"/>
        <v>7</v>
      </c>
    </row>
    <row r="4864" spans="1:4" x14ac:dyDescent="0.3">
      <c r="A4864" s="54">
        <v>45494</v>
      </c>
      <c r="B4864" s="52">
        <v>4</v>
      </c>
      <c r="C4864" s="55">
        <v>89.47</v>
      </c>
      <c r="D4864" s="52">
        <f t="shared" si="78"/>
        <v>7</v>
      </c>
    </row>
    <row r="4865" spans="1:4" x14ac:dyDescent="0.3">
      <c r="A4865" s="54">
        <v>45494</v>
      </c>
      <c r="B4865" s="52">
        <v>5</v>
      </c>
      <c r="C4865" s="55">
        <v>90.72</v>
      </c>
      <c r="D4865" s="52">
        <f t="shared" si="78"/>
        <v>7</v>
      </c>
    </row>
    <row r="4866" spans="1:4" x14ac:dyDescent="0.3">
      <c r="A4866" s="54">
        <v>45494</v>
      </c>
      <c r="B4866" s="52">
        <v>6</v>
      </c>
      <c r="C4866" s="55">
        <v>86.35</v>
      </c>
      <c r="D4866" s="52">
        <f t="shared" si="78"/>
        <v>7</v>
      </c>
    </row>
    <row r="4867" spans="1:4" x14ac:dyDescent="0.3">
      <c r="A4867" s="54">
        <v>45494</v>
      </c>
      <c r="B4867" s="52">
        <v>7</v>
      </c>
      <c r="C4867" s="55">
        <v>81</v>
      </c>
      <c r="D4867" s="52">
        <f t="shared" si="78"/>
        <v>7</v>
      </c>
    </row>
    <row r="4868" spans="1:4" x14ac:dyDescent="0.3">
      <c r="A4868" s="54">
        <v>45494</v>
      </c>
      <c r="B4868" s="52">
        <v>8</v>
      </c>
      <c r="C4868" s="55">
        <v>63.46</v>
      </c>
      <c r="D4868" s="52">
        <f t="shared" si="78"/>
        <v>7</v>
      </c>
    </row>
    <row r="4869" spans="1:4" x14ac:dyDescent="0.3">
      <c r="A4869" s="54">
        <v>45494</v>
      </c>
      <c r="B4869" s="52">
        <v>9</v>
      </c>
      <c r="C4869" s="55">
        <v>46.83</v>
      </c>
      <c r="D4869" s="52">
        <f t="shared" si="78"/>
        <v>7</v>
      </c>
    </row>
    <row r="4870" spans="1:4" x14ac:dyDescent="0.3">
      <c r="A4870" s="54">
        <v>45494</v>
      </c>
      <c r="B4870" s="52">
        <v>10</v>
      </c>
      <c r="C4870" s="55">
        <v>10.97</v>
      </c>
      <c r="D4870" s="52">
        <f t="shared" si="78"/>
        <v>7</v>
      </c>
    </row>
    <row r="4871" spans="1:4" x14ac:dyDescent="0.3">
      <c r="A4871" s="54">
        <v>45494</v>
      </c>
      <c r="B4871" s="52">
        <v>11</v>
      </c>
      <c r="C4871" s="55">
        <v>1.45</v>
      </c>
      <c r="D4871" s="52">
        <f t="shared" si="78"/>
        <v>7</v>
      </c>
    </row>
    <row r="4872" spans="1:4" x14ac:dyDescent="0.3">
      <c r="A4872" s="54">
        <v>45494</v>
      </c>
      <c r="B4872" s="52">
        <v>12</v>
      </c>
      <c r="C4872" s="55">
        <v>1</v>
      </c>
      <c r="D4872" s="52">
        <f t="shared" si="78"/>
        <v>7</v>
      </c>
    </row>
    <row r="4873" spans="1:4" x14ac:dyDescent="0.3">
      <c r="A4873" s="54">
        <v>45494</v>
      </c>
      <c r="B4873" s="52">
        <v>13</v>
      </c>
      <c r="C4873" s="55">
        <v>0.86</v>
      </c>
      <c r="D4873" s="52">
        <f t="shared" si="78"/>
        <v>7</v>
      </c>
    </row>
    <row r="4874" spans="1:4" x14ac:dyDescent="0.3">
      <c r="A4874" s="54">
        <v>45494</v>
      </c>
      <c r="B4874" s="52">
        <v>14</v>
      </c>
      <c r="C4874" s="55">
        <v>1.26</v>
      </c>
      <c r="D4874" s="52">
        <f t="shared" si="78"/>
        <v>7</v>
      </c>
    </row>
    <row r="4875" spans="1:4" x14ac:dyDescent="0.3">
      <c r="A4875" s="54">
        <v>45494</v>
      </c>
      <c r="B4875" s="52">
        <v>15</v>
      </c>
      <c r="C4875" s="55">
        <v>1.9</v>
      </c>
      <c r="D4875" s="52">
        <f t="shared" si="78"/>
        <v>7</v>
      </c>
    </row>
    <row r="4876" spans="1:4" x14ac:dyDescent="0.3">
      <c r="A4876" s="54">
        <v>45494</v>
      </c>
      <c r="B4876" s="52">
        <v>16</v>
      </c>
      <c r="C4876" s="55">
        <v>2.92</v>
      </c>
      <c r="D4876" s="52">
        <f t="shared" si="78"/>
        <v>7</v>
      </c>
    </row>
    <row r="4877" spans="1:4" x14ac:dyDescent="0.3">
      <c r="A4877" s="54">
        <v>45494</v>
      </c>
      <c r="B4877" s="52">
        <v>17</v>
      </c>
      <c r="C4877" s="55">
        <v>18.72</v>
      </c>
      <c r="D4877" s="52">
        <f t="shared" si="78"/>
        <v>7</v>
      </c>
    </row>
    <row r="4878" spans="1:4" x14ac:dyDescent="0.3">
      <c r="A4878" s="54">
        <v>45494</v>
      </c>
      <c r="B4878" s="52">
        <v>18</v>
      </c>
      <c r="C4878" s="55">
        <v>65.63</v>
      </c>
      <c r="D4878" s="52">
        <f t="shared" si="78"/>
        <v>7</v>
      </c>
    </row>
    <row r="4879" spans="1:4" x14ac:dyDescent="0.3">
      <c r="A4879" s="54">
        <v>45494</v>
      </c>
      <c r="B4879" s="52">
        <v>19</v>
      </c>
      <c r="C4879" s="55">
        <v>96.04</v>
      </c>
      <c r="D4879" s="52">
        <f t="shared" ref="D4879:D4942" si="79">MONTH(A4879)</f>
        <v>7</v>
      </c>
    </row>
    <row r="4880" spans="1:4" x14ac:dyDescent="0.3">
      <c r="A4880" s="54">
        <v>45494</v>
      </c>
      <c r="B4880" s="52">
        <v>20</v>
      </c>
      <c r="C4880" s="55">
        <v>133.51</v>
      </c>
      <c r="D4880" s="52">
        <f t="shared" si="79"/>
        <v>7</v>
      </c>
    </row>
    <row r="4881" spans="1:4" x14ac:dyDescent="0.3">
      <c r="A4881" s="54">
        <v>45494</v>
      </c>
      <c r="B4881" s="52">
        <v>21</v>
      </c>
      <c r="C4881" s="55">
        <v>182.2</v>
      </c>
      <c r="D4881" s="52">
        <f t="shared" si="79"/>
        <v>7</v>
      </c>
    </row>
    <row r="4882" spans="1:4" x14ac:dyDescent="0.3">
      <c r="A4882" s="54">
        <v>45494</v>
      </c>
      <c r="B4882" s="52">
        <v>22</v>
      </c>
      <c r="C4882" s="55">
        <v>159.12</v>
      </c>
      <c r="D4882" s="52">
        <f t="shared" si="79"/>
        <v>7</v>
      </c>
    </row>
    <row r="4883" spans="1:4" x14ac:dyDescent="0.3">
      <c r="A4883" s="54">
        <v>45494</v>
      </c>
      <c r="B4883" s="52">
        <v>23</v>
      </c>
      <c r="C4883" s="55">
        <v>120.15</v>
      </c>
      <c r="D4883" s="52">
        <f t="shared" si="79"/>
        <v>7</v>
      </c>
    </row>
    <row r="4884" spans="1:4" x14ac:dyDescent="0.3">
      <c r="A4884" s="54">
        <v>45494</v>
      </c>
      <c r="B4884" s="52">
        <v>24</v>
      </c>
      <c r="C4884" s="55">
        <v>100.57</v>
      </c>
      <c r="D4884" s="52">
        <f t="shared" si="79"/>
        <v>7</v>
      </c>
    </row>
    <row r="4885" spans="1:4" x14ac:dyDescent="0.3">
      <c r="A4885" s="54">
        <v>45495</v>
      </c>
      <c r="B4885" s="52">
        <v>1</v>
      </c>
      <c r="C4885" s="55">
        <v>117.02</v>
      </c>
      <c r="D4885" s="52">
        <f t="shared" si="79"/>
        <v>7</v>
      </c>
    </row>
    <row r="4886" spans="1:4" x14ac:dyDescent="0.3">
      <c r="A4886" s="54">
        <v>45495</v>
      </c>
      <c r="B4886" s="52">
        <v>2</v>
      </c>
      <c r="C4886" s="55">
        <v>98.97</v>
      </c>
      <c r="D4886" s="52">
        <f t="shared" si="79"/>
        <v>7</v>
      </c>
    </row>
    <row r="4887" spans="1:4" x14ac:dyDescent="0.3">
      <c r="A4887" s="54">
        <v>45495</v>
      </c>
      <c r="B4887" s="52">
        <v>3</v>
      </c>
      <c r="C4887" s="55">
        <v>90.78</v>
      </c>
      <c r="D4887" s="52">
        <f t="shared" si="79"/>
        <v>7</v>
      </c>
    </row>
    <row r="4888" spans="1:4" x14ac:dyDescent="0.3">
      <c r="A4888" s="54">
        <v>45495</v>
      </c>
      <c r="B4888" s="52">
        <v>4</v>
      </c>
      <c r="C4888" s="55">
        <v>90.49</v>
      </c>
      <c r="D4888" s="52">
        <f t="shared" si="79"/>
        <v>7</v>
      </c>
    </row>
    <row r="4889" spans="1:4" x14ac:dyDescent="0.3">
      <c r="A4889" s="54">
        <v>45495</v>
      </c>
      <c r="B4889" s="52">
        <v>5</v>
      </c>
      <c r="C4889" s="55">
        <v>89.72</v>
      </c>
      <c r="D4889" s="52">
        <f t="shared" si="79"/>
        <v>7</v>
      </c>
    </row>
    <row r="4890" spans="1:4" x14ac:dyDescent="0.3">
      <c r="A4890" s="54">
        <v>45495</v>
      </c>
      <c r="B4890" s="52">
        <v>6</v>
      </c>
      <c r="C4890" s="55">
        <v>89.78</v>
      </c>
      <c r="D4890" s="52">
        <f t="shared" si="79"/>
        <v>7</v>
      </c>
    </row>
    <row r="4891" spans="1:4" x14ac:dyDescent="0.3">
      <c r="A4891" s="54">
        <v>45495</v>
      </c>
      <c r="B4891" s="52">
        <v>7</v>
      </c>
      <c r="C4891" s="55">
        <v>131.52000000000001</v>
      </c>
      <c r="D4891" s="52">
        <f t="shared" si="79"/>
        <v>7</v>
      </c>
    </row>
    <row r="4892" spans="1:4" x14ac:dyDescent="0.3">
      <c r="A4892" s="54">
        <v>45495</v>
      </c>
      <c r="B4892" s="52">
        <v>8</v>
      </c>
      <c r="C4892" s="55">
        <v>122.12</v>
      </c>
      <c r="D4892" s="52">
        <f t="shared" si="79"/>
        <v>7</v>
      </c>
    </row>
    <row r="4893" spans="1:4" x14ac:dyDescent="0.3">
      <c r="A4893" s="54">
        <v>45495</v>
      </c>
      <c r="B4893" s="52">
        <v>9</v>
      </c>
      <c r="C4893" s="55">
        <v>116.55</v>
      </c>
      <c r="D4893" s="52">
        <f t="shared" si="79"/>
        <v>7</v>
      </c>
    </row>
    <row r="4894" spans="1:4" x14ac:dyDescent="0.3">
      <c r="A4894" s="54">
        <v>45495</v>
      </c>
      <c r="B4894" s="52">
        <v>10</v>
      </c>
      <c r="C4894" s="55">
        <v>87.96</v>
      </c>
      <c r="D4894" s="52">
        <f t="shared" si="79"/>
        <v>7</v>
      </c>
    </row>
    <row r="4895" spans="1:4" x14ac:dyDescent="0.3">
      <c r="A4895" s="54">
        <v>45495</v>
      </c>
      <c r="B4895" s="52">
        <v>11</v>
      </c>
      <c r="C4895" s="55">
        <v>71.25</v>
      </c>
      <c r="D4895" s="52">
        <f t="shared" si="79"/>
        <v>7</v>
      </c>
    </row>
    <row r="4896" spans="1:4" x14ac:dyDescent="0.3">
      <c r="A4896" s="54">
        <v>45495</v>
      </c>
      <c r="B4896" s="52">
        <v>12</v>
      </c>
      <c r="C4896" s="55">
        <v>71.05</v>
      </c>
      <c r="D4896" s="52">
        <f t="shared" si="79"/>
        <v>7</v>
      </c>
    </row>
    <row r="4897" spans="1:4" x14ac:dyDescent="0.3">
      <c r="A4897" s="54">
        <v>45495</v>
      </c>
      <c r="B4897" s="52">
        <v>13</v>
      </c>
      <c r="C4897" s="55">
        <v>62.91</v>
      </c>
      <c r="D4897" s="52">
        <f t="shared" si="79"/>
        <v>7</v>
      </c>
    </row>
    <row r="4898" spans="1:4" x14ac:dyDescent="0.3">
      <c r="A4898" s="54">
        <v>45495</v>
      </c>
      <c r="B4898" s="52">
        <v>14</v>
      </c>
      <c r="C4898" s="55">
        <v>61.4</v>
      </c>
      <c r="D4898" s="52">
        <f t="shared" si="79"/>
        <v>7</v>
      </c>
    </row>
    <row r="4899" spans="1:4" x14ac:dyDescent="0.3">
      <c r="A4899" s="54">
        <v>45495</v>
      </c>
      <c r="B4899" s="52">
        <v>15</v>
      </c>
      <c r="C4899" s="55">
        <v>67.239999999999995</v>
      </c>
      <c r="D4899" s="52">
        <f t="shared" si="79"/>
        <v>7</v>
      </c>
    </row>
    <row r="4900" spans="1:4" x14ac:dyDescent="0.3">
      <c r="A4900" s="54">
        <v>45495</v>
      </c>
      <c r="B4900" s="52">
        <v>16</v>
      </c>
      <c r="C4900" s="55">
        <v>68.55</v>
      </c>
      <c r="D4900" s="52">
        <f t="shared" si="79"/>
        <v>7</v>
      </c>
    </row>
    <row r="4901" spans="1:4" x14ac:dyDescent="0.3">
      <c r="A4901" s="54">
        <v>45495</v>
      </c>
      <c r="B4901" s="52">
        <v>17</v>
      </c>
      <c r="C4901" s="55">
        <v>57.95</v>
      </c>
      <c r="D4901" s="52">
        <f t="shared" si="79"/>
        <v>7</v>
      </c>
    </row>
    <row r="4902" spans="1:4" x14ac:dyDescent="0.3">
      <c r="A4902" s="54">
        <v>45495</v>
      </c>
      <c r="B4902" s="52">
        <v>18</v>
      </c>
      <c r="C4902" s="55">
        <v>73.52</v>
      </c>
      <c r="D4902" s="52">
        <f t="shared" si="79"/>
        <v>7</v>
      </c>
    </row>
    <row r="4903" spans="1:4" x14ac:dyDescent="0.3">
      <c r="A4903" s="54">
        <v>45495</v>
      </c>
      <c r="B4903" s="52">
        <v>19</v>
      </c>
      <c r="C4903" s="55">
        <v>105.78</v>
      </c>
      <c r="D4903" s="52">
        <f t="shared" si="79"/>
        <v>7</v>
      </c>
    </row>
    <row r="4904" spans="1:4" x14ac:dyDescent="0.3">
      <c r="A4904" s="54">
        <v>45495</v>
      </c>
      <c r="B4904" s="52">
        <v>20</v>
      </c>
      <c r="C4904" s="55">
        <v>59.22</v>
      </c>
      <c r="D4904" s="52">
        <f t="shared" si="79"/>
        <v>7</v>
      </c>
    </row>
    <row r="4905" spans="1:4" x14ac:dyDescent="0.3">
      <c r="A4905" s="54">
        <v>45495</v>
      </c>
      <c r="B4905" s="52">
        <v>21</v>
      </c>
      <c r="C4905" s="55">
        <v>302.33</v>
      </c>
      <c r="D4905" s="52">
        <f t="shared" si="79"/>
        <v>7</v>
      </c>
    </row>
    <row r="4906" spans="1:4" x14ac:dyDescent="0.3">
      <c r="A4906" s="54">
        <v>45495</v>
      </c>
      <c r="B4906" s="52">
        <v>22</v>
      </c>
      <c r="C4906" s="55">
        <v>142.09</v>
      </c>
      <c r="D4906" s="52">
        <f t="shared" si="79"/>
        <v>7</v>
      </c>
    </row>
    <row r="4907" spans="1:4" x14ac:dyDescent="0.3">
      <c r="A4907" s="54">
        <v>45495</v>
      </c>
      <c r="B4907" s="52">
        <v>23</v>
      </c>
      <c r="C4907" s="55">
        <v>130.84</v>
      </c>
      <c r="D4907" s="52">
        <f t="shared" si="79"/>
        <v>7</v>
      </c>
    </row>
    <row r="4908" spans="1:4" x14ac:dyDescent="0.3">
      <c r="A4908" s="54">
        <v>45495</v>
      </c>
      <c r="B4908" s="52">
        <v>24</v>
      </c>
      <c r="C4908" s="55">
        <v>85.08</v>
      </c>
      <c r="D4908" s="52">
        <f t="shared" si="79"/>
        <v>7</v>
      </c>
    </row>
    <row r="4909" spans="1:4" x14ac:dyDescent="0.3">
      <c r="A4909" s="54">
        <v>45496</v>
      </c>
      <c r="B4909" s="52">
        <v>1</v>
      </c>
      <c r="C4909" s="55">
        <v>103.76</v>
      </c>
      <c r="D4909" s="52">
        <f t="shared" si="79"/>
        <v>7</v>
      </c>
    </row>
    <row r="4910" spans="1:4" x14ac:dyDescent="0.3">
      <c r="A4910" s="54">
        <v>45496</v>
      </c>
      <c r="B4910" s="52">
        <v>2</v>
      </c>
      <c r="C4910" s="55">
        <v>91.6</v>
      </c>
      <c r="D4910" s="52">
        <f t="shared" si="79"/>
        <v>7</v>
      </c>
    </row>
    <row r="4911" spans="1:4" x14ac:dyDescent="0.3">
      <c r="A4911" s="54">
        <v>45496</v>
      </c>
      <c r="B4911" s="52">
        <v>3</v>
      </c>
      <c r="C4911" s="55">
        <v>63.3</v>
      </c>
      <c r="D4911" s="52">
        <f t="shared" si="79"/>
        <v>7</v>
      </c>
    </row>
    <row r="4912" spans="1:4" x14ac:dyDescent="0.3">
      <c r="A4912" s="54">
        <v>45496</v>
      </c>
      <c r="B4912" s="52">
        <v>4</v>
      </c>
      <c r="C4912" s="55">
        <v>58.46</v>
      </c>
      <c r="D4912" s="52">
        <f t="shared" si="79"/>
        <v>7</v>
      </c>
    </row>
    <row r="4913" spans="1:4" x14ac:dyDescent="0.3">
      <c r="A4913" s="54">
        <v>45496</v>
      </c>
      <c r="B4913" s="52">
        <v>5</v>
      </c>
      <c r="C4913" s="55">
        <v>59.9</v>
      </c>
      <c r="D4913" s="52">
        <f t="shared" si="79"/>
        <v>7</v>
      </c>
    </row>
    <row r="4914" spans="1:4" x14ac:dyDescent="0.3">
      <c r="A4914" s="54">
        <v>45496</v>
      </c>
      <c r="B4914" s="52">
        <v>6</v>
      </c>
      <c r="C4914" s="55">
        <v>67.349999999999994</v>
      </c>
      <c r="D4914" s="52">
        <f t="shared" si="79"/>
        <v>7</v>
      </c>
    </row>
    <row r="4915" spans="1:4" x14ac:dyDescent="0.3">
      <c r="A4915" s="54">
        <v>45496</v>
      </c>
      <c r="B4915" s="52">
        <v>7</v>
      </c>
      <c r="C4915" s="55">
        <v>105.67</v>
      </c>
      <c r="D4915" s="52">
        <f t="shared" si="79"/>
        <v>7</v>
      </c>
    </row>
    <row r="4916" spans="1:4" x14ac:dyDescent="0.3">
      <c r="A4916" s="54">
        <v>45496</v>
      </c>
      <c r="B4916" s="52">
        <v>8</v>
      </c>
      <c r="C4916" s="55">
        <v>121.58</v>
      </c>
      <c r="D4916" s="52">
        <f t="shared" si="79"/>
        <v>7</v>
      </c>
    </row>
    <row r="4917" spans="1:4" x14ac:dyDescent="0.3">
      <c r="A4917" s="54">
        <v>45496</v>
      </c>
      <c r="B4917" s="52">
        <v>9</v>
      </c>
      <c r="C4917" s="55">
        <v>114.27</v>
      </c>
      <c r="D4917" s="52">
        <f t="shared" si="79"/>
        <v>7</v>
      </c>
    </row>
    <row r="4918" spans="1:4" x14ac:dyDescent="0.3">
      <c r="A4918" s="54">
        <v>45496</v>
      </c>
      <c r="B4918" s="52">
        <v>10</v>
      </c>
      <c r="C4918" s="55">
        <v>83.98</v>
      </c>
      <c r="D4918" s="52">
        <f t="shared" si="79"/>
        <v>7</v>
      </c>
    </row>
    <row r="4919" spans="1:4" x14ac:dyDescent="0.3">
      <c r="A4919" s="54">
        <v>45496</v>
      </c>
      <c r="B4919" s="52">
        <v>11</v>
      </c>
      <c r="C4919" s="55">
        <v>66.47</v>
      </c>
      <c r="D4919" s="52">
        <f t="shared" si="79"/>
        <v>7</v>
      </c>
    </row>
    <row r="4920" spans="1:4" x14ac:dyDescent="0.3">
      <c r="A4920" s="54">
        <v>45496</v>
      </c>
      <c r="B4920" s="52">
        <v>12</v>
      </c>
      <c r="C4920" s="55">
        <v>58.69</v>
      </c>
      <c r="D4920" s="52">
        <f t="shared" si="79"/>
        <v>7</v>
      </c>
    </row>
    <row r="4921" spans="1:4" x14ac:dyDescent="0.3">
      <c r="A4921" s="54">
        <v>45496</v>
      </c>
      <c r="B4921" s="52">
        <v>13</v>
      </c>
      <c r="C4921" s="55">
        <v>47.4</v>
      </c>
      <c r="D4921" s="52">
        <f t="shared" si="79"/>
        <v>7</v>
      </c>
    </row>
    <row r="4922" spans="1:4" x14ac:dyDescent="0.3">
      <c r="A4922" s="54">
        <v>45496</v>
      </c>
      <c r="B4922" s="52">
        <v>14</v>
      </c>
      <c r="C4922" s="55">
        <v>49.7</v>
      </c>
      <c r="D4922" s="52">
        <f t="shared" si="79"/>
        <v>7</v>
      </c>
    </row>
    <row r="4923" spans="1:4" x14ac:dyDescent="0.3">
      <c r="A4923" s="54">
        <v>45496</v>
      </c>
      <c r="B4923" s="52">
        <v>15</v>
      </c>
      <c r="C4923" s="55">
        <v>51.95</v>
      </c>
      <c r="D4923" s="52">
        <f t="shared" si="79"/>
        <v>7</v>
      </c>
    </row>
    <row r="4924" spans="1:4" x14ac:dyDescent="0.3">
      <c r="A4924" s="54">
        <v>45496</v>
      </c>
      <c r="B4924" s="52">
        <v>16</v>
      </c>
      <c r="C4924" s="55">
        <v>60.89</v>
      </c>
      <c r="D4924" s="52">
        <f t="shared" si="79"/>
        <v>7</v>
      </c>
    </row>
    <row r="4925" spans="1:4" x14ac:dyDescent="0.3">
      <c r="A4925" s="54">
        <v>45496</v>
      </c>
      <c r="B4925" s="52">
        <v>17</v>
      </c>
      <c r="C4925" s="55">
        <v>81.2</v>
      </c>
      <c r="D4925" s="52">
        <f t="shared" si="79"/>
        <v>7</v>
      </c>
    </row>
    <row r="4926" spans="1:4" x14ac:dyDescent="0.3">
      <c r="A4926" s="54">
        <v>45496</v>
      </c>
      <c r="B4926" s="52">
        <v>18</v>
      </c>
      <c r="C4926" s="55">
        <v>101.22</v>
      </c>
      <c r="D4926" s="52">
        <f t="shared" si="79"/>
        <v>7</v>
      </c>
    </row>
    <row r="4927" spans="1:4" x14ac:dyDescent="0.3">
      <c r="A4927" s="54">
        <v>45496</v>
      </c>
      <c r="B4927" s="52">
        <v>19</v>
      </c>
      <c r="C4927" s="55">
        <v>146.4</v>
      </c>
      <c r="D4927" s="52">
        <f t="shared" si="79"/>
        <v>7</v>
      </c>
    </row>
    <row r="4928" spans="1:4" x14ac:dyDescent="0.3">
      <c r="A4928" s="54">
        <v>45496</v>
      </c>
      <c r="B4928" s="52">
        <v>20</v>
      </c>
      <c r="C4928" s="55">
        <v>212.52</v>
      </c>
      <c r="D4928" s="52">
        <f t="shared" si="79"/>
        <v>7</v>
      </c>
    </row>
    <row r="4929" spans="1:4" x14ac:dyDescent="0.3">
      <c r="A4929" s="54">
        <v>45496</v>
      </c>
      <c r="B4929" s="52">
        <v>21</v>
      </c>
      <c r="C4929" s="55">
        <v>302.89999999999998</v>
      </c>
      <c r="D4929" s="52">
        <f t="shared" si="79"/>
        <v>7</v>
      </c>
    </row>
    <row r="4930" spans="1:4" x14ac:dyDescent="0.3">
      <c r="A4930" s="54">
        <v>45496</v>
      </c>
      <c r="B4930" s="52">
        <v>22</v>
      </c>
      <c r="C4930" s="55">
        <v>199</v>
      </c>
      <c r="D4930" s="52">
        <f t="shared" si="79"/>
        <v>7</v>
      </c>
    </row>
    <row r="4931" spans="1:4" x14ac:dyDescent="0.3">
      <c r="A4931" s="54">
        <v>45496</v>
      </c>
      <c r="B4931" s="52">
        <v>23</v>
      </c>
      <c r="C4931" s="55">
        <v>131.72999999999999</v>
      </c>
      <c r="D4931" s="52">
        <f t="shared" si="79"/>
        <v>7</v>
      </c>
    </row>
    <row r="4932" spans="1:4" x14ac:dyDescent="0.3">
      <c r="A4932" s="54">
        <v>45496</v>
      </c>
      <c r="B4932" s="52">
        <v>24</v>
      </c>
      <c r="C4932" s="55">
        <v>100.39</v>
      </c>
      <c r="D4932" s="52">
        <f t="shared" si="79"/>
        <v>7</v>
      </c>
    </row>
    <row r="4933" spans="1:4" x14ac:dyDescent="0.3">
      <c r="A4933" s="54">
        <v>45497</v>
      </c>
      <c r="B4933" s="52">
        <v>1</v>
      </c>
      <c r="C4933" s="55">
        <v>88.63</v>
      </c>
      <c r="D4933" s="52">
        <f t="shared" si="79"/>
        <v>7</v>
      </c>
    </row>
    <row r="4934" spans="1:4" x14ac:dyDescent="0.3">
      <c r="A4934" s="54">
        <v>45497</v>
      </c>
      <c r="B4934" s="52">
        <v>2</v>
      </c>
      <c r="C4934" s="55">
        <v>80.63</v>
      </c>
      <c r="D4934" s="52">
        <f t="shared" si="79"/>
        <v>7</v>
      </c>
    </row>
    <row r="4935" spans="1:4" x14ac:dyDescent="0.3">
      <c r="A4935" s="54">
        <v>45497</v>
      </c>
      <c r="B4935" s="52">
        <v>3</v>
      </c>
      <c r="C4935" s="55">
        <v>71.59</v>
      </c>
      <c r="D4935" s="52">
        <f t="shared" si="79"/>
        <v>7</v>
      </c>
    </row>
    <row r="4936" spans="1:4" x14ac:dyDescent="0.3">
      <c r="A4936" s="54">
        <v>45497</v>
      </c>
      <c r="B4936" s="52">
        <v>4</v>
      </c>
      <c r="C4936" s="55">
        <v>79.650000000000006</v>
      </c>
      <c r="D4936" s="52">
        <f t="shared" si="79"/>
        <v>7</v>
      </c>
    </row>
    <row r="4937" spans="1:4" x14ac:dyDescent="0.3">
      <c r="A4937" s="54">
        <v>45497</v>
      </c>
      <c r="B4937" s="52">
        <v>5</v>
      </c>
      <c r="C4937" s="55">
        <v>76.23</v>
      </c>
      <c r="D4937" s="52">
        <f t="shared" si="79"/>
        <v>7</v>
      </c>
    </row>
    <row r="4938" spans="1:4" x14ac:dyDescent="0.3">
      <c r="A4938" s="54">
        <v>45497</v>
      </c>
      <c r="B4938" s="52">
        <v>6</v>
      </c>
      <c r="C4938" s="55">
        <v>81.03</v>
      </c>
      <c r="D4938" s="52">
        <f t="shared" si="79"/>
        <v>7</v>
      </c>
    </row>
    <row r="4939" spans="1:4" x14ac:dyDescent="0.3">
      <c r="A4939" s="54">
        <v>45497</v>
      </c>
      <c r="B4939" s="52">
        <v>7</v>
      </c>
      <c r="C4939" s="55">
        <v>111.81</v>
      </c>
      <c r="D4939" s="52">
        <f t="shared" si="79"/>
        <v>7</v>
      </c>
    </row>
    <row r="4940" spans="1:4" x14ac:dyDescent="0.3">
      <c r="A4940" s="54">
        <v>45497</v>
      </c>
      <c r="B4940" s="52">
        <v>8</v>
      </c>
      <c r="C4940" s="55">
        <v>125.01</v>
      </c>
      <c r="D4940" s="52">
        <f t="shared" si="79"/>
        <v>7</v>
      </c>
    </row>
    <row r="4941" spans="1:4" x14ac:dyDescent="0.3">
      <c r="A4941" s="54">
        <v>45497</v>
      </c>
      <c r="B4941" s="52">
        <v>9</v>
      </c>
      <c r="C4941" s="55">
        <v>95.01</v>
      </c>
      <c r="D4941" s="52">
        <f t="shared" si="79"/>
        <v>7</v>
      </c>
    </row>
    <row r="4942" spans="1:4" x14ac:dyDescent="0.3">
      <c r="A4942" s="54">
        <v>45497</v>
      </c>
      <c r="B4942" s="52">
        <v>10</v>
      </c>
      <c r="C4942" s="55">
        <v>83.91</v>
      </c>
      <c r="D4942" s="52">
        <f t="shared" si="79"/>
        <v>7</v>
      </c>
    </row>
    <row r="4943" spans="1:4" x14ac:dyDescent="0.3">
      <c r="A4943" s="54">
        <v>45497</v>
      </c>
      <c r="B4943" s="52">
        <v>11</v>
      </c>
      <c r="C4943" s="55">
        <v>66.66</v>
      </c>
      <c r="D4943" s="52">
        <f t="shared" ref="D4943:D5006" si="80">MONTH(A4943)</f>
        <v>7</v>
      </c>
    </row>
    <row r="4944" spans="1:4" x14ac:dyDescent="0.3">
      <c r="A4944" s="54">
        <v>45497</v>
      </c>
      <c r="B4944" s="52">
        <v>12</v>
      </c>
      <c r="C4944" s="55">
        <v>31.85</v>
      </c>
      <c r="D4944" s="52">
        <f t="shared" si="80"/>
        <v>7</v>
      </c>
    </row>
    <row r="4945" spans="1:4" x14ac:dyDescent="0.3">
      <c r="A4945" s="54">
        <v>45497</v>
      </c>
      <c r="B4945" s="52">
        <v>13</v>
      </c>
      <c r="C4945" s="55">
        <v>31.73</v>
      </c>
      <c r="D4945" s="52">
        <f t="shared" si="80"/>
        <v>7</v>
      </c>
    </row>
    <row r="4946" spans="1:4" x14ac:dyDescent="0.3">
      <c r="A4946" s="54">
        <v>45497</v>
      </c>
      <c r="B4946" s="52">
        <v>14</v>
      </c>
      <c r="C4946" s="55">
        <v>13.79</v>
      </c>
      <c r="D4946" s="52">
        <f t="shared" si="80"/>
        <v>7</v>
      </c>
    </row>
    <row r="4947" spans="1:4" x14ac:dyDescent="0.3">
      <c r="A4947" s="54">
        <v>45497</v>
      </c>
      <c r="B4947" s="52">
        <v>15</v>
      </c>
      <c r="C4947" s="55">
        <v>23</v>
      </c>
      <c r="D4947" s="52">
        <f t="shared" si="80"/>
        <v>7</v>
      </c>
    </row>
    <row r="4948" spans="1:4" x14ac:dyDescent="0.3">
      <c r="A4948" s="54">
        <v>45497</v>
      </c>
      <c r="B4948" s="52">
        <v>16</v>
      </c>
      <c r="C4948" s="55">
        <v>27.42</v>
      </c>
      <c r="D4948" s="52">
        <f t="shared" si="80"/>
        <v>7</v>
      </c>
    </row>
    <row r="4949" spans="1:4" x14ac:dyDescent="0.3">
      <c r="A4949" s="54">
        <v>45497</v>
      </c>
      <c r="B4949" s="52">
        <v>17</v>
      </c>
      <c r="C4949" s="55">
        <v>4.82</v>
      </c>
      <c r="D4949" s="52">
        <f t="shared" si="80"/>
        <v>7</v>
      </c>
    </row>
    <row r="4950" spans="1:4" x14ac:dyDescent="0.3">
      <c r="A4950" s="54">
        <v>45497</v>
      </c>
      <c r="B4950" s="52">
        <v>18</v>
      </c>
      <c r="C4950" s="55">
        <v>16.21</v>
      </c>
      <c r="D4950" s="52">
        <f t="shared" si="80"/>
        <v>7</v>
      </c>
    </row>
    <row r="4951" spans="1:4" x14ac:dyDescent="0.3">
      <c r="A4951" s="54">
        <v>45497</v>
      </c>
      <c r="B4951" s="52">
        <v>19</v>
      </c>
      <c r="C4951" s="55">
        <v>100.71</v>
      </c>
      <c r="D4951" s="52">
        <f t="shared" si="80"/>
        <v>7</v>
      </c>
    </row>
    <row r="4952" spans="1:4" x14ac:dyDescent="0.3">
      <c r="A4952" s="54">
        <v>45497</v>
      </c>
      <c r="B4952" s="52">
        <v>20</v>
      </c>
      <c r="C4952" s="55">
        <v>108.76</v>
      </c>
      <c r="D4952" s="52">
        <f t="shared" si="80"/>
        <v>7</v>
      </c>
    </row>
    <row r="4953" spans="1:4" x14ac:dyDescent="0.3">
      <c r="A4953" s="54">
        <v>45497</v>
      </c>
      <c r="B4953" s="52">
        <v>21</v>
      </c>
      <c r="C4953" s="55">
        <v>115.54</v>
      </c>
      <c r="D4953" s="52">
        <f t="shared" si="80"/>
        <v>7</v>
      </c>
    </row>
    <row r="4954" spans="1:4" x14ac:dyDescent="0.3">
      <c r="A4954" s="54">
        <v>45497</v>
      </c>
      <c r="B4954" s="52">
        <v>22</v>
      </c>
      <c r="C4954" s="55">
        <v>119.86</v>
      </c>
      <c r="D4954" s="52">
        <f t="shared" si="80"/>
        <v>7</v>
      </c>
    </row>
    <row r="4955" spans="1:4" x14ac:dyDescent="0.3">
      <c r="A4955" s="54">
        <v>45497</v>
      </c>
      <c r="B4955" s="52">
        <v>23</v>
      </c>
      <c r="C4955" s="55">
        <v>118.73</v>
      </c>
      <c r="D4955" s="52">
        <f t="shared" si="80"/>
        <v>7</v>
      </c>
    </row>
    <row r="4956" spans="1:4" x14ac:dyDescent="0.3">
      <c r="A4956" s="54">
        <v>45497</v>
      </c>
      <c r="B4956" s="52">
        <v>24</v>
      </c>
      <c r="C4956" s="55">
        <v>88.4</v>
      </c>
      <c r="D4956" s="52">
        <f t="shared" si="80"/>
        <v>7</v>
      </c>
    </row>
    <row r="4957" spans="1:4" x14ac:dyDescent="0.3">
      <c r="A4957" s="54">
        <v>45498</v>
      </c>
      <c r="B4957" s="52">
        <v>1</v>
      </c>
      <c r="C4957" s="55">
        <v>134.41999999999999</v>
      </c>
      <c r="D4957" s="52">
        <f t="shared" si="80"/>
        <v>7</v>
      </c>
    </row>
    <row r="4958" spans="1:4" x14ac:dyDescent="0.3">
      <c r="A4958" s="54">
        <v>45498</v>
      </c>
      <c r="B4958" s="52">
        <v>2</v>
      </c>
      <c r="C4958" s="55">
        <v>107.26</v>
      </c>
      <c r="D4958" s="52">
        <f t="shared" si="80"/>
        <v>7</v>
      </c>
    </row>
    <row r="4959" spans="1:4" x14ac:dyDescent="0.3">
      <c r="A4959" s="54">
        <v>45498</v>
      </c>
      <c r="B4959" s="52">
        <v>3</v>
      </c>
      <c r="C4959" s="55">
        <v>104.5</v>
      </c>
      <c r="D4959" s="52">
        <f t="shared" si="80"/>
        <v>7</v>
      </c>
    </row>
    <row r="4960" spans="1:4" x14ac:dyDescent="0.3">
      <c r="A4960" s="54">
        <v>45498</v>
      </c>
      <c r="B4960" s="52">
        <v>4</v>
      </c>
      <c r="C4960" s="55">
        <v>100.2</v>
      </c>
      <c r="D4960" s="52">
        <f t="shared" si="80"/>
        <v>7</v>
      </c>
    </row>
    <row r="4961" spans="1:4" x14ac:dyDescent="0.3">
      <c r="A4961" s="54">
        <v>45498</v>
      </c>
      <c r="B4961" s="52">
        <v>5</v>
      </c>
      <c r="C4961" s="55">
        <v>101.7</v>
      </c>
      <c r="D4961" s="52">
        <f t="shared" si="80"/>
        <v>7</v>
      </c>
    </row>
    <row r="4962" spans="1:4" x14ac:dyDescent="0.3">
      <c r="A4962" s="54">
        <v>45498</v>
      </c>
      <c r="B4962" s="52">
        <v>6</v>
      </c>
      <c r="C4962" s="55">
        <v>87</v>
      </c>
      <c r="D4962" s="52">
        <f t="shared" si="80"/>
        <v>7</v>
      </c>
    </row>
    <row r="4963" spans="1:4" x14ac:dyDescent="0.3">
      <c r="A4963" s="54">
        <v>45498</v>
      </c>
      <c r="B4963" s="52">
        <v>7</v>
      </c>
      <c r="C4963" s="55">
        <v>117.7</v>
      </c>
      <c r="D4963" s="52">
        <f t="shared" si="80"/>
        <v>7</v>
      </c>
    </row>
    <row r="4964" spans="1:4" x14ac:dyDescent="0.3">
      <c r="A4964" s="54">
        <v>45498</v>
      </c>
      <c r="B4964" s="52">
        <v>8</v>
      </c>
      <c r="C4964" s="55">
        <v>200</v>
      </c>
      <c r="D4964" s="52">
        <f t="shared" si="80"/>
        <v>7</v>
      </c>
    </row>
    <row r="4965" spans="1:4" x14ac:dyDescent="0.3">
      <c r="A4965" s="54">
        <v>45498</v>
      </c>
      <c r="B4965" s="52">
        <v>9</v>
      </c>
      <c r="C4965" s="55">
        <v>144.16999999999999</v>
      </c>
      <c r="D4965" s="52">
        <f t="shared" si="80"/>
        <v>7</v>
      </c>
    </row>
    <row r="4966" spans="1:4" x14ac:dyDescent="0.3">
      <c r="A4966" s="54">
        <v>45498</v>
      </c>
      <c r="B4966" s="52">
        <v>10</v>
      </c>
      <c r="C4966" s="55">
        <v>79.739999999999995</v>
      </c>
      <c r="D4966" s="52">
        <f t="shared" si="80"/>
        <v>7</v>
      </c>
    </row>
    <row r="4967" spans="1:4" x14ac:dyDescent="0.3">
      <c r="A4967" s="54">
        <v>45498</v>
      </c>
      <c r="B4967" s="52">
        <v>11</v>
      </c>
      <c r="C4967" s="55">
        <v>55.08</v>
      </c>
      <c r="D4967" s="52">
        <f t="shared" si="80"/>
        <v>7</v>
      </c>
    </row>
    <row r="4968" spans="1:4" x14ac:dyDescent="0.3">
      <c r="A4968" s="54">
        <v>45498</v>
      </c>
      <c r="B4968" s="52">
        <v>12</v>
      </c>
      <c r="C4968" s="55">
        <v>55.13</v>
      </c>
      <c r="D4968" s="52">
        <f t="shared" si="80"/>
        <v>7</v>
      </c>
    </row>
    <row r="4969" spans="1:4" x14ac:dyDescent="0.3">
      <c r="A4969" s="54">
        <v>45498</v>
      </c>
      <c r="B4969" s="52">
        <v>13</v>
      </c>
      <c r="C4969" s="55">
        <v>54.59</v>
      </c>
      <c r="D4969" s="52">
        <f t="shared" si="80"/>
        <v>7</v>
      </c>
    </row>
    <row r="4970" spans="1:4" x14ac:dyDescent="0.3">
      <c r="A4970" s="54">
        <v>45498</v>
      </c>
      <c r="B4970" s="52">
        <v>14</v>
      </c>
      <c r="C4970" s="55">
        <v>78.67</v>
      </c>
      <c r="D4970" s="52">
        <f t="shared" si="80"/>
        <v>7</v>
      </c>
    </row>
    <row r="4971" spans="1:4" x14ac:dyDescent="0.3">
      <c r="A4971" s="54">
        <v>45498</v>
      </c>
      <c r="B4971" s="52">
        <v>15</v>
      </c>
      <c r="C4971" s="55">
        <v>99.62</v>
      </c>
      <c r="D4971" s="52">
        <f t="shared" si="80"/>
        <v>7</v>
      </c>
    </row>
    <row r="4972" spans="1:4" x14ac:dyDescent="0.3">
      <c r="A4972" s="54">
        <v>45498</v>
      </c>
      <c r="B4972" s="52">
        <v>16</v>
      </c>
      <c r="C4972" s="55">
        <v>107.42</v>
      </c>
      <c r="D4972" s="52">
        <f t="shared" si="80"/>
        <v>7</v>
      </c>
    </row>
    <row r="4973" spans="1:4" x14ac:dyDescent="0.3">
      <c r="A4973" s="54">
        <v>45498</v>
      </c>
      <c r="B4973" s="52">
        <v>17</v>
      </c>
      <c r="C4973" s="55">
        <v>155</v>
      </c>
      <c r="D4973" s="52">
        <f t="shared" si="80"/>
        <v>7</v>
      </c>
    </row>
    <row r="4974" spans="1:4" x14ac:dyDescent="0.3">
      <c r="A4974" s="54">
        <v>45498</v>
      </c>
      <c r="B4974" s="52">
        <v>18</v>
      </c>
      <c r="C4974" s="55">
        <v>199.99</v>
      </c>
      <c r="D4974" s="52">
        <f t="shared" si="80"/>
        <v>7</v>
      </c>
    </row>
    <row r="4975" spans="1:4" x14ac:dyDescent="0.3">
      <c r="A4975" s="54">
        <v>45498</v>
      </c>
      <c r="B4975" s="52">
        <v>19</v>
      </c>
      <c r="C4975" s="55">
        <v>157.81</v>
      </c>
      <c r="D4975" s="52">
        <f t="shared" si="80"/>
        <v>7</v>
      </c>
    </row>
    <row r="4976" spans="1:4" x14ac:dyDescent="0.3">
      <c r="A4976" s="54">
        <v>45498</v>
      </c>
      <c r="B4976" s="52">
        <v>20</v>
      </c>
      <c r="C4976" s="55">
        <v>82.22</v>
      </c>
      <c r="D4976" s="52">
        <f t="shared" si="80"/>
        <v>7</v>
      </c>
    </row>
    <row r="4977" spans="1:4" x14ac:dyDescent="0.3">
      <c r="A4977" s="54">
        <v>45498</v>
      </c>
      <c r="B4977" s="52">
        <v>21</v>
      </c>
      <c r="C4977" s="55">
        <v>81.53</v>
      </c>
      <c r="D4977" s="52">
        <f t="shared" si="80"/>
        <v>7</v>
      </c>
    </row>
    <row r="4978" spans="1:4" x14ac:dyDescent="0.3">
      <c r="A4978" s="54">
        <v>45498</v>
      </c>
      <c r="B4978" s="52">
        <v>22</v>
      </c>
      <c r="C4978" s="55">
        <v>81.27</v>
      </c>
      <c r="D4978" s="52">
        <f t="shared" si="80"/>
        <v>7</v>
      </c>
    </row>
    <row r="4979" spans="1:4" x14ac:dyDescent="0.3">
      <c r="A4979" s="54">
        <v>45498</v>
      </c>
      <c r="B4979" s="52">
        <v>23</v>
      </c>
      <c r="C4979" s="55">
        <v>81.05</v>
      </c>
      <c r="D4979" s="52">
        <f t="shared" si="80"/>
        <v>7</v>
      </c>
    </row>
    <row r="4980" spans="1:4" x14ac:dyDescent="0.3">
      <c r="A4980" s="54">
        <v>45498</v>
      </c>
      <c r="B4980" s="52">
        <v>24</v>
      </c>
      <c r="C4980" s="55">
        <v>137.38</v>
      </c>
      <c r="D4980" s="52">
        <f t="shared" si="80"/>
        <v>7</v>
      </c>
    </row>
    <row r="4981" spans="1:4" x14ac:dyDescent="0.3">
      <c r="A4981" s="54">
        <v>45499</v>
      </c>
      <c r="B4981" s="52">
        <v>1</v>
      </c>
      <c r="C4981" s="55">
        <v>102.06</v>
      </c>
      <c r="D4981" s="52">
        <f t="shared" si="80"/>
        <v>7</v>
      </c>
    </row>
    <row r="4982" spans="1:4" x14ac:dyDescent="0.3">
      <c r="A4982" s="54">
        <v>45499</v>
      </c>
      <c r="B4982" s="52">
        <v>2</v>
      </c>
      <c r="C4982" s="55">
        <v>73.73</v>
      </c>
      <c r="D4982" s="52">
        <f t="shared" si="80"/>
        <v>7</v>
      </c>
    </row>
    <row r="4983" spans="1:4" x14ac:dyDescent="0.3">
      <c r="A4983" s="54">
        <v>45499</v>
      </c>
      <c r="B4983" s="52">
        <v>3</v>
      </c>
      <c r="C4983" s="55">
        <v>77.72</v>
      </c>
      <c r="D4983" s="52">
        <f t="shared" si="80"/>
        <v>7</v>
      </c>
    </row>
    <row r="4984" spans="1:4" x14ac:dyDescent="0.3">
      <c r="A4984" s="54">
        <v>45499</v>
      </c>
      <c r="B4984" s="52">
        <v>4</v>
      </c>
      <c r="C4984" s="55">
        <v>81.23</v>
      </c>
      <c r="D4984" s="52">
        <f t="shared" si="80"/>
        <v>7</v>
      </c>
    </row>
    <row r="4985" spans="1:4" x14ac:dyDescent="0.3">
      <c r="A4985" s="54">
        <v>45499</v>
      </c>
      <c r="B4985" s="52">
        <v>5</v>
      </c>
      <c r="C4985" s="55">
        <v>79.739999999999995</v>
      </c>
      <c r="D4985" s="52">
        <f t="shared" si="80"/>
        <v>7</v>
      </c>
    </row>
    <row r="4986" spans="1:4" x14ac:dyDescent="0.3">
      <c r="A4986" s="54">
        <v>45499</v>
      </c>
      <c r="B4986" s="52">
        <v>6</v>
      </c>
      <c r="C4986" s="55">
        <v>90.21</v>
      </c>
      <c r="D4986" s="52">
        <f t="shared" si="80"/>
        <v>7</v>
      </c>
    </row>
    <row r="4987" spans="1:4" x14ac:dyDescent="0.3">
      <c r="A4987" s="54">
        <v>45499</v>
      </c>
      <c r="B4987" s="52">
        <v>7</v>
      </c>
      <c r="C4987" s="55">
        <v>115.56</v>
      </c>
      <c r="D4987" s="52">
        <f t="shared" si="80"/>
        <v>7</v>
      </c>
    </row>
    <row r="4988" spans="1:4" x14ac:dyDescent="0.3">
      <c r="A4988" s="54">
        <v>45499</v>
      </c>
      <c r="B4988" s="52">
        <v>8</v>
      </c>
      <c r="C4988" s="55">
        <v>115.03</v>
      </c>
      <c r="D4988" s="52">
        <f t="shared" si="80"/>
        <v>7</v>
      </c>
    </row>
    <row r="4989" spans="1:4" x14ac:dyDescent="0.3">
      <c r="A4989" s="54">
        <v>45499</v>
      </c>
      <c r="B4989" s="52">
        <v>9</v>
      </c>
      <c r="C4989" s="55">
        <v>102.53</v>
      </c>
      <c r="D4989" s="52">
        <f t="shared" si="80"/>
        <v>7</v>
      </c>
    </row>
    <row r="4990" spans="1:4" x14ac:dyDescent="0.3">
      <c r="A4990" s="54">
        <v>45499</v>
      </c>
      <c r="B4990" s="52">
        <v>10</v>
      </c>
      <c r="C4990" s="55">
        <v>96.1</v>
      </c>
      <c r="D4990" s="52">
        <f t="shared" si="80"/>
        <v>7</v>
      </c>
    </row>
    <row r="4991" spans="1:4" x14ac:dyDescent="0.3">
      <c r="A4991" s="54">
        <v>45499</v>
      </c>
      <c r="B4991" s="52">
        <v>11</v>
      </c>
      <c r="C4991" s="55">
        <v>89.71</v>
      </c>
      <c r="D4991" s="52">
        <f t="shared" si="80"/>
        <v>7</v>
      </c>
    </row>
    <row r="4992" spans="1:4" x14ac:dyDescent="0.3">
      <c r="A4992" s="54">
        <v>45499</v>
      </c>
      <c r="B4992" s="52">
        <v>12</v>
      </c>
      <c r="C4992" s="55">
        <v>79.78</v>
      </c>
      <c r="D4992" s="52">
        <f t="shared" si="80"/>
        <v>7</v>
      </c>
    </row>
    <row r="4993" spans="1:4" x14ac:dyDescent="0.3">
      <c r="A4993" s="54">
        <v>45499</v>
      </c>
      <c r="B4993" s="52">
        <v>13</v>
      </c>
      <c r="C4993" s="55">
        <v>69.680000000000007</v>
      </c>
      <c r="D4993" s="52">
        <f t="shared" si="80"/>
        <v>7</v>
      </c>
    </row>
    <row r="4994" spans="1:4" x14ac:dyDescent="0.3">
      <c r="A4994" s="54">
        <v>45499</v>
      </c>
      <c r="B4994" s="52">
        <v>14</v>
      </c>
      <c r="C4994" s="55">
        <v>62.13</v>
      </c>
      <c r="D4994" s="52">
        <f t="shared" si="80"/>
        <v>7</v>
      </c>
    </row>
    <row r="4995" spans="1:4" x14ac:dyDescent="0.3">
      <c r="A4995" s="54">
        <v>45499</v>
      </c>
      <c r="B4995" s="52">
        <v>15</v>
      </c>
      <c r="C4995" s="55">
        <v>58.92</v>
      </c>
      <c r="D4995" s="52">
        <f t="shared" si="80"/>
        <v>7</v>
      </c>
    </row>
    <row r="4996" spans="1:4" x14ac:dyDescent="0.3">
      <c r="A4996" s="54">
        <v>45499</v>
      </c>
      <c r="B4996" s="52">
        <v>16</v>
      </c>
      <c r="C4996" s="55">
        <v>66.739999999999995</v>
      </c>
      <c r="D4996" s="52">
        <f t="shared" si="80"/>
        <v>7</v>
      </c>
    </row>
    <row r="4997" spans="1:4" x14ac:dyDescent="0.3">
      <c r="A4997" s="54">
        <v>45499</v>
      </c>
      <c r="B4997" s="52">
        <v>17</v>
      </c>
      <c r="C4997" s="55">
        <v>71.94</v>
      </c>
      <c r="D4997" s="52">
        <f t="shared" si="80"/>
        <v>7</v>
      </c>
    </row>
    <row r="4998" spans="1:4" x14ac:dyDescent="0.3">
      <c r="A4998" s="54">
        <v>45499</v>
      </c>
      <c r="B4998" s="52">
        <v>18</v>
      </c>
      <c r="C4998" s="55">
        <v>78.53</v>
      </c>
      <c r="D4998" s="52">
        <f t="shared" si="80"/>
        <v>7</v>
      </c>
    </row>
    <row r="4999" spans="1:4" x14ac:dyDescent="0.3">
      <c r="A4999" s="54">
        <v>45499</v>
      </c>
      <c r="B4999" s="52">
        <v>19</v>
      </c>
      <c r="C4999" s="55">
        <v>116.74</v>
      </c>
      <c r="D4999" s="52">
        <f t="shared" si="80"/>
        <v>7</v>
      </c>
    </row>
    <row r="5000" spans="1:4" x14ac:dyDescent="0.3">
      <c r="A5000" s="54">
        <v>45499</v>
      </c>
      <c r="B5000" s="52">
        <v>20</v>
      </c>
      <c r="C5000" s="55">
        <v>132.75</v>
      </c>
      <c r="D5000" s="52">
        <f t="shared" si="80"/>
        <v>7</v>
      </c>
    </row>
    <row r="5001" spans="1:4" x14ac:dyDescent="0.3">
      <c r="A5001" s="54">
        <v>45499</v>
      </c>
      <c r="B5001" s="52">
        <v>21</v>
      </c>
      <c r="C5001" s="55">
        <v>144.4</v>
      </c>
      <c r="D5001" s="52">
        <f t="shared" si="80"/>
        <v>7</v>
      </c>
    </row>
    <row r="5002" spans="1:4" x14ac:dyDescent="0.3">
      <c r="A5002" s="54">
        <v>45499</v>
      </c>
      <c r="B5002" s="52">
        <v>22</v>
      </c>
      <c r="C5002" s="55">
        <v>121.77</v>
      </c>
      <c r="D5002" s="52">
        <f t="shared" si="80"/>
        <v>7</v>
      </c>
    </row>
    <row r="5003" spans="1:4" x14ac:dyDescent="0.3">
      <c r="A5003" s="54">
        <v>45499</v>
      </c>
      <c r="B5003" s="52">
        <v>23</v>
      </c>
      <c r="C5003" s="55">
        <v>101.37</v>
      </c>
      <c r="D5003" s="52">
        <f t="shared" si="80"/>
        <v>7</v>
      </c>
    </row>
    <row r="5004" spans="1:4" x14ac:dyDescent="0.3">
      <c r="A5004" s="54">
        <v>45499</v>
      </c>
      <c r="B5004" s="52">
        <v>24</v>
      </c>
      <c r="C5004" s="55">
        <v>87.15</v>
      </c>
      <c r="D5004" s="52">
        <f t="shared" si="80"/>
        <v>7</v>
      </c>
    </row>
    <row r="5005" spans="1:4" x14ac:dyDescent="0.3">
      <c r="A5005" s="54">
        <v>45500</v>
      </c>
      <c r="B5005" s="52">
        <v>1</v>
      </c>
      <c r="C5005" s="55">
        <v>110</v>
      </c>
      <c r="D5005" s="52">
        <f t="shared" si="80"/>
        <v>7</v>
      </c>
    </row>
    <row r="5006" spans="1:4" x14ac:dyDescent="0.3">
      <c r="A5006" s="54">
        <v>45500</v>
      </c>
      <c r="B5006" s="52">
        <v>2</v>
      </c>
      <c r="C5006" s="55">
        <v>101.44</v>
      </c>
      <c r="D5006" s="52">
        <f t="shared" si="80"/>
        <v>7</v>
      </c>
    </row>
    <row r="5007" spans="1:4" x14ac:dyDescent="0.3">
      <c r="A5007" s="54">
        <v>45500</v>
      </c>
      <c r="B5007" s="52">
        <v>3</v>
      </c>
      <c r="C5007" s="55">
        <v>95.76</v>
      </c>
      <c r="D5007" s="52">
        <f t="shared" ref="D5007:D5070" si="81">MONTH(A5007)</f>
        <v>7</v>
      </c>
    </row>
    <row r="5008" spans="1:4" x14ac:dyDescent="0.3">
      <c r="A5008" s="54">
        <v>45500</v>
      </c>
      <c r="B5008" s="52">
        <v>4</v>
      </c>
      <c r="C5008" s="55">
        <v>93.13</v>
      </c>
      <c r="D5008" s="52">
        <f t="shared" si="81"/>
        <v>7</v>
      </c>
    </row>
    <row r="5009" spans="1:4" x14ac:dyDescent="0.3">
      <c r="A5009" s="54">
        <v>45500</v>
      </c>
      <c r="B5009" s="52">
        <v>5</v>
      </c>
      <c r="C5009" s="55">
        <v>91.1</v>
      </c>
      <c r="D5009" s="52">
        <f t="shared" si="81"/>
        <v>7</v>
      </c>
    </row>
    <row r="5010" spans="1:4" x14ac:dyDescent="0.3">
      <c r="A5010" s="54">
        <v>45500</v>
      </c>
      <c r="B5010" s="52">
        <v>6</v>
      </c>
      <c r="C5010" s="55">
        <v>89.29</v>
      </c>
      <c r="D5010" s="52">
        <f t="shared" si="81"/>
        <v>7</v>
      </c>
    </row>
    <row r="5011" spans="1:4" x14ac:dyDescent="0.3">
      <c r="A5011" s="54">
        <v>45500</v>
      </c>
      <c r="B5011" s="52">
        <v>7</v>
      </c>
      <c r="C5011" s="55">
        <v>84.94</v>
      </c>
      <c r="D5011" s="52">
        <f t="shared" si="81"/>
        <v>7</v>
      </c>
    </row>
    <row r="5012" spans="1:4" x14ac:dyDescent="0.3">
      <c r="A5012" s="54">
        <v>45500</v>
      </c>
      <c r="B5012" s="52">
        <v>8</v>
      </c>
      <c r="C5012" s="55">
        <v>79.989999999999995</v>
      </c>
      <c r="D5012" s="52">
        <f t="shared" si="81"/>
        <v>7</v>
      </c>
    </row>
    <row r="5013" spans="1:4" x14ac:dyDescent="0.3">
      <c r="A5013" s="54">
        <v>45500</v>
      </c>
      <c r="B5013" s="52">
        <v>9</v>
      </c>
      <c r="C5013" s="55">
        <v>82.23</v>
      </c>
      <c r="D5013" s="52">
        <f t="shared" si="81"/>
        <v>7</v>
      </c>
    </row>
    <row r="5014" spans="1:4" x14ac:dyDescent="0.3">
      <c r="A5014" s="54">
        <v>45500</v>
      </c>
      <c r="B5014" s="52">
        <v>10</v>
      </c>
      <c r="C5014" s="55">
        <v>65.069999999999993</v>
      </c>
      <c r="D5014" s="52">
        <f t="shared" si="81"/>
        <v>7</v>
      </c>
    </row>
    <row r="5015" spans="1:4" x14ac:dyDescent="0.3">
      <c r="A5015" s="54">
        <v>45500</v>
      </c>
      <c r="B5015" s="52">
        <v>11</v>
      </c>
      <c r="C5015" s="55">
        <v>60.36</v>
      </c>
      <c r="D5015" s="52">
        <f t="shared" si="81"/>
        <v>7</v>
      </c>
    </row>
    <row r="5016" spans="1:4" x14ac:dyDescent="0.3">
      <c r="A5016" s="54">
        <v>45500</v>
      </c>
      <c r="B5016" s="52">
        <v>12</v>
      </c>
      <c r="C5016" s="55">
        <v>39.9</v>
      </c>
      <c r="D5016" s="52">
        <f t="shared" si="81"/>
        <v>7</v>
      </c>
    </row>
    <row r="5017" spans="1:4" x14ac:dyDescent="0.3">
      <c r="A5017" s="54">
        <v>45500</v>
      </c>
      <c r="B5017" s="52">
        <v>13</v>
      </c>
      <c r="C5017" s="55">
        <v>28</v>
      </c>
      <c r="D5017" s="52">
        <f t="shared" si="81"/>
        <v>7</v>
      </c>
    </row>
    <row r="5018" spans="1:4" x14ac:dyDescent="0.3">
      <c r="A5018" s="54">
        <v>45500</v>
      </c>
      <c r="B5018" s="52">
        <v>14</v>
      </c>
      <c r="C5018" s="55">
        <v>17.8</v>
      </c>
      <c r="D5018" s="52">
        <f t="shared" si="81"/>
        <v>7</v>
      </c>
    </row>
    <row r="5019" spans="1:4" x14ac:dyDescent="0.3">
      <c r="A5019" s="54">
        <v>45500</v>
      </c>
      <c r="B5019" s="52">
        <v>15</v>
      </c>
      <c r="C5019" s="55">
        <v>17.920000000000002</v>
      </c>
      <c r="D5019" s="52">
        <f t="shared" si="81"/>
        <v>7</v>
      </c>
    </row>
    <row r="5020" spans="1:4" x14ac:dyDescent="0.3">
      <c r="A5020" s="54">
        <v>45500</v>
      </c>
      <c r="B5020" s="52">
        <v>16</v>
      </c>
      <c r="C5020" s="55">
        <v>35.58</v>
      </c>
      <c r="D5020" s="52">
        <f t="shared" si="81"/>
        <v>7</v>
      </c>
    </row>
    <row r="5021" spans="1:4" x14ac:dyDescent="0.3">
      <c r="A5021" s="54">
        <v>45500</v>
      </c>
      <c r="B5021" s="52">
        <v>17</v>
      </c>
      <c r="C5021" s="55">
        <v>75.97</v>
      </c>
      <c r="D5021" s="52">
        <f t="shared" si="81"/>
        <v>7</v>
      </c>
    </row>
    <row r="5022" spans="1:4" x14ac:dyDescent="0.3">
      <c r="A5022" s="54">
        <v>45500</v>
      </c>
      <c r="B5022" s="52">
        <v>18</v>
      </c>
      <c r="C5022" s="55">
        <v>101.85</v>
      </c>
      <c r="D5022" s="52">
        <f t="shared" si="81"/>
        <v>7</v>
      </c>
    </row>
    <row r="5023" spans="1:4" x14ac:dyDescent="0.3">
      <c r="A5023" s="54">
        <v>45500</v>
      </c>
      <c r="B5023" s="52">
        <v>19</v>
      </c>
      <c r="C5023" s="55">
        <v>119.71</v>
      </c>
      <c r="D5023" s="52">
        <f t="shared" si="81"/>
        <v>7</v>
      </c>
    </row>
    <row r="5024" spans="1:4" x14ac:dyDescent="0.3">
      <c r="A5024" s="54">
        <v>45500</v>
      </c>
      <c r="B5024" s="52">
        <v>20</v>
      </c>
      <c r="C5024" s="55">
        <v>152.88999999999999</v>
      </c>
      <c r="D5024" s="52">
        <f t="shared" si="81"/>
        <v>7</v>
      </c>
    </row>
    <row r="5025" spans="1:4" x14ac:dyDescent="0.3">
      <c r="A5025" s="54">
        <v>45500</v>
      </c>
      <c r="B5025" s="52">
        <v>21</v>
      </c>
      <c r="C5025" s="55">
        <v>163.57</v>
      </c>
      <c r="D5025" s="52">
        <f t="shared" si="81"/>
        <v>7</v>
      </c>
    </row>
    <row r="5026" spans="1:4" x14ac:dyDescent="0.3">
      <c r="A5026" s="54">
        <v>45500</v>
      </c>
      <c r="B5026" s="52">
        <v>22</v>
      </c>
      <c r="C5026" s="55">
        <v>150.61000000000001</v>
      </c>
      <c r="D5026" s="52">
        <f t="shared" si="81"/>
        <v>7</v>
      </c>
    </row>
    <row r="5027" spans="1:4" x14ac:dyDescent="0.3">
      <c r="A5027" s="54">
        <v>45500</v>
      </c>
      <c r="B5027" s="52">
        <v>23</v>
      </c>
      <c r="C5027" s="55">
        <v>120.7</v>
      </c>
      <c r="D5027" s="52">
        <f t="shared" si="81"/>
        <v>7</v>
      </c>
    </row>
    <row r="5028" spans="1:4" x14ac:dyDescent="0.3">
      <c r="A5028" s="54">
        <v>45500</v>
      </c>
      <c r="B5028" s="52">
        <v>24</v>
      </c>
      <c r="C5028" s="55">
        <v>106.48</v>
      </c>
      <c r="D5028" s="52">
        <f t="shared" si="81"/>
        <v>7</v>
      </c>
    </row>
    <row r="5029" spans="1:4" x14ac:dyDescent="0.3">
      <c r="A5029" s="54">
        <v>45501</v>
      </c>
      <c r="B5029" s="52">
        <v>1</v>
      </c>
      <c r="C5029" s="55">
        <v>110.68</v>
      </c>
      <c r="D5029" s="52">
        <f t="shared" si="81"/>
        <v>7</v>
      </c>
    </row>
    <row r="5030" spans="1:4" x14ac:dyDescent="0.3">
      <c r="A5030" s="54">
        <v>45501</v>
      </c>
      <c r="B5030" s="52">
        <v>2</v>
      </c>
      <c r="C5030" s="55">
        <v>96.92</v>
      </c>
      <c r="D5030" s="52">
        <f t="shared" si="81"/>
        <v>7</v>
      </c>
    </row>
    <row r="5031" spans="1:4" x14ac:dyDescent="0.3">
      <c r="A5031" s="54">
        <v>45501</v>
      </c>
      <c r="B5031" s="52">
        <v>3</v>
      </c>
      <c r="C5031" s="55">
        <v>85.34</v>
      </c>
      <c r="D5031" s="52">
        <f t="shared" si="81"/>
        <v>7</v>
      </c>
    </row>
    <row r="5032" spans="1:4" x14ac:dyDescent="0.3">
      <c r="A5032" s="54">
        <v>45501</v>
      </c>
      <c r="B5032" s="52">
        <v>4</v>
      </c>
      <c r="C5032" s="55">
        <v>63.52</v>
      </c>
      <c r="D5032" s="52">
        <f t="shared" si="81"/>
        <v>7</v>
      </c>
    </row>
    <row r="5033" spans="1:4" x14ac:dyDescent="0.3">
      <c r="A5033" s="54">
        <v>45501</v>
      </c>
      <c r="B5033" s="52">
        <v>5</v>
      </c>
      <c r="C5033" s="55">
        <v>63.99</v>
      </c>
      <c r="D5033" s="52">
        <f t="shared" si="81"/>
        <v>7</v>
      </c>
    </row>
    <row r="5034" spans="1:4" x14ac:dyDescent="0.3">
      <c r="A5034" s="54">
        <v>45501</v>
      </c>
      <c r="B5034" s="52">
        <v>6</v>
      </c>
      <c r="C5034" s="55">
        <v>74</v>
      </c>
      <c r="D5034" s="52">
        <f t="shared" si="81"/>
        <v>7</v>
      </c>
    </row>
    <row r="5035" spans="1:4" x14ac:dyDescent="0.3">
      <c r="A5035" s="54">
        <v>45501</v>
      </c>
      <c r="B5035" s="52">
        <v>7</v>
      </c>
      <c r="C5035" s="55">
        <v>61.03</v>
      </c>
      <c r="D5035" s="52">
        <f t="shared" si="81"/>
        <v>7</v>
      </c>
    </row>
    <row r="5036" spans="1:4" x14ac:dyDescent="0.3">
      <c r="A5036" s="54">
        <v>45501</v>
      </c>
      <c r="B5036" s="52">
        <v>8</v>
      </c>
      <c r="C5036" s="55">
        <v>69.31</v>
      </c>
      <c r="D5036" s="52">
        <f t="shared" si="81"/>
        <v>7</v>
      </c>
    </row>
    <row r="5037" spans="1:4" x14ac:dyDescent="0.3">
      <c r="A5037" s="54">
        <v>45501</v>
      </c>
      <c r="B5037" s="52">
        <v>9</v>
      </c>
      <c r="C5037" s="55">
        <v>25.49</v>
      </c>
      <c r="D5037" s="52">
        <f t="shared" si="81"/>
        <v>7</v>
      </c>
    </row>
    <row r="5038" spans="1:4" x14ac:dyDescent="0.3">
      <c r="A5038" s="54">
        <v>45501</v>
      </c>
      <c r="B5038" s="52">
        <v>10</v>
      </c>
      <c r="C5038" s="55">
        <v>5.05</v>
      </c>
      <c r="D5038" s="52">
        <f t="shared" si="81"/>
        <v>7</v>
      </c>
    </row>
    <row r="5039" spans="1:4" x14ac:dyDescent="0.3">
      <c r="A5039" s="54">
        <v>45501</v>
      </c>
      <c r="B5039" s="52">
        <v>11</v>
      </c>
      <c r="C5039" s="55">
        <v>0</v>
      </c>
      <c r="D5039" s="52">
        <f t="shared" si="81"/>
        <v>7</v>
      </c>
    </row>
    <row r="5040" spans="1:4" x14ac:dyDescent="0.3">
      <c r="A5040" s="54">
        <v>45501</v>
      </c>
      <c r="B5040" s="52">
        <v>12</v>
      </c>
      <c r="C5040" s="55">
        <v>-0.94</v>
      </c>
      <c r="D5040" s="52">
        <f t="shared" si="81"/>
        <v>7</v>
      </c>
    </row>
    <row r="5041" spans="1:4" x14ac:dyDescent="0.3">
      <c r="A5041" s="54">
        <v>45501</v>
      </c>
      <c r="B5041" s="52">
        <v>13</v>
      </c>
      <c r="C5041" s="55">
        <v>-3.07</v>
      </c>
      <c r="D5041" s="52">
        <f t="shared" si="81"/>
        <v>7</v>
      </c>
    </row>
    <row r="5042" spans="1:4" x14ac:dyDescent="0.3">
      <c r="A5042" s="54">
        <v>45501</v>
      </c>
      <c r="B5042" s="52">
        <v>14</v>
      </c>
      <c r="C5042" s="55">
        <v>-18.420000000000002</v>
      </c>
      <c r="D5042" s="52">
        <f t="shared" si="81"/>
        <v>7</v>
      </c>
    </row>
    <row r="5043" spans="1:4" x14ac:dyDescent="0.3">
      <c r="A5043" s="54">
        <v>45501</v>
      </c>
      <c r="B5043" s="52">
        <v>15</v>
      </c>
      <c r="C5043" s="55">
        <v>-68.650000000000006</v>
      </c>
      <c r="D5043" s="52">
        <f t="shared" si="81"/>
        <v>7</v>
      </c>
    </row>
    <row r="5044" spans="1:4" x14ac:dyDescent="0.3">
      <c r="A5044" s="54">
        <v>45501</v>
      </c>
      <c r="B5044" s="52">
        <v>16</v>
      </c>
      <c r="C5044" s="55">
        <v>-29.56</v>
      </c>
      <c r="D5044" s="52">
        <f t="shared" si="81"/>
        <v>7</v>
      </c>
    </row>
    <row r="5045" spans="1:4" x14ac:dyDescent="0.3">
      <c r="A5045" s="54">
        <v>45501</v>
      </c>
      <c r="B5045" s="52">
        <v>17</v>
      </c>
      <c r="C5045" s="55">
        <v>-10.41</v>
      </c>
      <c r="D5045" s="52">
        <f t="shared" si="81"/>
        <v>7</v>
      </c>
    </row>
    <row r="5046" spans="1:4" x14ac:dyDescent="0.3">
      <c r="A5046" s="54">
        <v>45501</v>
      </c>
      <c r="B5046" s="52">
        <v>18</v>
      </c>
      <c r="C5046" s="55">
        <v>-2</v>
      </c>
      <c r="D5046" s="52">
        <f t="shared" si="81"/>
        <v>7</v>
      </c>
    </row>
    <row r="5047" spans="1:4" x14ac:dyDescent="0.3">
      <c r="A5047" s="54">
        <v>45501</v>
      </c>
      <c r="B5047" s="52">
        <v>19</v>
      </c>
      <c r="C5047" s="55">
        <v>11.1</v>
      </c>
      <c r="D5047" s="52">
        <f t="shared" si="81"/>
        <v>7</v>
      </c>
    </row>
    <row r="5048" spans="1:4" x14ac:dyDescent="0.3">
      <c r="A5048" s="54">
        <v>45501</v>
      </c>
      <c r="B5048" s="52">
        <v>20</v>
      </c>
      <c r="C5048" s="55">
        <v>73.94</v>
      </c>
      <c r="D5048" s="52">
        <f t="shared" si="81"/>
        <v>7</v>
      </c>
    </row>
    <row r="5049" spans="1:4" x14ac:dyDescent="0.3">
      <c r="A5049" s="54">
        <v>45501</v>
      </c>
      <c r="B5049" s="52">
        <v>21</v>
      </c>
      <c r="C5049" s="55">
        <v>94.48</v>
      </c>
      <c r="D5049" s="52">
        <f t="shared" si="81"/>
        <v>7</v>
      </c>
    </row>
    <row r="5050" spans="1:4" x14ac:dyDescent="0.3">
      <c r="A5050" s="54">
        <v>45501</v>
      </c>
      <c r="B5050" s="52">
        <v>22</v>
      </c>
      <c r="C5050" s="55">
        <v>94.27</v>
      </c>
      <c r="D5050" s="52">
        <f t="shared" si="81"/>
        <v>7</v>
      </c>
    </row>
    <row r="5051" spans="1:4" x14ac:dyDescent="0.3">
      <c r="A5051" s="54">
        <v>45501</v>
      </c>
      <c r="B5051" s="52">
        <v>23</v>
      </c>
      <c r="C5051" s="55">
        <v>93.34</v>
      </c>
      <c r="D5051" s="52">
        <f t="shared" si="81"/>
        <v>7</v>
      </c>
    </row>
    <row r="5052" spans="1:4" x14ac:dyDescent="0.3">
      <c r="A5052" s="54">
        <v>45501</v>
      </c>
      <c r="B5052" s="52">
        <v>24</v>
      </c>
      <c r="C5052" s="55">
        <v>71.599999999999994</v>
      </c>
      <c r="D5052" s="52">
        <f t="shared" si="81"/>
        <v>7</v>
      </c>
    </row>
    <row r="5053" spans="1:4" x14ac:dyDescent="0.3">
      <c r="A5053" s="54">
        <v>45502</v>
      </c>
      <c r="B5053" s="52">
        <v>1</v>
      </c>
      <c r="C5053" s="55">
        <v>75.16</v>
      </c>
      <c r="D5053" s="52">
        <f t="shared" si="81"/>
        <v>7</v>
      </c>
    </row>
    <row r="5054" spans="1:4" x14ac:dyDescent="0.3">
      <c r="A5054" s="54">
        <v>45502</v>
      </c>
      <c r="B5054" s="52">
        <v>2</v>
      </c>
      <c r="C5054" s="55">
        <v>71.89</v>
      </c>
      <c r="D5054" s="52">
        <f t="shared" si="81"/>
        <v>7</v>
      </c>
    </row>
    <row r="5055" spans="1:4" x14ac:dyDescent="0.3">
      <c r="A5055" s="54">
        <v>45502</v>
      </c>
      <c r="B5055" s="52">
        <v>3</v>
      </c>
      <c r="C5055" s="55">
        <v>68.25</v>
      </c>
      <c r="D5055" s="52">
        <f t="shared" si="81"/>
        <v>7</v>
      </c>
    </row>
    <row r="5056" spans="1:4" x14ac:dyDescent="0.3">
      <c r="A5056" s="54">
        <v>45502</v>
      </c>
      <c r="B5056" s="52">
        <v>4</v>
      </c>
      <c r="C5056" s="55">
        <v>71.69</v>
      </c>
      <c r="D5056" s="52">
        <f t="shared" si="81"/>
        <v>7</v>
      </c>
    </row>
    <row r="5057" spans="1:4" x14ac:dyDescent="0.3">
      <c r="A5057" s="54">
        <v>45502</v>
      </c>
      <c r="B5057" s="52">
        <v>5</v>
      </c>
      <c r="C5057" s="55">
        <v>75.17</v>
      </c>
      <c r="D5057" s="52">
        <f t="shared" si="81"/>
        <v>7</v>
      </c>
    </row>
    <row r="5058" spans="1:4" x14ac:dyDescent="0.3">
      <c r="A5058" s="54">
        <v>45502</v>
      </c>
      <c r="B5058" s="52">
        <v>6</v>
      </c>
      <c r="C5058" s="55">
        <v>95.01</v>
      </c>
      <c r="D5058" s="52">
        <f t="shared" si="81"/>
        <v>7</v>
      </c>
    </row>
    <row r="5059" spans="1:4" x14ac:dyDescent="0.3">
      <c r="A5059" s="54">
        <v>45502</v>
      </c>
      <c r="B5059" s="52">
        <v>7</v>
      </c>
      <c r="C5059" s="55">
        <v>134.56</v>
      </c>
      <c r="D5059" s="52">
        <f t="shared" si="81"/>
        <v>7</v>
      </c>
    </row>
    <row r="5060" spans="1:4" x14ac:dyDescent="0.3">
      <c r="A5060" s="54">
        <v>45502</v>
      </c>
      <c r="B5060" s="52">
        <v>8</v>
      </c>
      <c r="C5060" s="55">
        <v>114.81</v>
      </c>
      <c r="D5060" s="52">
        <f t="shared" si="81"/>
        <v>7</v>
      </c>
    </row>
    <row r="5061" spans="1:4" x14ac:dyDescent="0.3">
      <c r="A5061" s="54">
        <v>45502</v>
      </c>
      <c r="B5061" s="52">
        <v>9</v>
      </c>
      <c r="C5061" s="55">
        <v>97.5</v>
      </c>
      <c r="D5061" s="52">
        <f t="shared" si="81"/>
        <v>7</v>
      </c>
    </row>
    <row r="5062" spans="1:4" x14ac:dyDescent="0.3">
      <c r="A5062" s="54">
        <v>45502</v>
      </c>
      <c r="B5062" s="52">
        <v>10</v>
      </c>
      <c r="C5062" s="55">
        <v>65.2</v>
      </c>
      <c r="D5062" s="52">
        <f t="shared" si="81"/>
        <v>7</v>
      </c>
    </row>
    <row r="5063" spans="1:4" x14ac:dyDescent="0.3">
      <c r="A5063" s="54">
        <v>45502</v>
      </c>
      <c r="B5063" s="52">
        <v>11</v>
      </c>
      <c r="C5063" s="55">
        <v>22.2</v>
      </c>
      <c r="D5063" s="52">
        <f t="shared" si="81"/>
        <v>7</v>
      </c>
    </row>
    <row r="5064" spans="1:4" x14ac:dyDescent="0.3">
      <c r="A5064" s="54">
        <v>45502</v>
      </c>
      <c r="B5064" s="52">
        <v>12</v>
      </c>
      <c r="C5064" s="55">
        <v>18.05</v>
      </c>
      <c r="D5064" s="52">
        <f t="shared" si="81"/>
        <v>7</v>
      </c>
    </row>
    <row r="5065" spans="1:4" x14ac:dyDescent="0.3">
      <c r="A5065" s="54">
        <v>45502</v>
      </c>
      <c r="B5065" s="52">
        <v>13</v>
      </c>
      <c r="C5065" s="55">
        <v>-0.1</v>
      </c>
      <c r="D5065" s="52">
        <f t="shared" si="81"/>
        <v>7</v>
      </c>
    </row>
    <row r="5066" spans="1:4" x14ac:dyDescent="0.3">
      <c r="A5066" s="54">
        <v>45502</v>
      </c>
      <c r="B5066" s="52">
        <v>14</v>
      </c>
      <c r="C5066" s="55">
        <v>-1.21</v>
      </c>
      <c r="D5066" s="52">
        <f t="shared" si="81"/>
        <v>7</v>
      </c>
    </row>
    <row r="5067" spans="1:4" x14ac:dyDescent="0.3">
      <c r="A5067" s="54">
        <v>45502</v>
      </c>
      <c r="B5067" s="52">
        <v>15</v>
      </c>
      <c r="C5067" s="55">
        <v>-7.85</v>
      </c>
      <c r="D5067" s="52">
        <f t="shared" si="81"/>
        <v>7</v>
      </c>
    </row>
    <row r="5068" spans="1:4" x14ac:dyDescent="0.3">
      <c r="A5068" s="54">
        <v>45502</v>
      </c>
      <c r="B5068" s="52">
        <v>16</v>
      </c>
      <c r="C5068" s="55">
        <v>2.0099999999999998</v>
      </c>
      <c r="D5068" s="52">
        <f t="shared" si="81"/>
        <v>7</v>
      </c>
    </row>
    <row r="5069" spans="1:4" x14ac:dyDescent="0.3">
      <c r="A5069" s="54">
        <v>45502</v>
      </c>
      <c r="B5069" s="52">
        <v>17</v>
      </c>
      <c r="C5069" s="55">
        <v>17.38</v>
      </c>
      <c r="D5069" s="52">
        <f t="shared" si="81"/>
        <v>7</v>
      </c>
    </row>
    <row r="5070" spans="1:4" x14ac:dyDescent="0.3">
      <c r="A5070" s="54">
        <v>45502</v>
      </c>
      <c r="B5070" s="52">
        <v>18</v>
      </c>
      <c r="C5070" s="55">
        <v>59.04</v>
      </c>
      <c r="D5070" s="52">
        <f t="shared" si="81"/>
        <v>7</v>
      </c>
    </row>
    <row r="5071" spans="1:4" x14ac:dyDescent="0.3">
      <c r="A5071" s="54">
        <v>45502</v>
      </c>
      <c r="B5071" s="52">
        <v>19</v>
      </c>
      <c r="C5071" s="55">
        <v>88.42</v>
      </c>
      <c r="D5071" s="52">
        <f t="shared" ref="D5071:D5134" si="82">MONTH(A5071)</f>
        <v>7</v>
      </c>
    </row>
    <row r="5072" spans="1:4" x14ac:dyDescent="0.3">
      <c r="A5072" s="54">
        <v>45502</v>
      </c>
      <c r="B5072" s="52">
        <v>20</v>
      </c>
      <c r="C5072" s="55">
        <v>129.29</v>
      </c>
      <c r="D5072" s="52">
        <f t="shared" si="82"/>
        <v>7</v>
      </c>
    </row>
    <row r="5073" spans="1:4" x14ac:dyDescent="0.3">
      <c r="A5073" s="54">
        <v>45502</v>
      </c>
      <c r="B5073" s="52">
        <v>21</v>
      </c>
      <c r="C5073" s="55">
        <v>167.22</v>
      </c>
      <c r="D5073" s="52">
        <f t="shared" si="82"/>
        <v>7</v>
      </c>
    </row>
    <row r="5074" spans="1:4" x14ac:dyDescent="0.3">
      <c r="A5074" s="54">
        <v>45502</v>
      </c>
      <c r="B5074" s="52">
        <v>22</v>
      </c>
      <c r="C5074" s="55">
        <v>132</v>
      </c>
      <c r="D5074" s="52">
        <f t="shared" si="82"/>
        <v>7</v>
      </c>
    </row>
    <row r="5075" spans="1:4" x14ac:dyDescent="0.3">
      <c r="A5075" s="54">
        <v>45502</v>
      </c>
      <c r="B5075" s="52">
        <v>23</v>
      </c>
      <c r="C5075" s="55">
        <v>112.73</v>
      </c>
      <c r="D5075" s="52">
        <f t="shared" si="82"/>
        <v>7</v>
      </c>
    </row>
    <row r="5076" spans="1:4" x14ac:dyDescent="0.3">
      <c r="A5076" s="54">
        <v>45502</v>
      </c>
      <c r="B5076" s="52">
        <v>24</v>
      </c>
      <c r="C5076" s="55">
        <v>90.2</v>
      </c>
      <c r="D5076" s="52">
        <f t="shared" si="82"/>
        <v>7</v>
      </c>
    </row>
    <row r="5077" spans="1:4" x14ac:dyDescent="0.3">
      <c r="A5077" s="54">
        <v>45503</v>
      </c>
      <c r="B5077" s="52">
        <v>1</v>
      </c>
      <c r="C5077" s="55">
        <v>64.680000000000007</v>
      </c>
      <c r="D5077" s="52">
        <f t="shared" si="82"/>
        <v>7</v>
      </c>
    </row>
    <row r="5078" spans="1:4" x14ac:dyDescent="0.3">
      <c r="A5078" s="54">
        <v>45503</v>
      </c>
      <c r="B5078" s="52">
        <v>2</v>
      </c>
      <c r="C5078" s="55">
        <v>74.040000000000006</v>
      </c>
      <c r="D5078" s="52">
        <f t="shared" si="82"/>
        <v>7</v>
      </c>
    </row>
    <row r="5079" spans="1:4" x14ac:dyDescent="0.3">
      <c r="A5079" s="54">
        <v>45503</v>
      </c>
      <c r="B5079" s="52">
        <v>3</v>
      </c>
      <c r="C5079" s="55">
        <v>76.61</v>
      </c>
      <c r="D5079" s="52">
        <f t="shared" si="82"/>
        <v>7</v>
      </c>
    </row>
    <row r="5080" spans="1:4" x14ac:dyDescent="0.3">
      <c r="A5080" s="54">
        <v>45503</v>
      </c>
      <c r="B5080" s="52">
        <v>4</v>
      </c>
      <c r="C5080" s="55">
        <v>80.58</v>
      </c>
      <c r="D5080" s="52">
        <f t="shared" si="82"/>
        <v>7</v>
      </c>
    </row>
    <row r="5081" spans="1:4" x14ac:dyDescent="0.3">
      <c r="A5081" s="54">
        <v>45503</v>
      </c>
      <c r="B5081" s="52">
        <v>5</v>
      </c>
      <c r="C5081" s="55">
        <v>84.75</v>
      </c>
      <c r="D5081" s="52">
        <f t="shared" si="82"/>
        <v>7</v>
      </c>
    </row>
    <row r="5082" spans="1:4" x14ac:dyDescent="0.3">
      <c r="A5082" s="54">
        <v>45503</v>
      </c>
      <c r="B5082" s="52">
        <v>6</v>
      </c>
      <c r="C5082" s="55">
        <v>97.38</v>
      </c>
      <c r="D5082" s="52">
        <f t="shared" si="82"/>
        <v>7</v>
      </c>
    </row>
    <row r="5083" spans="1:4" x14ac:dyDescent="0.3">
      <c r="A5083" s="54">
        <v>45503</v>
      </c>
      <c r="B5083" s="52">
        <v>7</v>
      </c>
      <c r="C5083" s="55">
        <v>110.99</v>
      </c>
      <c r="D5083" s="52">
        <f t="shared" si="82"/>
        <v>7</v>
      </c>
    </row>
    <row r="5084" spans="1:4" x14ac:dyDescent="0.3">
      <c r="A5084" s="54">
        <v>45503</v>
      </c>
      <c r="B5084" s="52">
        <v>8</v>
      </c>
      <c r="C5084" s="55">
        <v>110.31</v>
      </c>
      <c r="D5084" s="52">
        <f t="shared" si="82"/>
        <v>7</v>
      </c>
    </row>
    <row r="5085" spans="1:4" x14ac:dyDescent="0.3">
      <c r="A5085" s="54">
        <v>45503</v>
      </c>
      <c r="B5085" s="52">
        <v>9</v>
      </c>
      <c r="C5085" s="55">
        <v>96.78</v>
      </c>
      <c r="D5085" s="52">
        <f t="shared" si="82"/>
        <v>7</v>
      </c>
    </row>
    <row r="5086" spans="1:4" x14ac:dyDescent="0.3">
      <c r="A5086" s="54">
        <v>45503</v>
      </c>
      <c r="B5086" s="52">
        <v>10</v>
      </c>
      <c r="C5086" s="55">
        <v>67.319999999999993</v>
      </c>
      <c r="D5086" s="52">
        <f t="shared" si="82"/>
        <v>7</v>
      </c>
    </row>
    <row r="5087" spans="1:4" x14ac:dyDescent="0.3">
      <c r="A5087" s="54">
        <v>45503</v>
      </c>
      <c r="B5087" s="52">
        <v>11</v>
      </c>
      <c r="C5087" s="55">
        <v>37.520000000000003</v>
      </c>
      <c r="D5087" s="52">
        <f t="shared" si="82"/>
        <v>7</v>
      </c>
    </row>
    <row r="5088" spans="1:4" x14ac:dyDescent="0.3">
      <c r="A5088" s="54">
        <v>45503</v>
      </c>
      <c r="B5088" s="52">
        <v>12</v>
      </c>
      <c r="C5088" s="55">
        <v>7.84</v>
      </c>
      <c r="D5088" s="52">
        <f t="shared" si="82"/>
        <v>7</v>
      </c>
    </row>
    <row r="5089" spans="1:4" x14ac:dyDescent="0.3">
      <c r="A5089" s="54">
        <v>45503</v>
      </c>
      <c r="B5089" s="52">
        <v>13</v>
      </c>
      <c r="C5089" s="55">
        <v>1.1599999999999999</v>
      </c>
      <c r="D5089" s="52">
        <f t="shared" si="82"/>
        <v>7</v>
      </c>
    </row>
    <row r="5090" spans="1:4" x14ac:dyDescent="0.3">
      <c r="A5090" s="54">
        <v>45503</v>
      </c>
      <c r="B5090" s="52">
        <v>14</v>
      </c>
      <c r="C5090" s="55">
        <v>0.14000000000000001</v>
      </c>
      <c r="D5090" s="52">
        <f t="shared" si="82"/>
        <v>7</v>
      </c>
    </row>
    <row r="5091" spans="1:4" x14ac:dyDescent="0.3">
      <c r="A5091" s="54">
        <v>45503</v>
      </c>
      <c r="B5091" s="52">
        <v>15</v>
      </c>
      <c r="C5091" s="55">
        <v>2.96</v>
      </c>
      <c r="D5091" s="52">
        <f t="shared" si="82"/>
        <v>7</v>
      </c>
    </row>
    <row r="5092" spans="1:4" x14ac:dyDescent="0.3">
      <c r="A5092" s="54">
        <v>45503</v>
      </c>
      <c r="B5092" s="52">
        <v>16</v>
      </c>
      <c r="C5092" s="55">
        <v>14.94</v>
      </c>
      <c r="D5092" s="52">
        <f t="shared" si="82"/>
        <v>7</v>
      </c>
    </row>
    <row r="5093" spans="1:4" x14ac:dyDescent="0.3">
      <c r="A5093" s="54">
        <v>45503</v>
      </c>
      <c r="B5093" s="52">
        <v>17</v>
      </c>
      <c r="C5093" s="55">
        <v>39.659999999999997</v>
      </c>
      <c r="D5093" s="52">
        <f t="shared" si="82"/>
        <v>7</v>
      </c>
    </row>
    <row r="5094" spans="1:4" x14ac:dyDescent="0.3">
      <c r="A5094" s="54">
        <v>45503</v>
      </c>
      <c r="B5094" s="52">
        <v>18</v>
      </c>
      <c r="C5094" s="55">
        <v>80.48</v>
      </c>
      <c r="D5094" s="52">
        <f t="shared" si="82"/>
        <v>7</v>
      </c>
    </row>
    <row r="5095" spans="1:4" x14ac:dyDescent="0.3">
      <c r="A5095" s="54">
        <v>45503</v>
      </c>
      <c r="B5095" s="52">
        <v>19</v>
      </c>
      <c r="C5095" s="55">
        <v>99.83</v>
      </c>
      <c r="D5095" s="52">
        <f t="shared" si="82"/>
        <v>7</v>
      </c>
    </row>
    <row r="5096" spans="1:4" x14ac:dyDescent="0.3">
      <c r="A5096" s="54">
        <v>45503</v>
      </c>
      <c r="B5096" s="52">
        <v>20</v>
      </c>
      <c r="C5096" s="55">
        <v>162.02000000000001</v>
      </c>
      <c r="D5096" s="52">
        <f t="shared" si="82"/>
        <v>7</v>
      </c>
    </row>
    <row r="5097" spans="1:4" x14ac:dyDescent="0.3">
      <c r="A5097" s="54">
        <v>45503</v>
      </c>
      <c r="B5097" s="52">
        <v>21</v>
      </c>
      <c r="C5097" s="55">
        <v>219.17</v>
      </c>
      <c r="D5097" s="52">
        <f t="shared" si="82"/>
        <v>7</v>
      </c>
    </row>
    <row r="5098" spans="1:4" x14ac:dyDescent="0.3">
      <c r="A5098" s="54">
        <v>45503</v>
      </c>
      <c r="B5098" s="52">
        <v>22</v>
      </c>
      <c r="C5098" s="55">
        <v>154.16</v>
      </c>
      <c r="D5098" s="52">
        <f t="shared" si="82"/>
        <v>7</v>
      </c>
    </row>
    <row r="5099" spans="1:4" x14ac:dyDescent="0.3">
      <c r="A5099" s="54">
        <v>45503</v>
      </c>
      <c r="B5099" s="52">
        <v>23</v>
      </c>
      <c r="C5099" s="55">
        <v>121.27</v>
      </c>
      <c r="D5099" s="52">
        <f t="shared" si="82"/>
        <v>7</v>
      </c>
    </row>
    <row r="5100" spans="1:4" x14ac:dyDescent="0.3">
      <c r="A5100" s="54">
        <v>45503</v>
      </c>
      <c r="B5100" s="52">
        <v>24</v>
      </c>
      <c r="C5100" s="55">
        <v>99.04</v>
      </c>
      <c r="D5100" s="52">
        <f t="shared" si="82"/>
        <v>7</v>
      </c>
    </row>
    <row r="5101" spans="1:4" x14ac:dyDescent="0.3">
      <c r="A5101" s="54">
        <v>45504</v>
      </c>
      <c r="B5101" s="52">
        <v>1</v>
      </c>
      <c r="C5101" s="55">
        <v>98.5</v>
      </c>
      <c r="D5101" s="52">
        <f t="shared" si="82"/>
        <v>7</v>
      </c>
    </row>
    <row r="5102" spans="1:4" x14ac:dyDescent="0.3">
      <c r="A5102" s="54">
        <v>45504</v>
      </c>
      <c r="B5102" s="52">
        <v>2</v>
      </c>
      <c r="C5102" s="55">
        <v>85.94</v>
      </c>
      <c r="D5102" s="52">
        <f t="shared" si="82"/>
        <v>7</v>
      </c>
    </row>
    <row r="5103" spans="1:4" x14ac:dyDescent="0.3">
      <c r="A5103" s="54">
        <v>45504</v>
      </c>
      <c r="B5103" s="52">
        <v>3</v>
      </c>
      <c r="C5103" s="55">
        <v>83.51</v>
      </c>
      <c r="D5103" s="52">
        <f t="shared" si="82"/>
        <v>7</v>
      </c>
    </row>
    <row r="5104" spans="1:4" x14ac:dyDescent="0.3">
      <c r="A5104" s="54">
        <v>45504</v>
      </c>
      <c r="B5104" s="52">
        <v>4</v>
      </c>
      <c r="C5104" s="55">
        <v>80.63</v>
      </c>
      <c r="D5104" s="52">
        <f t="shared" si="82"/>
        <v>7</v>
      </c>
    </row>
    <row r="5105" spans="1:4" x14ac:dyDescent="0.3">
      <c r="A5105" s="54">
        <v>45504</v>
      </c>
      <c r="B5105" s="52">
        <v>5</v>
      </c>
      <c r="C5105" s="55">
        <v>87.32</v>
      </c>
      <c r="D5105" s="52">
        <f t="shared" si="82"/>
        <v>7</v>
      </c>
    </row>
    <row r="5106" spans="1:4" x14ac:dyDescent="0.3">
      <c r="A5106" s="54">
        <v>45504</v>
      </c>
      <c r="B5106" s="52">
        <v>6</v>
      </c>
      <c r="C5106" s="55">
        <v>96.49</v>
      </c>
      <c r="D5106" s="52">
        <f t="shared" si="82"/>
        <v>7</v>
      </c>
    </row>
    <row r="5107" spans="1:4" x14ac:dyDescent="0.3">
      <c r="A5107" s="54">
        <v>45504</v>
      </c>
      <c r="B5107" s="52">
        <v>7</v>
      </c>
      <c r="C5107" s="55">
        <v>111.98</v>
      </c>
      <c r="D5107" s="52">
        <f t="shared" si="82"/>
        <v>7</v>
      </c>
    </row>
    <row r="5108" spans="1:4" x14ac:dyDescent="0.3">
      <c r="A5108" s="54">
        <v>45504</v>
      </c>
      <c r="B5108" s="52">
        <v>8</v>
      </c>
      <c r="C5108" s="55">
        <v>106.67</v>
      </c>
      <c r="D5108" s="52">
        <f t="shared" si="82"/>
        <v>7</v>
      </c>
    </row>
    <row r="5109" spans="1:4" x14ac:dyDescent="0.3">
      <c r="A5109" s="54">
        <v>45504</v>
      </c>
      <c r="B5109" s="52">
        <v>9</v>
      </c>
      <c r="C5109" s="55">
        <v>95</v>
      </c>
      <c r="D5109" s="52">
        <f t="shared" si="82"/>
        <v>7</v>
      </c>
    </row>
    <row r="5110" spans="1:4" x14ac:dyDescent="0.3">
      <c r="A5110" s="54">
        <v>45504</v>
      </c>
      <c r="B5110" s="52">
        <v>10</v>
      </c>
      <c r="C5110" s="55">
        <v>78.75</v>
      </c>
      <c r="D5110" s="52">
        <f t="shared" si="82"/>
        <v>7</v>
      </c>
    </row>
    <row r="5111" spans="1:4" x14ac:dyDescent="0.3">
      <c r="A5111" s="54">
        <v>45504</v>
      </c>
      <c r="B5111" s="52">
        <v>11</v>
      </c>
      <c r="C5111" s="55">
        <v>55.89</v>
      </c>
      <c r="D5111" s="52">
        <f t="shared" si="82"/>
        <v>7</v>
      </c>
    </row>
    <row r="5112" spans="1:4" x14ac:dyDescent="0.3">
      <c r="A5112" s="54">
        <v>45504</v>
      </c>
      <c r="B5112" s="52">
        <v>12</v>
      </c>
      <c r="C5112" s="55">
        <v>33.46</v>
      </c>
      <c r="D5112" s="52">
        <f t="shared" si="82"/>
        <v>7</v>
      </c>
    </row>
    <row r="5113" spans="1:4" x14ac:dyDescent="0.3">
      <c r="A5113" s="54">
        <v>45504</v>
      </c>
      <c r="B5113" s="52">
        <v>13</v>
      </c>
      <c r="C5113" s="55">
        <v>29.01</v>
      </c>
      <c r="D5113" s="52">
        <f t="shared" si="82"/>
        <v>7</v>
      </c>
    </row>
    <row r="5114" spans="1:4" x14ac:dyDescent="0.3">
      <c r="A5114" s="54">
        <v>45504</v>
      </c>
      <c r="B5114" s="52">
        <v>14</v>
      </c>
      <c r="C5114" s="55">
        <v>22.48</v>
      </c>
      <c r="D5114" s="52">
        <f t="shared" si="82"/>
        <v>7</v>
      </c>
    </row>
    <row r="5115" spans="1:4" x14ac:dyDescent="0.3">
      <c r="A5115" s="54">
        <v>45504</v>
      </c>
      <c r="B5115" s="52">
        <v>15</v>
      </c>
      <c r="C5115" s="55">
        <v>27.25</v>
      </c>
      <c r="D5115" s="52">
        <f t="shared" si="82"/>
        <v>7</v>
      </c>
    </row>
    <row r="5116" spans="1:4" x14ac:dyDescent="0.3">
      <c r="A5116" s="54">
        <v>45504</v>
      </c>
      <c r="B5116" s="52">
        <v>16</v>
      </c>
      <c r="C5116" s="55">
        <v>25.31</v>
      </c>
      <c r="D5116" s="52">
        <f t="shared" si="82"/>
        <v>7</v>
      </c>
    </row>
    <row r="5117" spans="1:4" x14ac:dyDescent="0.3">
      <c r="A5117" s="54">
        <v>45504</v>
      </c>
      <c r="B5117" s="52">
        <v>17</v>
      </c>
      <c r="C5117" s="55">
        <v>33.9</v>
      </c>
      <c r="D5117" s="52">
        <f t="shared" si="82"/>
        <v>7</v>
      </c>
    </row>
    <row r="5118" spans="1:4" x14ac:dyDescent="0.3">
      <c r="A5118" s="54">
        <v>45504</v>
      </c>
      <c r="B5118" s="52">
        <v>18</v>
      </c>
      <c r="C5118" s="55">
        <v>77.7</v>
      </c>
      <c r="D5118" s="52">
        <f t="shared" si="82"/>
        <v>7</v>
      </c>
    </row>
    <row r="5119" spans="1:4" x14ac:dyDescent="0.3">
      <c r="A5119" s="54">
        <v>45504</v>
      </c>
      <c r="B5119" s="52">
        <v>19</v>
      </c>
      <c r="C5119" s="55">
        <v>93.34</v>
      </c>
      <c r="D5119" s="52">
        <f t="shared" si="82"/>
        <v>7</v>
      </c>
    </row>
    <row r="5120" spans="1:4" x14ac:dyDescent="0.3">
      <c r="A5120" s="54">
        <v>45504</v>
      </c>
      <c r="B5120" s="52">
        <v>20</v>
      </c>
      <c r="C5120" s="55">
        <v>94.8</v>
      </c>
      <c r="D5120" s="52">
        <f t="shared" si="82"/>
        <v>7</v>
      </c>
    </row>
    <row r="5121" spans="1:4" x14ac:dyDescent="0.3">
      <c r="A5121" s="54">
        <v>45504</v>
      </c>
      <c r="B5121" s="52">
        <v>21</v>
      </c>
      <c r="C5121" s="55">
        <v>173.31</v>
      </c>
      <c r="D5121" s="52">
        <f t="shared" si="82"/>
        <v>7</v>
      </c>
    </row>
    <row r="5122" spans="1:4" x14ac:dyDescent="0.3">
      <c r="A5122" s="54">
        <v>45504</v>
      </c>
      <c r="B5122" s="52">
        <v>22</v>
      </c>
      <c r="C5122" s="55">
        <v>97.29</v>
      </c>
      <c r="D5122" s="52">
        <f t="shared" si="82"/>
        <v>7</v>
      </c>
    </row>
    <row r="5123" spans="1:4" x14ac:dyDescent="0.3">
      <c r="A5123" s="54">
        <v>45504</v>
      </c>
      <c r="B5123" s="52">
        <v>23</v>
      </c>
      <c r="C5123" s="55">
        <v>106.68</v>
      </c>
      <c r="D5123" s="52">
        <f t="shared" si="82"/>
        <v>7</v>
      </c>
    </row>
    <row r="5124" spans="1:4" x14ac:dyDescent="0.3">
      <c r="A5124" s="54">
        <v>45504</v>
      </c>
      <c r="B5124" s="52">
        <v>24</v>
      </c>
      <c r="C5124" s="55">
        <v>96.06</v>
      </c>
      <c r="D5124" s="52">
        <f t="shared" si="82"/>
        <v>7</v>
      </c>
    </row>
    <row r="5125" spans="1:4" x14ac:dyDescent="0.3">
      <c r="A5125" s="54">
        <v>45505</v>
      </c>
      <c r="B5125" s="52">
        <v>1</v>
      </c>
      <c r="C5125" s="55">
        <v>99.37</v>
      </c>
      <c r="D5125" s="52">
        <f t="shared" si="82"/>
        <v>8</v>
      </c>
    </row>
    <row r="5126" spans="1:4" x14ac:dyDescent="0.3">
      <c r="A5126" s="54">
        <v>45505</v>
      </c>
      <c r="B5126" s="52">
        <v>2</v>
      </c>
      <c r="C5126" s="55">
        <v>85.39</v>
      </c>
      <c r="D5126" s="52">
        <f t="shared" si="82"/>
        <v>8</v>
      </c>
    </row>
    <row r="5127" spans="1:4" x14ac:dyDescent="0.3">
      <c r="A5127" s="54">
        <v>45505</v>
      </c>
      <c r="B5127" s="52">
        <v>3</v>
      </c>
      <c r="C5127" s="55">
        <v>81.09</v>
      </c>
      <c r="D5127" s="52">
        <f t="shared" si="82"/>
        <v>8</v>
      </c>
    </row>
    <row r="5128" spans="1:4" x14ac:dyDescent="0.3">
      <c r="A5128" s="54">
        <v>45505</v>
      </c>
      <c r="B5128" s="52">
        <v>4</v>
      </c>
      <c r="C5128" s="55">
        <v>74.23</v>
      </c>
      <c r="D5128" s="52">
        <f t="shared" si="82"/>
        <v>8</v>
      </c>
    </row>
    <row r="5129" spans="1:4" x14ac:dyDescent="0.3">
      <c r="A5129" s="54">
        <v>45505</v>
      </c>
      <c r="B5129" s="52">
        <v>5</v>
      </c>
      <c r="C5129" s="55">
        <v>76.34</v>
      </c>
      <c r="D5129" s="52">
        <f t="shared" si="82"/>
        <v>8</v>
      </c>
    </row>
    <row r="5130" spans="1:4" x14ac:dyDescent="0.3">
      <c r="A5130" s="54">
        <v>45505</v>
      </c>
      <c r="B5130" s="52">
        <v>6</v>
      </c>
      <c r="C5130" s="55">
        <v>96.78</v>
      </c>
      <c r="D5130" s="52">
        <f t="shared" si="82"/>
        <v>8</v>
      </c>
    </row>
    <row r="5131" spans="1:4" x14ac:dyDescent="0.3">
      <c r="A5131" s="54">
        <v>45505</v>
      </c>
      <c r="B5131" s="52">
        <v>7</v>
      </c>
      <c r="C5131" s="55">
        <v>120</v>
      </c>
      <c r="D5131" s="52">
        <f t="shared" si="82"/>
        <v>8</v>
      </c>
    </row>
    <row r="5132" spans="1:4" x14ac:dyDescent="0.3">
      <c r="A5132" s="54">
        <v>45505</v>
      </c>
      <c r="B5132" s="52">
        <v>8</v>
      </c>
      <c r="C5132" s="55">
        <v>113.82</v>
      </c>
      <c r="D5132" s="52">
        <f t="shared" si="82"/>
        <v>8</v>
      </c>
    </row>
    <row r="5133" spans="1:4" x14ac:dyDescent="0.3">
      <c r="A5133" s="54">
        <v>45505</v>
      </c>
      <c r="B5133" s="52">
        <v>9</v>
      </c>
      <c r="C5133" s="55">
        <v>105.95</v>
      </c>
      <c r="D5133" s="52">
        <f t="shared" si="82"/>
        <v>8</v>
      </c>
    </row>
    <row r="5134" spans="1:4" x14ac:dyDescent="0.3">
      <c r="A5134" s="54">
        <v>45505</v>
      </c>
      <c r="B5134" s="52">
        <v>10</v>
      </c>
      <c r="C5134" s="55">
        <v>90.1</v>
      </c>
      <c r="D5134" s="52">
        <f t="shared" si="82"/>
        <v>8</v>
      </c>
    </row>
    <row r="5135" spans="1:4" x14ac:dyDescent="0.3">
      <c r="A5135" s="54">
        <v>45505</v>
      </c>
      <c r="B5135" s="52">
        <v>11</v>
      </c>
      <c r="C5135" s="55">
        <v>76.95</v>
      </c>
      <c r="D5135" s="52">
        <f t="shared" ref="D5135:D5198" si="83">MONTH(A5135)</f>
        <v>8</v>
      </c>
    </row>
    <row r="5136" spans="1:4" x14ac:dyDescent="0.3">
      <c r="A5136" s="54">
        <v>45505</v>
      </c>
      <c r="B5136" s="52">
        <v>12</v>
      </c>
      <c r="C5136" s="55">
        <v>67.64</v>
      </c>
      <c r="D5136" s="52">
        <f t="shared" si="83"/>
        <v>8</v>
      </c>
    </row>
    <row r="5137" spans="1:4" x14ac:dyDescent="0.3">
      <c r="A5137" s="54">
        <v>45505</v>
      </c>
      <c r="B5137" s="52">
        <v>13</v>
      </c>
      <c r="C5137" s="55">
        <v>64.03</v>
      </c>
      <c r="D5137" s="52">
        <f t="shared" si="83"/>
        <v>8</v>
      </c>
    </row>
    <row r="5138" spans="1:4" x14ac:dyDescent="0.3">
      <c r="A5138" s="54">
        <v>45505</v>
      </c>
      <c r="B5138" s="52">
        <v>14</v>
      </c>
      <c r="C5138" s="55">
        <v>63.28</v>
      </c>
      <c r="D5138" s="52">
        <f t="shared" si="83"/>
        <v>8</v>
      </c>
    </row>
    <row r="5139" spans="1:4" x14ac:dyDescent="0.3">
      <c r="A5139" s="54">
        <v>45505</v>
      </c>
      <c r="B5139" s="52">
        <v>15</v>
      </c>
      <c r="C5139" s="55">
        <v>72.2</v>
      </c>
      <c r="D5139" s="52">
        <f t="shared" si="83"/>
        <v>8</v>
      </c>
    </row>
    <row r="5140" spans="1:4" x14ac:dyDescent="0.3">
      <c r="A5140" s="54">
        <v>45505</v>
      </c>
      <c r="B5140" s="52">
        <v>16</v>
      </c>
      <c r="C5140" s="55">
        <v>113.63</v>
      </c>
      <c r="D5140" s="52">
        <f t="shared" si="83"/>
        <v>8</v>
      </c>
    </row>
    <row r="5141" spans="1:4" x14ac:dyDescent="0.3">
      <c r="A5141" s="54">
        <v>45505</v>
      </c>
      <c r="B5141" s="52">
        <v>17</v>
      </c>
      <c r="C5141" s="55">
        <v>115.15</v>
      </c>
      <c r="D5141" s="52">
        <f t="shared" si="83"/>
        <v>8</v>
      </c>
    </row>
    <row r="5142" spans="1:4" x14ac:dyDescent="0.3">
      <c r="A5142" s="54">
        <v>45505</v>
      </c>
      <c r="B5142" s="52">
        <v>18</v>
      </c>
      <c r="C5142" s="55">
        <v>81.56</v>
      </c>
      <c r="D5142" s="52">
        <f t="shared" si="83"/>
        <v>8</v>
      </c>
    </row>
    <row r="5143" spans="1:4" x14ac:dyDescent="0.3">
      <c r="A5143" s="54">
        <v>45505</v>
      </c>
      <c r="B5143" s="52">
        <v>19</v>
      </c>
      <c r="C5143" s="55">
        <v>83.68</v>
      </c>
      <c r="D5143" s="52">
        <f t="shared" si="83"/>
        <v>8</v>
      </c>
    </row>
    <row r="5144" spans="1:4" x14ac:dyDescent="0.3">
      <c r="A5144" s="54">
        <v>45505</v>
      </c>
      <c r="B5144" s="52">
        <v>20</v>
      </c>
      <c r="C5144" s="55">
        <v>150.80000000000001</v>
      </c>
      <c r="D5144" s="52">
        <f t="shared" si="83"/>
        <v>8</v>
      </c>
    </row>
    <row r="5145" spans="1:4" x14ac:dyDescent="0.3">
      <c r="A5145" s="54">
        <v>45505</v>
      </c>
      <c r="B5145" s="52">
        <v>21</v>
      </c>
      <c r="C5145" s="55">
        <v>186.14</v>
      </c>
      <c r="D5145" s="52">
        <f t="shared" si="83"/>
        <v>8</v>
      </c>
    </row>
    <row r="5146" spans="1:4" x14ac:dyDescent="0.3">
      <c r="A5146" s="54">
        <v>45505</v>
      </c>
      <c r="B5146" s="52">
        <v>22</v>
      </c>
      <c r="C5146" s="55">
        <v>100.88</v>
      </c>
      <c r="D5146" s="52">
        <f t="shared" si="83"/>
        <v>8</v>
      </c>
    </row>
    <row r="5147" spans="1:4" x14ac:dyDescent="0.3">
      <c r="A5147" s="54">
        <v>45505</v>
      </c>
      <c r="B5147" s="52">
        <v>23</v>
      </c>
      <c r="C5147" s="55">
        <v>116.71</v>
      </c>
      <c r="D5147" s="52">
        <f t="shared" si="83"/>
        <v>8</v>
      </c>
    </row>
    <row r="5148" spans="1:4" x14ac:dyDescent="0.3">
      <c r="A5148" s="54">
        <v>45505</v>
      </c>
      <c r="B5148" s="52">
        <v>24</v>
      </c>
      <c r="C5148" s="55">
        <v>102.55</v>
      </c>
      <c r="D5148" s="52">
        <f t="shared" si="83"/>
        <v>8</v>
      </c>
    </row>
    <row r="5149" spans="1:4" x14ac:dyDescent="0.3">
      <c r="A5149" s="54">
        <v>45506</v>
      </c>
      <c r="B5149" s="52">
        <v>1</v>
      </c>
      <c r="C5149" s="55">
        <v>93.93</v>
      </c>
      <c r="D5149" s="52">
        <f t="shared" si="83"/>
        <v>8</v>
      </c>
    </row>
    <row r="5150" spans="1:4" x14ac:dyDescent="0.3">
      <c r="A5150" s="54">
        <v>45506</v>
      </c>
      <c r="B5150" s="52">
        <v>2</v>
      </c>
      <c r="C5150" s="55">
        <v>88.3</v>
      </c>
      <c r="D5150" s="52">
        <f t="shared" si="83"/>
        <v>8</v>
      </c>
    </row>
    <row r="5151" spans="1:4" x14ac:dyDescent="0.3">
      <c r="A5151" s="54">
        <v>45506</v>
      </c>
      <c r="B5151" s="52">
        <v>3</v>
      </c>
      <c r="C5151" s="55">
        <v>85.69</v>
      </c>
      <c r="D5151" s="52">
        <f t="shared" si="83"/>
        <v>8</v>
      </c>
    </row>
    <row r="5152" spans="1:4" x14ac:dyDescent="0.3">
      <c r="A5152" s="54">
        <v>45506</v>
      </c>
      <c r="B5152" s="52">
        <v>4</v>
      </c>
      <c r="C5152" s="55">
        <v>70.989999999999995</v>
      </c>
      <c r="D5152" s="52">
        <f t="shared" si="83"/>
        <v>8</v>
      </c>
    </row>
    <row r="5153" spans="1:4" x14ac:dyDescent="0.3">
      <c r="A5153" s="54">
        <v>45506</v>
      </c>
      <c r="B5153" s="52">
        <v>5</v>
      </c>
      <c r="C5153" s="55">
        <v>74.94</v>
      </c>
      <c r="D5153" s="52">
        <f t="shared" si="83"/>
        <v>8</v>
      </c>
    </row>
    <row r="5154" spans="1:4" x14ac:dyDescent="0.3">
      <c r="A5154" s="54">
        <v>45506</v>
      </c>
      <c r="B5154" s="52">
        <v>6</v>
      </c>
      <c r="C5154" s="55">
        <v>85.8</v>
      </c>
      <c r="D5154" s="52">
        <f t="shared" si="83"/>
        <v>8</v>
      </c>
    </row>
    <row r="5155" spans="1:4" x14ac:dyDescent="0.3">
      <c r="A5155" s="54">
        <v>45506</v>
      </c>
      <c r="B5155" s="52">
        <v>7</v>
      </c>
      <c r="C5155" s="55">
        <v>109.44</v>
      </c>
      <c r="D5155" s="52">
        <f t="shared" si="83"/>
        <v>8</v>
      </c>
    </row>
    <row r="5156" spans="1:4" x14ac:dyDescent="0.3">
      <c r="A5156" s="54">
        <v>45506</v>
      </c>
      <c r="B5156" s="52">
        <v>8</v>
      </c>
      <c r="C5156" s="55">
        <v>120.23</v>
      </c>
      <c r="D5156" s="52">
        <f t="shared" si="83"/>
        <v>8</v>
      </c>
    </row>
    <row r="5157" spans="1:4" x14ac:dyDescent="0.3">
      <c r="A5157" s="54">
        <v>45506</v>
      </c>
      <c r="B5157" s="52">
        <v>9</v>
      </c>
      <c r="C5157" s="55">
        <v>112.9</v>
      </c>
      <c r="D5157" s="52">
        <f t="shared" si="83"/>
        <v>8</v>
      </c>
    </row>
    <row r="5158" spans="1:4" x14ac:dyDescent="0.3">
      <c r="A5158" s="54">
        <v>45506</v>
      </c>
      <c r="B5158" s="52">
        <v>10</v>
      </c>
      <c r="C5158" s="55">
        <v>104.42</v>
      </c>
      <c r="D5158" s="52">
        <f t="shared" si="83"/>
        <v>8</v>
      </c>
    </row>
    <row r="5159" spans="1:4" x14ac:dyDescent="0.3">
      <c r="A5159" s="54">
        <v>45506</v>
      </c>
      <c r="B5159" s="52">
        <v>11</v>
      </c>
      <c r="C5159" s="55">
        <v>88.41</v>
      </c>
      <c r="D5159" s="52">
        <f t="shared" si="83"/>
        <v>8</v>
      </c>
    </row>
    <row r="5160" spans="1:4" x14ac:dyDescent="0.3">
      <c r="A5160" s="54">
        <v>45506</v>
      </c>
      <c r="B5160" s="52">
        <v>12</v>
      </c>
      <c r="C5160" s="55">
        <v>76</v>
      </c>
      <c r="D5160" s="52">
        <f t="shared" si="83"/>
        <v>8</v>
      </c>
    </row>
    <row r="5161" spans="1:4" x14ac:dyDescent="0.3">
      <c r="A5161" s="54">
        <v>45506</v>
      </c>
      <c r="B5161" s="52">
        <v>13</v>
      </c>
      <c r="C5161" s="55">
        <v>72.56</v>
      </c>
      <c r="D5161" s="52">
        <f t="shared" si="83"/>
        <v>8</v>
      </c>
    </row>
    <row r="5162" spans="1:4" x14ac:dyDescent="0.3">
      <c r="A5162" s="54">
        <v>45506</v>
      </c>
      <c r="B5162" s="52">
        <v>14</v>
      </c>
      <c r="C5162" s="55">
        <v>63.73</v>
      </c>
      <c r="D5162" s="52">
        <f t="shared" si="83"/>
        <v>8</v>
      </c>
    </row>
    <row r="5163" spans="1:4" x14ac:dyDescent="0.3">
      <c r="A5163" s="54">
        <v>45506</v>
      </c>
      <c r="B5163" s="52">
        <v>15</v>
      </c>
      <c r="C5163" s="55">
        <v>61.54</v>
      </c>
      <c r="D5163" s="52">
        <f t="shared" si="83"/>
        <v>8</v>
      </c>
    </row>
    <row r="5164" spans="1:4" x14ac:dyDescent="0.3">
      <c r="A5164" s="54">
        <v>45506</v>
      </c>
      <c r="B5164" s="52">
        <v>16</v>
      </c>
      <c r="C5164" s="55">
        <v>58.81</v>
      </c>
      <c r="D5164" s="52">
        <f t="shared" si="83"/>
        <v>8</v>
      </c>
    </row>
    <row r="5165" spans="1:4" x14ac:dyDescent="0.3">
      <c r="A5165" s="54">
        <v>45506</v>
      </c>
      <c r="B5165" s="52">
        <v>17</v>
      </c>
      <c r="C5165" s="55">
        <v>71.11</v>
      </c>
      <c r="D5165" s="52">
        <f t="shared" si="83"/>
        <v>8</v>
      </c>
    </row>
    <row r="5166" spans="1:4" x14ac:dyDescent="0.3">
      <c r="A5166" s="54">
        <v>45506</v>
      </c>
      <c r="B5166" s="52">
        <v>18</v>
      </c>
      <c r="C5166" s="55">
        <v>155.24</v>
      </c>
      <c r="D5166" s="52">
        <f t="shared" si="83"/>
        <v>8</v>
      </c>
    </row>
    <row r="5167" spans="1:4" x14ac:dyDescent="0.3">
      <c r="A5167" s="54">
        <v>45506</v>
      </c>
      <c r="B5167" s="52">
        <v>19</v>
      </c>
      <c r="C5167" s="55">
        <v>113.92</v>
      </c>
      <c r="D5167" s="52">
        <f t="shared" si="83"/>
        <v>8</v>
      </c>
    </row>
    <row r="5168" spans="1:4" x14ac:dyDescent="0.3">
      <c r="A5168" s="54">
        <v>45506</v>
      </c>
      <c r="B5168" s="52">
        <v>20</v>
      </c>
      <c r="C5168" s="55">
        <v>131.80000000000001</v>
      </c>
      <c r="D5168" s="52">
        <f t="shared" si="83"/>
        <v>8</v>
      </c>
    </row>
    <row r="5169" spans="1:4" x14ac:dyDescent="0.3">
      <c r="A5169" s="54">
        <v>45506</v>
      </c>
      <c r="B5169" s="52">
        <v>21</v>
      </c>
      <c r="C5169" s="55">
        <v>165.42</v>
      </c>
      <c r="D5169" s="52">
        <f t="shared" si="83"/>
        <v>8</v>
      </c>
    </row>
    <row r="5170" spans="1:4" x14ac:dyDescent="0.3">
      <c r="A5170" s="54">
        <v>45506</v>
      </c>
      <c r="B5170" s="52">
        <v>22</v>
      </c>
      <c r="C5170" s="55">
        <v>138.72999999999999</v>
      </c>
      <c r="D5170" s="52">
        <f t="shared" si="83"/>
        <v>8</v>
      </c>
    </row>
    <row r="5171" spans="1:4" x14ac:dyDescent="0.3">
      <c r="A5171" s="54">
        <v>45506</v>
      </c>
      <c r="B5171" s="52">
        <v>23</v>
      </c>
      <c r="C5171" s="55">
        <v>117.27</v>
      </c>
      <c r="D5171" s="52">
        <f t="shared" si="83"/>
        <v>8</v>
      </c>
    </row>
    <row r="5172" spans="1:4" x14ac:dyDescent="0.3">
      <c r="A5172" s="54">
        <v>45506</v>
      </c>
      <c r="B5172" s="52">
        <v>24</v>
      </c>
      <c r="C5172" s="55">
        <v>102.58</v>
      </c>
      <c r="D5172" s="52">
        <f t="shared" si="83"/>
        <v>8</v>
      </c>
    </row>
    <row r="5173" spans="1:4" x14ac:dyDescent="0.3">
      <c r="A5173" s="54">
        <v>45507</v>
      </c>
      <c r="B5173" s="52">
        <v>1</v>
      </c>
      <c r="C5173" s="55">
        <v>102.21</v>
      </c>
      <c r="D5173" s="52">
        <f t="shared" si="83"/>
        <v>8</v>
      </c>
    </row>
    <row r="5174" spans="1:4" x14ac:dyDescent="0.3">
      <c r="A5174" s="54">
        <v>45507</v>
      </c>
      <c r="B5174" s="52">
        <v>2</v>
      </c>
      <c r="C5174" s="55">
        <v>97.8</v>
      </c>
      <c r="D5174" s="52">
        <f t="shared" si="83"/>
        <v>8</v>
      </c>
    </row>
    <row r="5175" spans="1:4" x14ac:dyDescent="0.3">
      <c r="A5175" s="54">
        <v>45507</v>
      </c>
      <c r="B5175" s="52">
        <v>3</v>
      </c>
      <c r="C5175" s="55">
        <v>89.08</v>
      </c>
      <c r="D5175" s="52">
        <f t="shared" si="83"/>
        <v>8</v>
      </c>
    </row>
    <row r="5176" spans="1:4" x14ac:dyDescent="0.3">
      <c r="A5176" s="54">
        <v>45507</v>
      </c>
      <c r="B5176" s="52">
        <v>4</v>
      </c>
      <c r="C5176" s="55">
        <v>84.36</v>
      </c>
      <c r="D5176" s="52">
        <f t="shared" si="83"/>
        <v>8</v>
      </c>
    </row>
    <row r="5177" spans="1:4" x14ac:dyDescent="0.3">
      <c r="A5177" s="54">
        <v>45507</v>
      </c>
      <c r="B5177" s="52">
        <v>5</v>
      </c>
      <c r="C5177" s="55">
        <v>81.569999999999993</v>
      </c>
      <c r="D5177" s="52">
        <f t="shared" si="83"/>
        <v>8</v>
      </c>
    </row>
    <row r="5178" spans="1:4" x14ac:dyDescent="0.3">
      <c r="A5178" s="54">
        <v>45507</v>
      </c>
      <c r="B5178" s="52">
        <v>6</v>
      </c>
      <c r="C5178" s="55">
        <v>89.88</v>
      </c>
      <c r="D5178" s="52">
        <f t="shared" si="83"/>
        <v>8</v>
      </c>
    </row>
    <row r="5179" spans="1:4" x14ac:dyDescent="0.3">
      <c r="A5179" s="54">
        <v>45507</v>
      </c>
      <c r="B5179" s="52">
        <v>7</v>
      </c>
      <c r="C5179" s="55">
        <v>97.29</v>
      </c>
      <c r="D5179" s="52">
        <f t="shared" si="83"/>
        <v>8</v>
      </c>
    </row>
    <row r="5180" spans="1:4" x14ac:dyDescent="0.3">
      <c r="A5180" s="54">
        <v>45507</v>
      </c>
      <c r="B5180" s="52">
        <v>8</v>
      </c>
      <c r="C5180" s="55">
        <v>89.82</v>
      </c>
      <c r="D5180" s="52">
        <f t="shared" si="83"/>
        <v>8</v>
      </c>
    </row>
    <row r="5181" spans="1:4" x14ac:dyDescent="0.3">
      <c r="A5181" s="54">
        <v>45507</v>
      </c>
      <c r="B5181" s="52">
        <v>9</v>
      </c>
      <c r="C5181" s="55">
        <v>79.86</v>
      </c>
      <c r="D5181" s="52">
        <f t="shared" si="83"/>
        <v>8</v>
      </c>
    </row>
    <row r="5182" spans="1:4" x14ac:dyDescent="0.3">
      <c r="A5182" s="54">
        <v>45507</v>
      </c>
      <c r="B5182" s="52">
        <v>10</v>
      </c>
      <c r="C5182" s="55">
        <v>62.43</v>
      </c>
      <c r="D5182" s="52">
        <f t="shared" si="83"/>
        <v>8</v>
      </c>
    </row>
    <row r="5183" spans="1:4" x14ac:dyDescent="0.3">
      <c r="A5183" s="54">
        <v>45507</v>
      </c>
      <c r="B5183" s="52">
        <v>11</v>
      </c>
      <c r="C5183" s="55">
        <v>32.44</v>
      </c>
      <c r="D5183" s="52">
        <f t="shared" si="83"/>
        <v>8</v>
      </c>
    </row>
    <row r="5184" spans="1:4" x14ac:dyDescent="0.3">
      <c r="A5184" s="54">
        <v>45507</v>
      </c>
      <c r="B5184" s="52">
        <v>12</v>
      </c>
      <c r="C5184" s="55">
        <v>20.36</v>
      </c>
      <c r="D5184" s="52">
        <f t="shared" si="83"/>
        <v>8</v>
      </c>
    </row>
    <row r="5185" spans="1:4" x14ac:dyDescent="0.3">
      <c r="A5185" s="54">
        <v>45507</v>
      </c>
      <c r="B5185" s="52">
        <v>13</v>
      </c>
      <c r="C5185" s="55">
        <v>14.66</v>
      </c>
      <c r="D5185" s="52">
        <f t="shared" si="83"/>
        <v>8</v>
      </c>
    </row>
    <row r="5186" spans="1:4" x14ac:dyDescent="0.3">
      <c r="A5186" s="54">
        <v>45507</v>
      </c>
      <c r="B5186" s="52">
        <v>14</v>
      </c>
      <c r="C5186" s="55">
        <v>6.41</v>
      </c>
      <c r="D5186" s="52">
        <f t="shared" si="83"/>
        <v>8</v>
      </c>
    </row>
    <row r="5187" spans="1:4" x14ac:dyDescent="0.3">
      <c r="A5187" s="54">
        <v>45507</v>
      </c>
      <c r="B5187" s="52">
        <v>15</v>
      </c>
      <c r="C5187" s="55">
        <v>3.46</v>
      </c>
      <c r="D5187" s="52">
        <f t="shared" si="83"/>
        <v>8</v>
      </c>
    </row>
    <row r="5188" spans="1:4" x14ac:dyDescent="0.3">
      <c r="A5188" s="54">
        <v>45507</v>
      </c>
      <c r="B5188" s="52">
        <v>16</v>
      </c>
      <c r="C5188" s="55">
        <v>7.55</v>
      </c>
      <c r="D5188" s="52">
        <f t="shared" si="83"/>
        <v>8</v>
      </c>
    </row>
    <row r="5189" spans="1:4" x14ac:dyDescent="0.3">
      <c r="A5189" s="54">
        <v>45507</v>
      </c>
      <c r="B5189" s="52">
        <v>17</v>
      </c>
      <c r="C5189" s="55">
        <v>25.74</v>
      </c>
      <c r="D5189" s="52">
        <f t="shared" si="83"/>
        <v>8</v>
      </c>
    </row>
    <row r="5190" spans="1:4" x14ac:dyDescent="0.3">
      <c r="A5190" s="54">
        <v>45507</v>
      </c>
      <c r="B5190" s="52">
        <v>18</v>
      </c>
      <c r="C5190" s="55">
        <v>43.71</v>
      </c>
      <c r="D5190" s="52">
        <f t="shared" si="83"/>
        <v>8</v>
      </c>
    </row>
    <row r="5191" spans="1:4" x14ac:dyDescent="0.3">
      <c r="A5191" s="54">
        <v>45507</v>
      </c>
      <c r="B5191" s="52">
        <v>19</v>
      </c>
      <c r="C5191" s="55">
        <v>100.29</v>
      </c>
      <c r="D5191" s="52">
        <f t="shared" si="83"/>
        <v>8</v>
      </c>
    </row>
    <row r="5192" spans="1:4" x14ac:dyDescent="0.3">
      <c r="A5192" s="54">
        <v>45507</v>
      </c>
      <c r="B5192" s="52">
        <v>20</v>
      </c>
      <c r="C5192" s="55">
        <v>103.21</v>
      </c>
      <c r="D5192" s="52">
        <f t="shared" si="83"/>
        <v>8</v>
      </c>
    </row>
    <row r="5193" spans="1:4" x14ac:dyDescent="0.3">
      <c r="A5193" s="54">
        <v>45507</v>
      </c>
      <c r="B5193" s="52">
        <v>21</v>
      </c>
      <c r="C5193" s="55">
        <v>126.06</v>
      </c>
      <c r="D5193" s="52">
        <f t="shared" si="83"/>
        <v>8</v>
      </c>
    </row>
    <row r="5194" spans="1:4" x14ac:dyDescent="0.3">
      <c r="A5194" s="54">
        <v>45507</v>
      </c>
      <c r="B5194" s="52">
        <v>22</v>
      </c>
      <c r="C5194" s="55">
        <v>108.08</v>
      </c>
      <c r="D5194" s="52">
        <f t="shared" si="83"/>
        <v>8</v>
      </c>
    </row>
    <row r="5195" spans="1:4" x14ac:dyDescent="0.3">
      <c r="A5195" s="54">
        <v>45507</v>
      </c>
      <c r="B5195" s="52">
        <v>23</v>
      </c>
      <c r="C5195" s="55">
        <v>104.62</v>
      </c>
      <c r="D5195" s="52">
        <f t="shared" si="83"/>
        <v>8</v>
      </c>
    </row>
    <row r="5196" spans="1:4" x14ac:dyDescent="0.3">
      <c r="A5196" s="54">
        <v>45507</v>
      </c>
      <c r="B5196" s="52">
        <v>24</v>
      </c>
      <c r="C5196" s="55">
        <v>88.08</v>
      </c>
      <c r="D5196" s="52">
        <f t="shared" si="83"/>
        <v>8</v>
      </c>
    </row>
    <row r="5197" spans="1:4" x14ac:dyDescent="0.3">
      <c r="A5197" s="54">
        <v>45508</v>
      </c>
      <c r="B5197" s="52">
        <v>1</v>
      </c>
      <c r="C5197" s="55">
        <v>104.79</v>
      </c>
      <c r="D5197" s="52">
        <f t="shared" si="83"/>
        <v>8</v>
      </c>
    </row>
    <row r="5198" spans="1:4" x14ac:dyDescent="0.3">
      <c r="A5198" s="54">
        <v>45508</v>
      </c>
      <c r="B5198" s="52">
        <v>2</v>
      </c>
      <c r="C5198" s="55">
        <v>96.43</v>
      </c>
      <c r="D5198" s="52">
        <f t="shared" si="83"/>
        <v>8</v>
      </c>
    </row>
    <row r="5199" spans="1:4" x14ac:dyDescent="0.3">
      <c r="A5199" s="54">
        <v>45508</v>
      </c>
      <c r="B5199" s="52">
        <v>3</v>
      </c>
      <c r="C5199" s="55">
        <v>92.01</v>
      </c>
      <c r="D5199" s="52">
        <f t="shared" ref="D5199:D5262" si="84">MONTH(A5199)</f>
        <v>8</v>
      </c>
    </row>
    <row r="5200" spans="1:4" x14ac:dyDescent="0.3">
      <c r="A5200" s="54">
        <v>45508</v>
      </c>
      <c r="B5200" s="52">
        <v>4</v>
      </c>
      <c r="C5200" s="55">
        <v>86.62</v>
      </c>
      <c r="D5200" s="52">
        <f t="shared" si="84"/>
        <v>8</v>
      </c>
    </row>
    <row r="5201" spans="1:4" x14ac:dyDescent="0.3">
      <c r="A5201" s="54">
        <v>45508</v>
      </c>
      <c r="B5201" s="52">
        <v>5</v>
      </c>
      <c r="C5201" s="55">
        <v>84.05</v>
      </c>
      <c r="D5201" s="52">
        <f t="shared" si="84"/>
        <v>8</v>
      </c>
    </row>
    <row r="5202" spans="1:4" x14ac:dyDescent="0.3">
      <c r="A5202" s="54">
        <v>45508</v>
      </c>
      <c r="B5202" s="52">
        <v>6</v>
      </c>
      <c r="C5202" s="55">
        <v>77.86</v>
      </c>
      <c r="D5202" s="52">
        <f t="shared" si="84"/>
        <v>8</v>
      </c>
    </row>
    <row r="5203" spans="1:4" x14ac:dyDescent="0.3">
      <c r="A5203" s="54">
        <v>45508</v>
      </c>
      <c r="B5203" s="52">
        <v>7</v>
      </c>
      <c r="C5203" s="55">
        <v>72.72</v>
      </c>
      <c r="D5203" s="52">
        <f t="shared" si="84"/>
        <v>8</v>
      </c>
    </row>
    <row r="5204" spans="1:4" x14ac:dyDescent="0.3">
      <c r="A5204" s="54">
        <v>45508</v>
      </c>
      <c r="B5204" s="52">
        <v>8</v>
      </c>
      <c r="C5204" s="55">
        <v>68.92</v>
      </c>
      <c r="D5204" s="52">
        <f t="shared" si="84"/>
        <v>8</v>
      </c>
    </row>
    <row r="5205" spans="1:4" x14ac:dyDescent="0.3">
      <c r="A5205" s="54">
        <v>45508</v>
      </c>
      <c r="B5205" s="52">
        <v>9</v>
      </c>
      <c r="C5205" s="55">
        <v>64.62</v>
      </c>
      <c r="D5205" s="52">
        <f t="shared" si="84"/>
        <v>8</v>
      </c>
    </row>
    <row r="5206" spans="1:4" x14ac:dyDescent="0.3">
      <c r="A5206" s="54">
        <v>45508</v>
      </c>
      <c r="B5206" s="52">
        <v>10</v>
      </c>
      <c r="C5206" s="55">
        <v>28.51</v>
      </c>
      <c r="D5206" s="52">
        <f t="shared" si="84"/>
        <v>8</v>
      </c>
    </row>
    <row r="5207" spans="1:4" x14ac:dyDescent="0.3">
      <c r="A5207" s="54">
        <v>45508</v>
      </c>
      <c r="B5207" s="52">
        <v>11</v>
      </c>
      <c r="C5207" s="55">
        <v>8.0500000000000007</v>
      </c>
      <c r="D5207" s="52">
        <f t="shared" si="84"/>
        <v>8</v>
      </c>
    </row>
    <row r="5208" spans="1:4" x14ac:dyDescent="0.3">
      <c r="A5208" s="54">
        <v>45508</v>
      </c>
      <c r="B5208" s="52">
        <v>12</v>
      </c>
      <c r="C5208" s="55">
        <v>2.0499999999999998</v>
      </c>
      <c r="D5208" s="52">
        <f t="shared" si="84"/>
        <v>8</v>
      </c>
    </row>
    <row r="5209" spans="1:4" x14ac:dyDescent="0.3">
      <c r="A5209" s="54">
        <v>45508</v>
      </c>
      <c r="B5209" s="52">
        <v>13</v>
      </c>
      <c r="C5209" s="55">
        <v>0.06</v>
      </c>
      <c r="D5209" s="52">
        <f t="shared" si="84"/>
        <v>8</v>
      </c>
    </row>
    <row r="5210" spans="1:4" x14ac:dyDescent="0.3">
      <c r="A5210" s="54">
        <v>45508</v>
      </c>
      <c r="B5210" s="52">
        <v>14</v>
      </c>
      <c r="C5210" s="55">
        <v>-0.04</v>
      </c>
      <c r="D5210" s="52">
        <f t="shared" si="84"/>
        <v>8</v>
      </c>
    </row>
    <row r="5211" spans="1:4" x14ac:dyDescent="0.3">
      <c r="A5211" s="54">
        <v>45508</v>
      </c>
      <c r="B5211" s="52">
        <v>15</v>
      </c>
      <c r="C5211" s="55">
        <v>-1.9</v>
      </c>
      <c r="D5211" s="52">
        <f t="shared" si="84"/>
        <v>8</v>
      </c>
    </row>
    <row r="5212" spans="1:4" x14ac:dyDescent="0.3">
      <c r="A5212" s="54">
        <v>45508</v>
      </c>
      <c r="B5212" s="52">
        <v>16</v>
      </c>
      <c r="C5212" s="55">
        <v>-0.03</v>
      </c>
      <c r="D5212" s="52">
        <f t="shared" si="84"/>
        <v>8</v>
      </c>
    </row>
    <row r="5213" spans="1:4" x14ac:dyDescent="0.3">
      <c r="A5213" s="54">
        <v>45508</v>
      </c>
      <c r="B5213" s="52">
        <v>17</v>
      </c>
      <c r="C5213" s="55">
        <v>0.01</v>
      </c>
      <c r="D5213" s="52">
        <f t="shared" si="84"/>
        <v>8</v>
      </c>
    </row>
    <row r="5214" spans="1:4" x14ac:dyDescent="0.3">
      <c r="A5214" s="54">
        <v>45508</v>
      </c>
      <c r="B5214" s="52">
        <v>18</v>
      </c>
      <c r="C5214" s="55">
        <v>-5.96</v>
      </c>
      <c r="D5214" s="52">
        <f t="shared" si="84"/>
        <v>8</v>
      </c>
    </row>
    <row r="5215" spans="1:4" x14ac:dyDescent="0.3">
      <c r="A5215" s="54">
        <v>45508</v>
      </c>
      <c r="B5215" s="52">
        <v>19</v>
      </c>
      <c r="C5215" s="55">
        <v>47.01</v>
      </c>
      <c r="D5215" s="52">
        <f t="shared" si="84"/>
        <v>8</v>
      </c>
    </row>
    <row r="5216" spans="1:4" x14ac:dyDescent="0.3">
      <c r="A5216" s="54">
        <v>45508</v>
      </c>
      <c r="B5216" s="52">
        <v>20</v>
      </c>
      <c r="C5216" s="55">
        <v>78.540000000000006</v>
      </c>
      <c r="D5216" s="52">
        <f t="shared" si="84"/>
        <v>8</v>
      </c>
    </row>
    <row r="5217" spans="1:4" x14ac:dyDescent="0.3">
      <c r="A5217" s="54">
        <v>45508</v>
      </c>
      <c r="B5217" s="52">
        <v>21</v>
      </c>
      <c r="C5217" s="55">
        <v>93.34</v>
      </c>
      <c r="D5217" s="52">
        <f t="shared" si="84"/>
        <v>8</v>
      </c>
    </row>
    <row r="5218" spans="1:4" x14ac:dyDescent="0.3">
      <c r="A5218" s="54">
        <v>45508</v>
      </c>
      <c r="B5218" s="52">
        <v>22</v>
      </c>
      <c r="C5218" s="55">
        <v>91.9</v>
      </c>
      <c r="D5218" s="52">
        <f t="shared" si="84"/>
        <v>8</v>
      </c>
    </row>
    <row r="5219" spans="1:4" x14ac:dyDescent="0.3">
      <c r="A5219" s="54">
        <v>45508</v>
      </c>
      <c r="B5219" s="52">
        <v>23</v>
      </c>
      <c r="C5219" s="55">
        <v>100.5</v>
      </c>
      <c r="D5219" s="52">
        <f t="shared" si="84"/>
        <v>8</v>
      </c>
    </row>
    <row r="5220" spans="1:4" x14ac:dyDescent="0.3">
      <c r="A5220" s="54">
        <v>45508</v>
      </c>
      <c r="B5220" s="52">
        <v>24</v>
      </c>
      <c r="C5220" s="55">
        <v>102.61</v>
      </c>
      <c r="D5220" s="52">
        <f t="shared" si="84"/>
        <v>8</v>
      </c>
    </row>
    <row r="5221" spans="1:4" x14ac:dyDescent="0.3">
      <c r="A5221" s="54">
        <v>45509</v>
      </c>
      <c r="B5221" s="52">
        <v>1</v>
      </c>
      <c r="C5221" s="55">
        <v>99.1</v>
      </c>
      <c r="D5221" s="52">
        <f t="shared" si="84"/>
        <v>8</v>
      </c>
    </row>
    <row r="5222" spans="1:4" x14ac:dyDescent="0.3">
      <c r="A5222" s="54">
        <v>45509</v>
      </c>
      <c r="B5222" s="52">
        <v>2</v>
      </c>
      <c r="C5222" s="55">
        <v>82.13</v>
      </c>
      <c r="D5222" s="52">
        <f t="shared" si="84"/>
        <v>8</v>
      </c>
    </row>
    <row r="5223" spans="1:4" x14ac:dyDescent="0.3">
      <c r="A5223" s="54">
        <v>45509</v>
      </c>
      <c r="B5223" s="52">
        <v>3</v>
      </c>
      <c r="C5223" s="55">
        <v>78.78</v>
      </c>
      <c r="D5223" s="52">
        <f t="shared" si="84"/>
        <v>8</v>
      </c>
    </row>
    <row r="5224" spans="1:4" x14ac:dyDescent="0.3">
      <c r="A5224" s="54">
        <v>45509</v>
      </c>
      <c r="B5224" s="52">
        <v>4</v>
      </c>
      <c r="C5224" s="55">
        <v>81.760000000000005</v>
      </c>
      <c r="D5224" s="52">
        <f t="shared" si="84"/>
        <v>8</v>
      </c>
    </row>
    <row r="5225" spans="1:4" x14ac:dyDescent="0.3">
      <c r="A5225" s="54">
        <v>45509</v>
      </c>
      <c r="B5225" s="52">
        <v>5</v>
      </c>
      <c r="C5225" s="55">
        <v>80.5</v>
      </c>
      <c r="D5225" s="52">
        <f t="shared" si="84"/>
        <v>8</v>
      </c>
    </row>
    <row r="5226" spans="1:4" x14ac:dyDescent="0.3">
      <c r="A5226" s="54">
        <v>45509</v>
      </c>
      <c r="B5226" s="52">
        <v>6</v>
      </c>
      <c r="C5226" s="55">
        <v>85.09</v>
      </c>
      <c r="D5226" s="52">
        <f t="shared" si="84"/>
        <v>8</v>
      </c>
    </row>
    <row r="5227" spans="1:4" x14ac:dyDescent="0.3">
      <c r="A5227" s="54">
        <v>45509</v>
      </c>
      <c r="B5227" s="52">
        <v>7</v>
      </c>
      <c r="C5227" s="55">
        <v>118.31</v>
      </c>
      <c r="D5227" s="52">
        <f t="shared" si="84"/>
        <v>8</v>
      </c>
    </row>
    <row r="5228" spans="1:4" x14ac:dyDescent="0.3">
      <c r="A5228" s="54">
        <v>45509</v>
      </c>
      <c r="B5228" s="52">
        <v>8</v>
      </c>
      <c r="C5228" s="55">
        <v>129.94</v>
      </c>
      <c r="D5228" s="52">
        <f t="shared" si="84"/>
        <v>8</v>
      </c>
    </row>
    <row r="5229" spans="1:4" x14ac:dyDescent="0.3">
      <c r="A5229" s="54">
        <v>45509</v>
      </c>
      <c r="B5229" s="52">
        <v>9</v>
      </c>
      <c r="C5229" s="55">
        <v>115.41</v>
      </c>
      <c r="D5229" s="52">
        <f t="shared" si="84"/>
        <v>8</v>
      </c>
    </row>
    <row r="5230" spans="1:4" x14ac:dyDescent="0.3">
      <c r="A5230" s="54">
        <v>45509</v>
      </c>
      <c r="B5230" s="52">
        <v>10</v>
      </c>
      <c r="C5230" s="55">
        <v>104.17</v>
      </c>
      <c r="D5230" s="52">
        <f t="shared" si="84"/>
        <v>8</v>
      </c>
    </row>
    <row r="5231" spans="1:4" x14ac:dyDescent="0.3">
      <c r="A5231" s="54">
        <v>45509</v>
      </c>
      <c r="B5231" s="52">
        <v>11</v>
      </c>
      <c r="C5231" s="55">
        <v>85.1</v>
      </c>
      <c r="D5231" s="52">
        <f t="shared" si="84"/>
        <v>8</v>
      </c>
    </row>
    <row r="5232" spans="1:4" x14ac:dyDescent="0.3">
      <c r="A5232" s="54">
        <v>45509</v>
      </c>
      <c r="B5232" s="52">
        <v>12</v>
      </c>
      <c r="C5232" s="55">
        <v>87.46</v>
      </c>
      <c r="D5232" s="52">
        <f t="shared" si="84"/>
        <v>8</v>
      </c>
    </row>
    <row r="5233" spans="1:4" x14ac:dyDescent="0.3">
      <c r="A5233" s="54">
        <v>45509</v>
      </c>
      <c r="B5233" s="52">
        <v>13</v>
      </c>
      <c r="C5233" s="55">
        <v>94.42</v>
      </c>
      <c r="D5233" s="52">
        <f t="shared" si="84"/>
        <v>8</v>
      </c>
    </row>
    <row r="5234" spans="1:4" x14ac:dyDescent="0.3">
      <c r="A5234" s="54">
        <v>45509</v>
      </c>
      <c r="B5234" s="52">
        <v>14</v>
      </c>
      <c r="C5234" s="55">
        <v>99.89</v>
      </c>
      <c r="D5234" s="52">
        <f t="shared" si="84"/>
        <v>8</v>
      </c>
    </row>
    <row r="5235" spans="1:4" x14ac:dyDescent="0.3">
      <c r="A5235" s="54">
        <v>45509</v>
      </c>
      <c r="B5235" s="52">
        <v>15</v>
      </c>
      <c r="C5235" s="55">
        <v>107.79</v>
      </c>
      <c r="D5235" s="52">
        <f t="shared" si="84"/>
        <v>8</v>
      </c>
    </row>
    <row r="5236" spans="1:4" x14ac:dyDescent="0.3">
      <c r="A5236" s="54">
        <v>45509</v>
      </c>
      <c r="B5236" s="52">
        <v>16</v>
      </c>
      <c r="C5236" s="55">
        <v>103.45</v>
      </c>
      <c r="D5236" s="52">
        <f t="shared" si="84"/>
        <v>8</v>
      </c>
    </row>
    <row r="5237" spans="1:4" x14ac:dyDescent="0.3">
      <c r="A5237" s="54">
        <v>45509</v>
      </c>
      <c r="B5237" s="52">
        <v>17</v>
      </c>
      <c r="C5237" s="55">
        <v>126.64</v>
      </c>
      <c r="D5237" s="52">
        <f t="shared" si="84"/>
        <v>8</v>
      </c>
    </row>
    <row r="5238" spans="1:4" x14ac:dyDescent="0.3">
      <c r="A5238" s="54">
        <v>45509</v>
      </c>
      <c r="B5238" s="52">
        <v>18</v>
      </c>
      <c r="C5238" s="55">
        <v>101.64</v>
      </c>
      <c r="D5238" s="52">
        <f t="shared" si="84"/>
        <v>8</v>
      </c>
    </row>
    <row r="5239" spans="1:4" x14ac:dyDescent="0.3">
      <c r="A5239" s="54">
        <v>45509</v>
      </c>
      <c r="B5239" s="52">
        <v>19</v>
      </c>
      <c r="C5239" s="55">
        <v>120.71</v>
      </c>
      <c r="D5239" s="52">
        <f t="shared" si="84"/>
        <v>8</v>
      </c>
    </row>
    <row r="5240" spans="1:4" x14ac:dyDescent="0.3">
      <c r="A5240" s="54">
        <v>45509</v>
      </c>
      <c r="B5240" s="52">
        <v>20</v>
      </c>
      <c r="C5240" s="55">
        <v>168.69</v>
      </c>
      <c r="D5240" s="52">
        <f t="shared" si="84"/>
        <v>8</v>
      </c>
    </row>
    <row r="5241" spans="1:4" x14ac:dyDescent="0.3">
      <c r="A5241" s="54">
        <v>45509</v>
      </c>
      <c r="B5241" s="52">
        <v>21</v>
      </c>
      <c r="C5241" s="55">
        <v>281.17</v>
      </c>
      <c r="D5241" s="52">
        <f t="shared" si="84"/>
        <v>8</v>
      </c>
    </row>
    <row r="5242" spans="1:4" x14ac:dyDescent="0.3">
      <c r="A5242" s="54">
        <v>45509</v>
      </c>
      <c r="B5242" s="52">
        <v>22</v>
      </c>
      <c r="C5242" s="55">
        <v>191.39</v>
      </c>
      <c r="D5242" s="52">
        <f t="shared" si="84"/>
        <v>8</v>
      </c>
    </row>
    <row r="5243" spans="1:4" x14ac:dyDescent="0.3">
      <c r="A5243" s="54">
        <v>45509</v>
      </c>
      <c r="B5243" s="52">
        <v>23</v>
      </c>
      <c r="C5243" s="55">
        <v>131.62</v>
      </c>
      <c r="D5243" s="52">
        <f t="shared" si="84"/>
        <v>8</v>
      </c>
    </row>
    <row r="5244" spans="1:4" x14ac:dyDescent="0.3">
      <c r="A5244" s="54">
        <v>45509</v>
      </c>
      <c r="B5244" s="52">
        <v>24</v>
      </c>
      <c r="C5244" s="55">
        <v>109.42</v>
      </c>
      <c r="D5244" s="52">
        <f t="shared" si="84"/>
        <v>8</v>
      </c>
    </row>
    <row r="5245" spans="1:4" x14ac:dyDescent="0.3">
      <c r="A5245" s="54">
        <v>45510</v>
      </c>
      <c r="B5245" s="52">
        <v>1</v>
      </c>
      <c r="C5245" s="55">
        <v>104.33</v>
      </c>
      <c r="D5245" s="52">
        <f t="shared" si="84"/>
        <v>8</v>
      </c>
    </row>
    <row r="5246" spans="1:4" x14ac:dyDescent="0.3">
      <c r="A5246" s="54">
        <v>45510</v>
      </c>
      <c r="B5246" s="52">
        <v>2</v>
      </c>
      <c r="C5246" s="55">
        <v>97.07</v>
      </c>
      <c r="D5246" s="52">
        <f t="shared" si="84"/>
        <v>8</v>
      </c>
    </row>
    <row r="5247" spans="1:4" x14ac:dyDescent="0.3">
      <c r="A5247" s="54">
        <v>45510</v>
      </c>
      <c r="B5247" s="52">
        <v>3</v>
      </c>
      <c r="C5247" s="55">
        <v>90.7</v>
      </c>
      <c r="D5247" s="52">
        <f t="shared" si="84"/>
        <v>8</v>
      </c>
    </row>
    <row r="5248" spans="1:4" x14ac:dyDescent="0.3">
      <c r="A5248" s="54">
        <v>45510</v>
      </c>
      <c r="B5248" s="52">
        <v>4</v>
      </c>
      <c r="C5248" s="55">
        <v>86.81</v>
      </c>
      <c r="D5248" s="52">
        <f t="shared" si="84"/>
        <v>8</v>
      </c>
    </row>
    <row r="5249" spans="1:4" x14ac:dyDescent="0.3">
      <c r="A5249" s="54">
        <v>45510</v>
      </c>
      <c r="B5249" s="52">
        <v>5</v>
      </c>
      <c r="C5249" s="55">
        <v>87.37</v>
      </c>
      <c r="D5249" s="52">
        <f t="shared" si="84"/>
        <v>8</v>
      </c>
    </row>
    <row r="5250" spans="1:4" x14ac:dyDescent="0.3">
      <c r="A5250" s="54">
        <v>45510</v>
      </c>
      <c r="B5250" s="52">
        <v>6</v>
      </c>
      <c r="C5250" s="55">
        <v>97.39</v>
      </c>
      <c r="D5250" s="52">
        <f t="shared" si="84"/>
        <v>8</v>
      </c>
    </row>
    <row r="5251" spans="1:4" x14ac:dyDescent="0.3">
      <c r="A5251" s="54">
        <v>45510</v>
      </c>
      <c r="B5251" s="52">
        <v>7</v>
      </c>
      <c r="C5251" s="55">
        <v>126.35</v>
      </c>
      <c r="D5251" s="52">
        <f t="shared" si="84"/>
        <v>8</v>
      </c>
    </row>
    <row r="5252" spans="1:4" x14ac:dyDescent="0.3">
      <c r="A5252" s="54">
        <v>45510</v>
      </c>
      <c r="B5252" s="52">
        <v>8</v>
      </c>
      <c r="C5252" s="55">
        <v>127.55</v>
      </c>
      <c r="D5252" s="52">
        <f t="shared" si="84"/>
        <v>8</v>
      </c>
    </row>
    <row r="5253" spans="1:4" x14ac:dyDescent="0.3">
      <c r="A5253" s="54">
        <v>45510</v>
      </c>
      <c r="B5253" s="52">
        <v>9</v>
      </c>
      <c r="C5253" s="55">
        <v>85.33</v>
      </c>
      <c r="D5253" s="52">
        <f t="shared" si="84"/>
        <v>8</v>
      </c>
    </row>
    <row r="5254" spans="1:4" x14ac:dyDescent="0.3">
      <c r="A5254" s="54">
        <v>45510</v>
      </c>
      <c r="B5254" s="52">
        <v>10</v>
      </c>
      <c r="C5254" s="55">
        <v>74.5</v>
      </c>
      <c r="D5254" s="52">
        <f t="shared" si="84"/>
        <v>8</v>
      </c>
    </row>
    <row r="5255" spans="1:4" x14ac:dyDescent="0.3">
      <c r="A5255" s="54">
        <v>45510</v>
      </c>
      <c r="B5255" s="52">
        <v>11</v>
      </c>
      <c r="C5255" s="55">
        <v>35.28</v>
      </c>
      <c r="D5255" s="52">
        <f t="shared" si="84"/>
        <v>8</v>
      </c>
    </row>
    <row r="5256" spans="1:4" x14ac:dyDescent="0.3">
      <c r="A5256" s="54">
        <v>45510</v>
      </c>
      <c r="B5256" s="52">
        <v>12</v>
      </c>
      <c r="C5256" s="55">
        <v>24.38</v>
      </c>
      <c r="D5256" s="52">
        <f t="shared" si="84"/>
        <v>8</v>
      </c>
    </row>
    <row r="5257" spans="1:4" x14ac:dyDescent="0.3">
      <c r="A5257" s="54">
        <v>45510</v>
      </c>
      <c r="B5257" s="52">
        <v>13</v>
      </c>
      <c r="C5257" s="55">
        <v>14.49</v>
      </c>
      <c r="D5257" s="52">
        <f t="shared" si="84"/>
        <v>8</v>
      </c>
    </row>
    <row r="5258" spans="1:4" x14ac:dyDescent="0.3">
      <c r="A5258" s="54">
        <v>45510</v>
      </c>
      <c r="B5258" s="52">
        <v>14</v>
      </c>
      <c r="C5258" s="55">
        <v>0.41</v>
      </c>
      <c r="D5258" s="52">
        <f t="shared" si="84"/>
        <v>8</v>
      </c>
    </row>
    <row r="5259" spans="1:4" x14ac:dyDescent="0.3">
      <c r="A5259" s="54">
        <v>45510</v>
      </c>
      <c r="B5259" s="52">
        <v>15</v>
      </c>
      <c r="C5259" s="55">
        <v>1.69</v>
      </c>
      <c r="D5259" s="52">
        <f t="shared" si="84"/>
        <v>8</v>
      </c>
    </row>
    <row r="5260" spans="1:4" x14ac:dyDescent="0.3">
      <c r="A5260" s="54">
        <v>45510</v>
      </c>
      <c r="B5260" s="52">
        <v>16</v>
      </c>
      <c r="C5260" s="55">
        <v>19.88</v>
      </c>
      <c r="D5260" s="52">
        <f t="shared" si="84"/>
        <v>8</v>
      </c>
    </row>
    <row r="5261" spans="1:4" x14ac:dyDescent="0.3">
      <c r="A5261" s="54">
        <v>45510</v>
      </c>
      <c r="B5261" s="52">
        <v>17</v>
      </c>
      <c r="C5261" s="55">
        <v>42.71</v>
      </c>
      <c r="D5261" s="52">
        <f t="shared" si="84"/>
        <v>8</v>
      </c>
    </row>
    <row r="5262" spans="1:4" x14ac:dyDescent="0.3">
      <c r="A5262" s="54">
        <v>45510</v>
      </c>
      <c r="B5262" s="52">
        <v>18</v>
      </c>
      <c r="C5262" s="55">
        <v>80.69</v>
      </c>
      <c r="D5262" s="52">
        <f t="shared" si="84"/>
        <v>8</v>
      </c>
    </row>
    <row r="5263" spans="1:4" x14ac:dyDescent="0.3">
      <c r="A5263" s="54">
        <v>45510</v>
      </c>
      <c r="B5263" s="52">
        <v>19</v>
      </c>
      <c r="C5263" s="55">
        <v>136.68</v>
      </c>
      <c r="D5263" s="52">
        <f t="shared" ref="D5263:D5326" si="85">MONTH(A5263)</f>
        <v>8</v>
      </c>
    </row>
    <row r="5264" spans="1:4" x14ac:dyDescent="0.3">
      <c r="A5264" s="54">
        <v>45510</v>
      </c>
      <c r="B5264" s="52">
        <v>20</v>
      </c>
      <c r="C5264" s="55">
        <v>173.43</v>
      </c>
      <c r="D5264" s="52">
        <f t="shared" si="85"/>
        <v>8</v>
      </c>
    </row>
    <row r="5265" spans="1:4" x14ac:dyDescent="0.3">
      <c r="A5265" s="54">
        <v>45510</v>
      </c>
      <c r="B5265" s="52">
        <v>21</v>
      </c>
      <c r="C5265" s="55">
        <v>228.42</v>
      </c>
      <c r="D5265" s="52">
        <f t="shared" si="85"/>
        <v>8</v>
      </c>
    </row>
    <row r="5266" spans="1:4" x14ac:dyDescent="0.3">
      <c r="A5266" s="54">
        <v>45510</v>
      </c>
      <c r="B5266" s="52">
        <v>22</v>
      </c>
      <c r="C5266" s="55">
        <v>169.93</v>
      </c>
      <c r="D5266" s="52">
        <f t="shared" si="85"/>
        <v>8</v>
      </c>
    </row>
    <row r="5267" spans="1:4" x14ac:dyDescent="0.3">
      <c r="A5267" s="54">
        <v>45510</v>
      </c>
      <c r="B5267" s="52">
        <v>23</v>
      </c>
      <c r="C5267" s="55">
        <v>126.47</v>
      </c>
      <c r="D5267" s="52">
        <f t="shared" si="85"/>
        <v>8</v>
      </c>
    </row>
    <row r="5268" spans="1:4" x14ac:dyDescent="0.3">
      <c r="A5268" s="54">
        <v>45510</v>
      </c>
      <c r="B5268" s="52">
        <v>24</v>
      </c>
      <c r="C5268" s="55">
        <v>100.62</v>
      </c>
      <c r="D5268" s="52">
        <f t="shared" si="85"/>
        <v>8</v>
      </c>
    </row>
    <row r="5269" spans="1:4" x14ac:dyDescent="0.3">
      <c r="A5269" s="54">
        <v>45511</v>
      </c>
      <c r="B5269" s="52">
        <v>1</v>
      </c>
      <c r="C5269" s="55">
        <v>92.42</v>
      </c>
      <c r="D5269" s="52">
        <f t="shared" si="85"/>
        <v>8</v>
      </c>
    </row>
    <row r="5270" spans="1:4" x14ac:dyDescent="0.3">
      <c r="A5270" s="54">
        <v>45511</v>
      </c>
      <c r="B5270" s="52">
        <v>2</v>
      </c>
      <c r="C5270" s="55">
        <v>84.28</v>
      </c>
      <c r="D5270" s="52">
        <f t="shared" si="85"/>
        <v>8</v>
      </c>
    </row>
    <row r="5271" spans="1:4" x14ac:dyDescent="0.3">
      <c r="A5271" s="54">
        <v>45511</v>
      </c>
      <c r="B5271" s="52">
        <v>3</v>
      </c>
      <c r="C5271" s="55">
        <v>80.42</v>
      </c>
      <c r="D5271" s="52">
        <f t="shared" si="85"/>
        <v>8</v>
      </c>
    </row>
    <row r="5272" spans="1:4" x14ac:dyDescent="0.3">
      <c r="A5272" s="54">
        <v>45511</v>
      </c>
      <c r="B5272" s="52">
        <v>4</v>
      </c>
      <c r="C5272" s="55">
        <v>84.69</v>
      </c>
      <c r="D5272" s="52">
        <f t="shared" si="85"/>
        <v>8</v>
      </c>
    </row>
    <row r="5273" spans="1:4" x14ac:dyDescent="0.3">
      <c r="A5273" s="54">
        <v>45511</v>
      </c>
      <c r="B5273" s="52">
        <v>5</v>
      </c>
      <c r="C5273" s="55">
        <v>87.94</v>
      </c>
      <c r="D5273" s="52">
        <f t="shared" si="85"/>
        <v>8</v>
      </c>
    </row>
    <row r="5274" spans="1:4" x14ac:dyDescent="0.3">
      <c r="A5274" s="54">
        <v>45511</v>
      </c>
      <c r="B5274" s="52">
        <v>6</v>
      </c>
      <c r="C5274" s="55">
        <v>106.13</v>
      </c>
      <c r="D5274" s="52">
        <f t="shared" si="85"/>
        <v>8</v>
      </c>
    </row>
    <row r="5275" spans="1:4" x14ac:dyDescent="0.3">
      <c r="A5275" s="54">
        <v>45511</v>
      </c>
      <c r="B5275" s="52">
        <v>7</v>
      </c>
      <c r="C5275" s="55">
        <v>128.07</v>
      </c>
      <c r="D5275" s="52">
        <f t="shared" si="85"/>
        <v>8</v>
      </c>
    </row>
    <row r="5276" spans="1:4" x14ac:dyDescent="0.3">
      <c r="A5276" s="54">
        <v>45511</v>
      </c>
      <c r="B5276" s="52">
        <v>8</v>
      </c>
      <c r="C5276" s="55">
        <v>129.99</v>
      </c>
      <c r="D5276" s="52">
        <f t="shared" si="85"/>
        <v>8</v>
      </c>
    </row>
    <row r="5277" spans="1:4" x14ac:dyDescent="0.3">
      <c r="A5277" s="54">
        <v>45511</v>
      </c>
      <c r="B5277" s="52">
        <v>9</v>
      </c>
      <c r="C5277" s="55">
        <v>110.43</v>
      </c>
      <c r="D5277" s="52">
        <f t="shared" si="85"/>
        <v>8</v>
      </c>
    </row>
    <row r="5278" spans="1:4" x14ac:dyDescent="0.3">
      <c r="A5278" s="54">
        <v>45511</v>
      </c>
      <c r="B5278" s="52">
        <v>10</v>
      </c>
      <c r="C5278" s="55">
        <v>89.96</v>
      </c>
      <c r="D5278" s="52">
        <f t="shared" si="85"/>
        <v>8</v>
      </c>
    </row>
    <row r="5279" spans="1:4" x14ac:dyDescent="0.3">
      <c r="A5279" s="54">
        <v>45511</v>
      </c>
      <c r="B5279" s="52">
        <v>11</v>
      </c>
      <c r="C5279" s="55">
        <v>74.37</v>
      </c>
      <c r="D5279" s="52">
        <f t="shared" si="85"/>
        <v>8</v>
      </c>
    </row>
    <row r="5280" spans="1:4" x14ac:dyDescent="0.3">
      <c r="A5280" s="54">
        <v>45511</v>
      </c>
      <c r="B5280" s="52">
        <v>12</v>
      </c>
      <c r="C5280" s="55">
        <v>62.87</v>
      </c>
      <c r="D5280" s="52">
        <f t="shared" si="85"/>
        <v>8</v>
      </c>
    </row>
    <row r="5281" spans="1:4" x14ac:dyDescent="0.3">
      <c r="A5281" s="54">
        <v>45511</v>
      </c>
      <c r="B5281" s="52">
        <v>13</v>
      </c>
      <c r="C5281" s="55">
        <v>42.44</v>
      </c>
      <c r="D5281" s="52">
        <f t="shared" si="85"/>
        <v>8</v>
      </c>
    </row>
    <row r="5282" spans="1:4" x14ac:dyDescent="0.3">
      <c r="A5282" s="54">
        <v>45511</v>
      </c>
      <c r="B5282" s="52">
        <v>14</v>
      </c>
      <c r="C5282" s="55">
        <v>33.86</v>
      </c>
      <c r="D5282" s="52">
        <f t="shared" si="85"/>
        <v>8</v>
      </c>
    </row>
    <row r="5283" spans="1:4" x14ac:dyDescent="0.3">
      <c r="A5283" s="54">
        <v>45511</v>
      </c>
      <c r="B5283" s="52">
        <v>15</v>
      </c>
      <c r="C5283" s="55">
        <v>49.01</v>
      </c>
      <c r="D5283" s="52">
        <f t="shared" si="85"/>
        <v>8</v>
      </c>
    </row>
    <row r="5284" spans="1:4" x14ac:dyDescent="0.3">
      <c r="A5284" s="54">
        <v>45511</v>
      </c>
      <c r="B5284" s="52">
        <v>16</v>
      </c>
      <c r="C5284" s="55">
        <v>66.349999999999994</v>
      </c>
      <c r="D5284" s="52">
        <f t="shared" si="85"/>
        <v>8</v>
      </c>
    </row>
    <row r="5285" spans="1:4" x14ac:dyDescent="0.3">
      <c r="A5285" s="54">
        <v>45511</v>
      </c>
      <c r="B5285" s="52">
        <v>17</v>
      </c>
      <c r="C5285" s="55">
        <v>81.36</v>
      </c>
      <c r="D5285" s="52">
        <f t="shared" si="85"/>
        <v>8</v>
      </c>
    </row>
    <row r="5286" spans="1:4" x14ac:dyDescent="0.3">
      <c r="A5286" s="54">
        <v>45511</v>
      </c>
      <c r="B5286" s="52">
        <v>18</v>
      </c>
      <c r="C5286" s="55">
        <v>108.89</v>
      </c>
      <c r="D5286" s="52">
        <f t="shared" si="85"/>
        <v>8</v>
      </c>
    </row>
    <row r="5287" spans="1:4" x14ac:dyDescent="0.3">
      <c r="A5287" s="54">
        <v>45511</v>
      </c>
      <c r="B5287" s="52">
        <v>19</v>
      </c>
      <c r="C5287" s="55">
        <v>152.25</v>
      </c>
      <c r="D5287" s="52">
        <f t="shared" si="85"/>
        <v>8</v>
      </c>
    </row>
    <row r="5288" spans="1:4" x14ac:dyDescent="0.3">
      <c r="A5288" s="54">
        <v>45511</v>
      </c>
      <c r="B5288" s="52">
        <v>20</v>
      </c>
      <c r="C5288" s="55">
        <v>198.51</v>
      </c>
      <c r="D5288" s="52">
        <f t="shared" si="85"/>
        <v>8</v>
      </c>
    </row>
    <row r="5289" spans="1:4" x14ac:dyDescent="0.3">
      <c r="A5289" s="54">
        <v>45511</v>
      </c>
      <c r="B5289" s="52">
        <v>21</v>
      </c>
      <c r="C5289" s="55">
        <v>237.52</v>
      </c>
      <c r="D5289" s="52">
        <f t="shared" si="85"/>
        <v>8</v>
      </c>
    </row>
    <row r="5290" spans="1:4" x14ac:dyDescent="0.3">
      <c r="A5290" s="54">
        <v>45511</v>
      </c>
      <c r="B5290" s="52">
        <v>22</v>
      </c>
      <c r="C5290" s="55">
        <v>175.91</v>
      </c>
      <c r="D5290" s="52">
        <f t="shared" si="85"/>
        <v>8</v>
      </c>
    </row>
    <row r="5291" spans="1:4" x14ac:dyDescent="0.3">
      <c r="A5291" s="54">
        <v>45511</v>
      </c>
      <c r="B5291" s="52">
        <v>23</v>
      </c>
      <c r="C5291" s="55">
        <v>137.74</v>
      </c>
      <c r="D5291" s="52">
        <f t="shared" si="85"/>
        <v>8</v>
      </c>
    </row>
    <row r="5292" spans="1:4" x14ac:dyDescent="0.3">
      <c r="A5292" s="54">
        <v>45511</v>
      </c>
      <c r="B5292" s="52">
        <v>24</v>
      </c>
      <c r="C5292" s="55">
        <v>104.74</v>
      </c>
      <c r="D5292" s="52">
        <f t="shared" si="85"/>
        <v>8</v>
      </c>
    </row>
    <row r="5293" spans="1:4" x14ac:dyDescent="0.3">
      <c r="A5293" s="54">
        <v>45512</v>
      </c>
      <c r="B5293" s="52">
        <v>1</v>
      </c>
      <c r="C5293" s="55">
        <v>96.34</v>
      </c>
      <c r="D5293" s="52">
        <f t="shared" si="85"/>
        <v>8</v>
      </c>
    </row>
    <row r="5294" spans="1:4" x14ac:dyDescent="0.3">
      <c r="A5294" s="54">
        <v>45512</v>
      </c>
      <c r="B5294" s="52">
        <v>2</v>
      </c>
      <c r="C5294" s="55">
        <v>87.64</v>
      </c>
      <c r="D5294" s="52">
        <f t="shared" si="85"/>
        <v>8</v>
      </c>
    </row>
    <row r="5295" spans="1:4" x14ac:dyDescent="0.3">
      <c r="A5295" s="54">
        <v>45512</v>
      </c>
      <c r="B5295" s="52">
        <v>3</v>
      </c>
      <c r="C5295" s="55">
        <v>87.53</v>
      </c>
      <c r="D5295" s="52">
        <f t="shared" si="85"/>
        <v>8</v>
      </c>
    </row>
    <row r="5296" spans="1:4" x14ac:dyDescent="0.3">
      <c r="A5296" s="54">
        <v>45512</v>
      </c>
      <c r="B5296" s="52">
        <v>4</v>
      </c>
      <c r="C5296" s="55">
        <v>88.01</v>
      </c>
      <c r="D5296" s="52">
        <f t="shared" si="85"/>
        <v>8</v>
      </c>
    </row>
    <row r="5297" spans="1:4" x14ac:dyDescent="0.3">
      <c r="A5297" s="54">
        <v>45512</v>
      </c>
      <c r="B5297" s="52">
        <v>5</v>
      </c>
      <c r="C5297" s="55">
        <v>88.14</v>
      </c>
      <c r="D5297" s="52">
        <f t="shared" si="85"/>
        <v>8</v>
      </c>
    </row>
    <row r="5298" spans="1:4" x14ac:dyDescent="0.3">
      <c r="A5298" s="54">
        <v>45512</v>
      </c>
      <c r="B5298" s="52">
        <v>6</v>
      </c>
      <c r="C5298" s="55">
        <v>95.51</v>
      </c>
      <c r="D5298" s="52">
        <f t="shared" si="85"/>
        <v>8</v>
      </c>
    </row>
    <row r="5299" spans="1:4" x14ac:dyDescent="0.3">
      <c r="A5299" s="54">
        <v>45512</v>
      </c>
      <c r="B5299" s="52">
        <v>7</v>
      </c>
      <c r="C5299" s="55">
        <v>115.95</v>
      </c>
      <c r="D5299" s="52">
        <f t="shared" si="85"/>
        <v>8</v>
      </c>
    </row>
    <row r="5300" spans="1:4" x14ac:dyDescent="0.3">
      <c r="A5300" s="54">
        <v>45512</v>
      </c>
      <c r="B5300" s="52">
        <v>8</v>
      </c>
      <c r="C5300" s="55">
        <v>125.92</v>
      </c>
      <c r="D5300" s="52">
        <f t="shared" si="85"/>
        <v>8</v>
      </c>
    </row>
    <row r="5301" spans="1:4" x14ac:dyDescent="0.3">
      <c r="A5301" s="54">
        <v>45512</v>
      </c>
      <c r="B5301" s="52">
        <v>9</v>
      </c>
      <c r="C5301" s="55">
        <v>115.35</v>
      </c>
      <c r="D5301" s="52">
        <f t="shared" si="85"/>
        <v>8</v>
      </c>
    </row>
    <row r="5302" spans="1:4" x14ac:dyDescent="0.3">
      <c r="A5302" s="54">
        <v>45512</v>
      </c>
      <c r="B5302" s="52">
        <v>10</v>
      </c>
      <c r="C5302" s="55">
        <v>107.87</v>
      </c>
      <c r="D5302" s="52">
        <f t="shared" si="85"/>
        <v>8</v>
      </c>
    </row>
    <row r="5303" spans="1:4" x14ac:dyDescent="0.3">
      <c r="A5303" s="54">
        <v>45512</v>
      </c>
      <c r="B5303" s="52">
        <v>11</v>
      </c>
      <c r="C5303" s="55">
        <v>88.2</v>
      </c>
      <c r="D5303" s="52">
        <f t="shared" si="85"/>
        <v>8</v>
      </c>
    </row>
    <row r="5304" spans="1:4" x14ac:dyDescent="0.3">
      <c r="A5304" s="54">
        <v>45512</v>
      </c>
      <c r="B5304" s="52">
        <v>12</v>
      </c>
      <c r="C5304" s="55">
        <v>72.45</v>
      </c>
      <c r="D5304" s="52">
        <f t="shared" si="85"/>
        <v>8</v>
      </c>
    </row>
    <row r="5305" spans="1:4" x14ac:dyDescent="0.3">
      <c r="A5305" s="54">
        <v>45512</v>
      </c>
      <c r="B5305" s="52">
        <v>13</v>
      </c>
      <c r="C5305" s="55">
        <v>57.43</v>
      </c>
      <c r="D5305" s="52">
        <f t="shared" si="85"/>
        <v>8</v>
      </c>
    </row>
    <row r="5306" spans="1:4" x14ac:dyDescent="0.3">
      <c r="A5306" s="54">
        <v>45512</v>
      </c>
      <c r="B5306" s="52">
        <v>14</v>
      </c>
      <c r="C5306" s="55">
        <v>59.55</v>
      </c>
      <c r="D5306" s="52">
        <f t="shared" si="85"/>
        <v>8</v>
      </c>
    </row>
    <row r="5307" spans="1:4" x14ac:dyDescent="0.3">
      <c r="A5307" s="54">
        <v>45512</v>
      </c>
      <c r="B5307" s="52">
        <v>15</v>
      </c>
      <c r="C5307" s="55">
        <v>62.47</v>
      </c>
      <c r="D5307" s="52">
        <f t="shared" si="85"/>
        <v>8</v>
      </c>
    </row>
    <row r="5308" spans="1:4" x14ac:dyDescent="0.3">
      <c r="A5308" s="54">
        <v>45512</v>
      </c>
      <c r="B5308" s="52">
        <v>16</v>
      </c>
      <c r="C5308" s="55">
        <v>78.61</v>
      </c>
      <c r="D5308" s="52">
        <f t="shared" si="85"/>
        <v>8</v>
      </c>
    </row>
    <row r="5309" spans="1:4" x14ac:dyDescent="0.3">
      <c r="A5309" s="54">
        <v>45512</v>
      </c>
      <c r="B5309" s="52">
        <v>17</v>
      </c>
      <c r="C5309" s="55">
        <v>94.47</v>
      </c>
      <c r="D5309" s="52">
        <f t="shared" si="85"/>
        <v>8</v>
      </c>
    </row>
    <row r="5310" spans="1:4" x14ac:dyDescent="0.3">
      <c r="A5310" s="54">
        <v>45512</v>
      </c>
      <c r="B5310" s="52">
        <v>18</v>
      </c>
      <c r="C5310" s="55">
        <v>109.13</v>
      </c>
      <c r="D5310" s="52">
        <f t="shared" si="85"/>
        <v>8</v>
      </c>
    </row>
    <row r="5311" spans="1:4" x14ac:dyDescent="0.3">
      <c r="A5311" s="54">
        <v>45512</v>
      </c>
      <c r="B5311" s="52">
        <v>19</v>
      </c>
      <c r="C5311" s="55">
        <v>115.43</v>
      </c>
      <c r="D5311" s="52">
        <f t="shared" si="85"/>
        <v>8</v>
      </c>
    </row>
    <row r="5312" spans="1:4" x14ac:dyDescent="0.3">
      <c r="A5312" s="54">
        <v>45512</v>
      </c>
      <c r="B5312" s="52">
        <v>20</v>
      </c>
      <c r="C5312" s="55">
        <v>146.44</v>
      </c>
      <c r="D5312" s="52">
        <f t="shared" si="85"/>
        <v>8</v>
      </c>
    </row>
    <row r="5313" spans="1:4" x14ac:dyDescent="0.3">
      <c r="A5313" s="54">
        <v>45512</v>
      </c>
      <c r="B5313" s="52">
        <v>21</v>
      </c>
      <c r="C5313" s="55">
        <v>197.72</v>
      </c>
      <c r="D5313" s="52">
        <f t="shared" si="85"/>
        <v>8</v>
      </c>
    </row>
    <row r="5314" spans="1:4" x14ac:dyDescent="0.3">
      <c r="A5314" s="54">
        <v>45512</v>
      </c>
      <c r="B5314" s="52">
        <v>22</v>
      </c>
      <c r="C5314" s="55">
        <v>140.33000000000001</v>
      </c>
      <c r="D5314" s="52">
        <f t="shared" si="85"/>
        <v>8</v>
      </c>
    </row>
    <row r="5315" spans="1:4" x14ac:dyDescent="0.3">
      <c r="A5315" s="54">
        <v>45512</v>
      </c>
      <c r="B5315" s="52">
        <v>23</v>
      </c>
      <c r="C5315" s="55">
        <v>116.24</v>
      </c>
      <c r="D5315" s="52">
        <f t="shared" si="85"/>
        <v>8</v>
      </c>
    </row>
    <row r="5316" spans="1:4" x14ac:dyDescent="0.3">
      <c r="A5316" s="54">
        <v>45512</v>
      </c>
      <c r="B5316" s="52">
        <v>24</v>
      </c>
      <c r="C5316" s="55">
        <v>93.22</v>
      </c>
      <c r="D5316" s="52">
        <f t="shared" si="85"/>
        <v>8</v>
      </c>
    </row>
    <row r="5317" spans="1:4" x14ac:dyDescent="0.3">
      <c r="A5317" s="54">
        <v>45513</v>
      </c>
      <c r="B5317" s="52">
        <v>1</v>
      </c>
      <c r="C5317" s="55">
        <v>102.09</v>
      </c>
      <c r="D5317" s="52">
        <f t="shared" si="85"/>
        <v>8</v>
      </c>
    </row>
    <row r="5318" spans="1:4" x14ac:dyDescent="0.3">
      <c r="A5318" s="54">
        <v>45513</v>
      </c>
      <c r="B5318" s="52">
        <v>2</v>
      </c>
      <c r="C5318" s="55">
        <v>83.57</v>
      </c>
      <c r="D5318" s="52">
        <f t="shared" si="85"/>
        <v>8</v>
      </c>
    </row>
    <row r="5319" spans="1:4" x14ac:dyDescent="0.3">
      <c r="A5319" s="54">
        <v>45513</v>
      </c>
      <c r="B5319" s="52">
        <v>3</v>
      </c>
      <c r="C5319" s="55">
        <v>68.14</v>
      </c>
      <c r="D5319" s="52">
        <f t="shared" si="85"/>
        <v>8</v>
      </c>
    </row>
    <row r="5320" spans="1:4" x14ac:dyDescent="0.3">
      <c r="A5320" s="54">
        <v>45513</v>
      </c>
      <c r="B5320" s="52">
        <v>4</v>
      </c>
      <c r="C5320" s="55">
        <v>69.400000000000006</v>
      </c>
      <c r="D5320" s="52">
        <f t="shared" si="85"/>
        <v>8</v>
      </c>
    </row>
    <row r="5321" spans="1:4" x14ac:dyDescent="0.3">
      <c r="A5321" s="54">
        <v>45513</v>
      </c>
      <c r="B5321" s="52">
        <v>5</v>
      </c>
      <c r="C5321" s="55">
        <v>74.14</v>
      </c>
      <c r="D5321" s="52">
        <f t="shared" si="85"/>
        <v>8</v>
      </c>
    </row>
    <row r="5322" spans="1:4" x14ac:dyDescent="0.3">
      <c r="A5322" s="54">
        <v>45513</v>
      </c>
      <c r="B5322" s="52">
        <v>6</v>
      </c>
      <c r="C5322" s="55">
        <v>80.92</v>
      </c>
      <c r="D5322" s="52">
        <f t="shared" si="85"/>
        <v>8</v>
      </c>
    </row>
    <row r="5323" spans="1:4" x14ac:dyDescent="0.3">
      <c r="A5323" s="54">
        <v>45513</v>
      </c>
      <c r="B5323" s="52">
        <v>7</v>
      </c>
      <c r="C5323" s="55">
        <v>112.81</v>
      </c>
      <c r="D5323" s="52">
        <f t="shared" si="85"/>
        <v>8</v>
      </c>
    </row>
    <row r="5324" spans="1:4" x14ac:dyDescent="0.3">
      <c r="A5324" s="54">
        <v>45513</v>
      </c>
      <c r="B5324" s="52">
        <v>8</v>
      </c>
      <c r="C5324" s="55">
        <v>99.19</v>
      </c>
      <c r="D5324" s="52">
        <f t="shared" si="85"/>
        <v>8</v>
      </c>
    </row>
    <row r="5325" spans="1:4" x14ac:dyDescent="0.3">
      <c r="A5325" s="54">
        <v>45513</v>
      </c>
      <c r="B5325" s="52">
        <v>9</v>
      </c>
      <c r="C5325" s="55">
        <v>74.5</v>
      </c>
      <c r="D5325" s="52">
        <f t="shared" si="85"/>
        <v>8</v>
      </c>
    </row>
    <row r="5326" spans="1:4" x14ac:dyDescent="0.3">
      <c r="A5326" s="54">
        <v>45513</v>
      </c>
      <c r="B5326" s="52">
        <v>10</v>
      </c>
      <c r="C5326" s="55">
        <v>35.76</v>
      </c>
      <c r="D5326" s="52">
        <f t="shared" si="85"/>
        <v>8</v>
      </c>
    </row>
    <row r="5327" spans="1:4" x14ac:dyDescent="0.3">
      <c r="A5327" s="54">
        <v>45513</v>
      </c>
      <c r="B5327" s="52">
        <v>11</v>
      </c>
      <c r="C5327" s="55">
        <v>14.41</v>
      </c>
      <c r="D5327" s="52">
        <f t="shared" ref="D5327:D5390" si="86">MONTH(A5327)</f>
        <v>8</v>
      </c>
    </row>
    <row r="5328" spans="1:4" x14ac:dyDescent="0.3">
      <c r="A5328" s="54">
        <v>45513</v>
      </c>
      <c r="B5328" s="52">
        <v>12</v>
      </c>
      <c r="C5328" s="55">
        <v>6.74</v>
      </c>
      <c r="D5328" s="52">
        <f t="shared" si="86"/>
        <v>8</v>
      </c>
    </row>
    <row r="5329" spans="1:4" x14ac:dyDescent="0.3">
      <c r="A5329" s="54">
        <v>45513</v>
      </c>
      <c r="B5329" s="52">
        <v>13</v>
      </c>
      <c r="C5329" s="55">
        <v>5.73</v>
      </c>
      <c r="D5329" s="52">
        <f t="shared" si="86"/>
        <v>8</v>
      </c>
    </row>
    <row r="5330" spans="1:4" x14ac:dyDescent="0.3">
      <c r="A5330" s="54">
        <v>45513</v>
      </c>
      <c r="B5330" s="52">
        <v>14</v>
      </c>
      <c r="C5330" s="55">
        <v>9.1199999999999992</v>
      </c>
      <c r="D5330" s="52">
        <f t="shared" si="86"/>
        <v>8</v>
      </c>
    </row>
    <row r="5331" spans="1:4" x14ac:dyDescent="0.3">
      <c r="A5331" s="54">
        <v>45513</v>
      </c>
      <c r="B5331" s="52">
        <v>15</v>
      </c>
      <c r="C5331" s="55">
        <v>13.17</v>
      </c>
      <c r="D5331" s="52">
        <f t="shared" si="86"/>
        <v>8</v>
      </c>
    </row>
    <row r="5332" spans="1:4" x14ac:dyDescent="0.3">
      <c r="A5332" s="54">
        <v>45513</v>
      </c>
      <c r="B5332" s="52">
        <v>16</v>
      </c>
      <c r="C5332" s="55">
        <v>44.86</v>
      </c>
      <c r="D5332" s="52">
        <f t="shared" si="86"/>
        <v>8</v>
      </c>
    </row>
    <row r="5333" spans="1:4" x14ac:dyDescent="0.3">
      <c r="A5333" s="54">
        <v>45513</v>
      </c>
      <c r="B5333" s="52">
        <v>17</v>
      </c>
      <c r="C5333" s="55">
        <v>63.04</v>
      </c>
      <c r="D5333" s="52">
        <f t="shared" si="86"/>
        <v>8</v>
      </c>
    </row>
    <row r="5334" spans="1:4" x14ac:dyDescent="0.3">
      <c r="A5334" s="54">
        <v>45513</v>
      </c>
      <c r="B5334" s="52">
        <v>18</v>
      </c>
      <c r="C5334" s="55">
        <v>62.77</v>
      </c>
      <c r="D5334" s="52">
        <f t="shared" si="86"/>
        <v>8</v>
      </c>
    </row>
    <row r="5335" spans="1:4" x14ac:dyDescent="0.3">
      <c r="A5335" s="54">
        <v>45513</v>
      </c>
      <c r="B5335" s="52">
        <v>19</v>
      </c>
      <c r="C5335" s="55">
        <v>95.75</v>
      </c>
      <c r="D5335" s="52">
        <f t="shared" si="86"/>
        <v>8</v>
      </c>
    </row>
    <row r="5336" spans="1:4" x14ac:dyDescent="0.3">
      <c r="A5336" s="54">
        <v>45513</v>
      </c>
      <c r="B5336" s="52">
        <v>20</v>
      </c>
      <c r="C5336" s="55">
        <v>169</v>
      </c>
      <c r="D5336" s="52">
        <f t="shared" si="86"/>
        <v>8</v>
      </c>
    </row>
    <row r="5337" spans="1:4" x14ac:dyDescent="0.3">
      <c r="A5337" s="54">
        <v>45513</v>
      </c>
      <c r="B5337" s="52">
        <v>21</v>
      </c>
      <c r="C5337" s="55">
        <v>154.05000000000001</v>
      </c>
      <c r="D5337" s="52">
        <f t="shared" si="86"/>
        <v>8</v>
      </c>
    </row>
    <row r="5338" spans="1:4" x14ac:dyDescent="0.3">
      <c r="A5338" s="54">
        <v>45513</v>
      </c>
      <c r="B5338" s="52">
        <v>22</v>
      </c>
      <c r="C5338" s="55">
        <v>145.88</v>
      </c>
      <c r="D5338" s="52">
        <f t="shared" si="86"/>
        <v>8</v>
      </c>
    </row>
    <row r="5339" spans="1:4" x14ac:dyDescent="0.3">
      <c r="A5339" s="54">
        <v>45513</v>
      </c>
      <c r="B5339" s="52">
        <v>23</v>
      </c>
      <c r="C5339" s="55">
        <v>107.59</v>
      </c>
      <c r="D5339" s="52">
        <f t="shared" si="86"/>
        <v>8</v>
      </c>
    </row>
    <row r="5340" spans="1:4" x14ac:dyDescent="0.3">
      <c r="A5340" s="54">
        <v>45513</v>
      </c>
      <c r="B5340" s="52">
        <v>24</v>
      </c>
      <c r="C5340" s="55">
        <v>85.5</v>
      </c>
      <c r="D5340" s="52">
        <f t="shared" si="86"/>
        <v>8</v>
      </c>
    </row>
    <row r="5341" spans="1:4" x14ac:dyDescent="0.3">
      <c r="A5341" s="54">
        <v>45514</v>
      </c>
      <c r="B5341" s="52">
        <v>1</v>
      </c>
      <c r="C5341" s="55">
        <v>59.54</v>
      </c>
      <c r="D5341" s="52">
        <f t="shared" si="86"/>
        <v>8</v>
      </c>
    </row>
    <row r="5342" spans="1:4" x14ac:dyDescent="0.3">
      <c r="A5342" s="54">
        <v>45514</v>
      </c>
      <c r="B5342" s="52">
        <v>2</v>
      </c>
      <c r="C5342" s="55">
        <v>86.19</v>
      </c>
      <c r="D5342" s="52">
        <f t="shared" si="86"/>
        <v>8</v>
      </c>
    </row>
    <row r="5343" spans="1:4" x14ac:dyDescent="0.3">
      <c r="A5343" s="54">
        <v>45514</v>
      </c>
      <c r="B5343" s="52">
        <v>3</v>
      </c>
      <c r="C5343" s="55">
        <v>86.51</v>
      </c>
      <c r="D5343" s="52">
        <f t="shared" si="86"/>
        <v>8</v>
      </c>
    </row>
    <row r="5344" spans="1:4" x14ac:dyDescent="0.3">
      <c r="A5344" s="54">
        <v>45514</v>
      </c>
      <c r="B5344" s="52">
        <v>4</v>
      </c>
      <c r="C5344" s="55">
        <v>84.74</v>
      </c>
      <c r="D5344" s="52">
        <f t="shared" si="86"/>
        <v>8</v>
      </c>
    </row>
    <row r="5345" spans="1:4" x14ac:dyDescent="0.3">
      <c r="A5345" s="54">
        <v>45514</v>
      </c>
      <c r="B5345" s="52">
        <v>5</v>
      </c>
      <c r="C5345" s="55">
        <v>85.19</v>
      </c>
      <c r="D5345" s="52">
        <f t="shared" si="86"/>
        <v>8</v>
      </c>
    </row>
    <row r="5346" spans="1:4" x14ac:dyDescent="0.3">
      <c r="A5346" s="54">
        <v>45514</v>
      </c>
      <c r="B5346" s="52">
        <v>6</v>
      </c>
      <c r="C5346" s="55">
        <v>88.06</v>
      </c>
      <c r="D5346" s="52">
        <f t="shared" si="86"/>
        <v>8</v>
      </c>
    </row>
    <row r="5347" spans="1:4" x14ac:dyDescent="0.3">
      <c r="A5347" s="54">
        <v>45514</v>
      </c>
      <c r="B5347" s="52">
        <v>7</v>
      </c>
      <c r="C5347" s="55">
        <v>90.44</v>
      </c>
      <c r="D5347" s="52">
        <f t="shared" si="86"/>
        <v>8</v>
      </c>
    </row>
    <row r="5348" spans="1:4" x14ac:dyDescent="0.3">
      <c r="A5348" s="54">
        <v>45514</v>
      </c>
      <c r="B5348" s="52">
        <v>8</v>
      </c>
      <c r="C5348" s="55">
        <v>77.39</v>
      </c>
      <c r="D5348" s="52">
        <f t="shared" si="86"/>
        <v>8</v>
      </c>
    </row>
    <row r="5349" spans="1:4" x14ac:dyDescent="0.3">
      <c r="A5349" s="54">
        <v>45514</v>
      </c>
      <c r="B5349" s="52">
        <v>9</v>
      </c>
      <c r="C5349" s="55">
        <v>31.95</v>
      </c>
      <c r="D5349" s="52">
        <f t="shared" si="86"/>
        <v>8</v>
      </c>
    </row>
    <row r="5350" spans="1:4" x14ac:dyDescent="0.3">
      <c r="A5350" s="54">
        <v>45514</v>
      </c>
      <c r="B5350" s="52">
        <v>10</v>
      </c>
      <c r="C5350" s="55">
        <v>-0.44</v>
      </c>
      <c r="D5350" s="52">
        <f t="shared" si="86"/>
        <v>8</v>
      </c>
    </row>
    <row r="5351" spans="1:4" x14ac:dyDescent="0.3">
      <c r="A5351" s="54">
        <v>45514</v>
      </c>
      <c r="B5351" s="52">
        <v>11</v>
      </c>
      <c r="C5351" s="55">
        <v>-3.55</v>
      </c>
      <c r="D5351" s="52">
        <f t="shared" si="86"/>
        <v>8</v>
      </c>
    </row>
    <row r="5352" spans="1:4" x14ac:dyDescent="0.3">
      <c r="A5352" s="54">
        <v>45514</v>
      </c>
      <c r="B5352" s="52">
        <v>12</v>
      </c>
      <c r="C5352" s="55">
        <v>-13.51</v>
      </c>
      <c r="D5352" s="52">
        <f t="shared" si="86"/>
        <v>8</v>
      </c>
    </row>
    <row r="5353" spans="1:4" x14ac:dyDescent="0.3">
      <c r="A5353" s="54">
        <v>45514</v>
      </c>
      <c r="B5353" s="52">
        <v>13</v>
      </c>
      <c r="C5353" s="55">
        <v>-24.35</v>
      </c>
      <c r="D5353" s="52">
        <f t="shared" si="86"/>
        <v>8</v>
      </c>
    </row>
    <row r="5354" spans="1:4" x14ac:dyDescent="0.3">
      <c r="A5354" s="54">
        <v>45514</v>
      </c>
      <c r="B5354" s="52">
        <v>14</v>
      </c>
      <c r="C5354" s="55">
        <v>-15.58</v>
      </c>
      <c r="D5354" s="52">
        <f t="shared" si="86"/>
        <v>8</v>
      </c>
    </row>
    <row r="5355" spans="1:4" x14ac:dyDescent="0.3">
      <c r="A5355" s="54">
        <v>45514</v>
      </c>
      <c r="B5355" s="52">
        <v>15</v>
      </c>
      <c r="C5355" s="55">
        <v>6</v>
      </c>
      <c r="D5355" s="52">
        <f t="shared" si="86"/>
        <v>8</v>
      </c>
    </row>
    <row r="5356" spans="1:4" x14ac:dyDescent="0.3">
      <c r="A5356" s="54">
        <v>45514</v>
      </c>
      <c r="B5356" s="52">
        <v>16</v>
      </c>
      <c r="C5356" s="55">
        <v>6</v>
      </c>
      <c r="D5356" s="52">
        <f t="shared" si="86"/>
        <v>8</v>
      </c>
    </row>
    <row r="5357" spans="1:4" x14ac:dyDescent="0.3">
      <c r="A5357" s="54">
        <v>45514</v>
      </c>
      <c r="B5357" s="52">
        <v>17</v>
      </c>
      <c r="C5357" s="55">
        <v>3</v>
      </c>
      <c r="D5357" s="52">
        <f t="shared" si="86"/>
        <v>8</v>
      </c>
    </row>
    <row r="5358" spans="1:4" x14ac:dyDescent="0.3">
      <c r="A5358" s="54">
        <v>45514</v>
      </c>
      <c r="B5358" s="52">
        <v>18</v>
      </c>
      <c r="C5358" s="55">
        <v>-3.48</v>
      </c>
      <c r="D5358" s="52">
        <f t="shared" si="86"/>
        <v>8</v>
      </c>
    </row>
    <row r="5359" spans="1:4" x14ac:dyDescent="0.3">
      <c r="A5359" s="54">
        <v>45514</v>
      </c>
      <c r="B5359" s="52">
        <v>19</v>
      </c>
      <c r="C5359" s="55">
        <v>26.42</v>
      </c>
      <c r="D5359" s="52">
        <f t="shared" si="86"/>
        <v>8</v>
      </c>
    </row>
    <row r="5360" spans="1:4" x14ac:dyDescent="0.3">
      <c r="A5360" s="54">
        <v>45514</v>
      </c>
      <c r="B5360" s="52">
        <v>20</v>
      </c>
      <c r="C5360" s="55">
        <v>115.25</v>
      </c>
      <c r="D5360" s="52">
        <f t="shared" si="86"/>
        <v>8</v>
      </c>
    </row>
    <row r="5361" spans="1:4" x14ac:dyDescent="0.3">
      <c r="A5361" s="54">
        <v>45514</v>
      </c>
      <c r="B5361" s="52">
        <v>21</v>
      </c>
      <c r="C5361" s="55">
        <v>140.34</v>
      </c>
      <c r="D5361" s="52">
        <f t="shared" si="86"/>
        <v>8</v>
      </c>
    </row>
    <row r="5362" spans="1:4" x14ac:dyDescent="0.3">
      <c r="A5362" s="54">
        <v>45514</v>
      </c>
      <c r="B5362" s="52">
        <v>22</v>
      </c>
      <c r="C5362" s="55">
        <v>121.63</v>
      </c>
      <c r="D5362" s="52">
        <f t="shared" si="86"/>
        <v>8</v>
      </c>
    </row>
    <row r="5363" spans="1:4" x14ac:dyDescent="0.3">
      <c r="A5363" s="54">
        <v>45514</v>
      </c>
      <c r="B5363" s="52">
        <v>23</v>
      </c>
      <c r="C5363" s="55">
        <v>121.7</v>
      </c>
      <c r="D5363" s="52">
        <f t="shared" si="86"/>
        <v>8</v>
      </c>
    </row>
    <row r="5364" spans="1:4" x14ac:dyDescent="0.3">
      <c r="A5364" s="54">
        <v>45514</v>
      </c>
      <c r="B5364" s="52">
        <v>24</v>
      </c>
      <c r="C5364" s="55">
        <v>107.56</v>
      </c>
      <c r="D5364" s="52">
        <f t="shared" si="86"/>
        <v>8</v>
      </c>
    </row>
    <row r="5365" spans="1:4" x14ac:dyDescent="0.3">
      <c r="A5365" s="54">
        <v>45515</v>
      </c>
      <c r="B5365" s="52">
        <v>1</v>
      </c>
      <c r="C5365" s="55">
        <v>108.28</v>
      </c>
      <c r="D5365" s="52">
        <f t="shared" si="86"/>
        <v>8</v>
      </c>
    </row>
    <row r="5366" spans="1:4" x14ac:dyDescent="0.3">
      <c r="A5366" s="54">
        <v>45515</v>
      </c>
      <c r="B5366" s="52">
        <v>2</v>
      </c>
      <c r="C5366" s="55">
        <v>107.43</v>
      </c>
      <c r="D5366" s="52">
        <f t="shared" si="86"/>
        <v>8</v>
      </c>
    </row>
    <row r="5367" spans="1:4" x14ac:dyDescent="0.3">
      <c r="A5367" s="54">
        <v>45515</v>
      </c>
      <c r="B5367" s="52">
        <v>3</v>
      </c>
      <c r="C5367" s="55">
        <v>103.01</v>
      </c>
      <c r="D5367" s="52">
        <f t="shared" si="86"/>
        <v>8</v>
      </c>
    </row>
    <row r="5368" spans="1:4" x14ac:dyDescent="0.3">
      <c r="A5368" s="54">
        <v>45515</v>
      </c>
      <c r="B5368" s="52">
        <v>4</v>
      </c>
      <c r="C5368" s="55">
        <v>97.64</v>
      </c>
      <c r="D5368" s="52">
        <f t="shared" si="86"/>
        <v>8</v>
      </c>
    </row>
    <row r="5369" spans="1:4" x14ac:dyDescent="0.3">
      <c r="A5369" s="54">
        <v>45515</v>
      </c>
      <c r="B5369" s="52">
        <v>5</v>
      </c>
      <c r="C5369" s="55">
        <v>100.29</v>
      </c>
      <c r="D5369" s="52">
        <f t="shared" si="86"/>
        <v>8</v>
      </c>
    </row>
    <row r="5370" spans="1:4" x14ac:dyDescent="0.3">
      <c r="A5370" s="54">
        <v>45515</v>
      </c>
      <c r="B5370" s="52">
        <v>6</v>
      </c>
      <c r="C5370" s="55">
        <v>97.45</v>
      </c>
      <c r="D5370" s="52">
        <f t="shared" si="86"/>
        <v>8</v>
      </c>
    </row>
    <row r="5371" spans="1:4" x14ac:dyDescent="0.3">
      <c r="A5371" s="54">
        <v>45515</v>
      </c>
      <c r="B5371" s="52">
        <v>7</v>
      </c>
      <c r="C5371" s="55">
        <v>98.26</v>
      </c>
      <c r="D5371" s="52">
        <f t="shared" si="86"/>
        <v>8</v>
      </c>
    </row>
    <row r="5372" spans="1:4" x14ac:dyDescent="0.3">
      <c r="A5372" s="54">
        <v>45515</v>
      </c>
      <c r="B5372" s="52">
        <v>8</v>
      </c>
      <c r="C5372" s="55">
        <v>70.91</v>
      </c>
      <c r="D5372" s="52">
        <f t="shared" si="86"/>
        <v>8</v>
      </c>
    </row>
    <row r="5373" spans="1:4" x14ac:dyDescent="0.3">
      <c r="A5373" s="54">
        <v>45515</v>
      </c>
      <c r="B5373" s="52">
        <v>9</v>
      </c>
      <c r="C5373" s="55">
        <v>27.58</v>
      </c>
      <c r="D5373" s="52">
        <f t="shared" si="86"/>
        <v>8</v>
      </c>
    </row>
    <row r="5374" spans="1:4" x14ac:dyDescent="0.3">
      <c r="A5374" s="54">
        <v>45515</v>
      </c>
      <c r="B5374" s="52">
        <v>10</v>
      </c>
      <c r="C5374" s="55">
        <v>0</v>
      </c>
      <c r="D5374" s="52">
        <f t="shared" si="86"/>
        <v>8</v>
      </c>
    </row>
    <row r="5375" spans="1:4" x14ac:dyDescent="0.3">
      <c r="A5375" s="54">
        <v>45515</v>
      </c>
      <c r="B5375" s="52">
        <v>11</v>
      </c>
      <c r="C5375" s="55">
        <v>-5.39</v>
      </c>
      <c r="D5375" s="52">
        <f t="shared" si="86"/>
        <v>8</v>
      </c>
    </row>
    <row r="5376" spans="1:4" x14ac:dyDescent="0.3">
      <c r="A5376" s="54">
        <v>45515</v>
      </c>
      <c r="B5376" s="52">
        <v>12</v>
      </c>
      <c r="C5376" s="55">
        <v>-16.21</v>
      </c>
      <c r="D5376" s="52">
        <f t="shared" si="86"/>
        <v>8</v>
      </c>
    </row>
    <row r="5377" spans="1:4" x14ac:dyDescent="0.3">
      <c r="A5377" s="54">
        <v>45515</v>
      </c>
      <c r="B5377" s="52">
        <v>13</v>
      </c>
      <c r="C5377" s="55">
        <v>-34.6</v>
      </c>
      <c r="D5377" s="52">
        <f t="shared" si="86"/>
        <v>8</v>
      </c>
    </row>
    <row r="5378" spans="1:4" x14ac:dyDescent="0.3">
      <c r="A5378" s="54">
        <v>45515</v>
      </c>
      <c r="B5378" s="52">
        <v>14</v>
      </c>
      <c r="C5378" s="55">
        <v>-64.47</v>
      </c>
      <c r="D5378" s="52">
        <f t="shared" si="86"/>
        <v>8</v>
      </c>
    </row>
    <row r="5379" spans="1:4" x14ac:dyDescent="0.3">
      <c r="A5379" s="54">
        <v>45515</v>
      </c>
      <c r="B5379" s="52">
        <v>15</v>
      </c>
      <c r="C5379" s="55">
        <v>-44.4</v>
      </c>
      <c r="D5379" s="52">
        <f t="shared" si="86"/>
        <v>8</v>
      </c>
    </row>
    <row r="5380" spans="1:4" x14ac:dyDescent="0.3">
      <c r="A5380" s="54">
        <v>45515</v>
      </c>
      <c r="B5380" s="52">
        <v>16</v>
      </c>
      <c r="C5380" s="55">
        <v>-14.69</v>
      </c>
      <c r="D5380" s="52">
        <f t="shared" si="86"/>
        <v>8</v>
      </c>
    </row>
    <row r="5381" spans="1:4" x14ac:dyDescent="0.3">
      <c r="A5381" s="54">
        <v>45515</v>
      </c>
      <c r="B5381" s="52">
        <v>17</v>
      </c>
      <c r="C5381" s="55">
        <v>1</v>
      </c>
      <c r="D5381" s="52">
        <f t="shared" si="86"/>
        <v>8</v>
      </c>
    </row>
    <row r="5382" spans="1:4" x14ac:dyDescent="0.3">
      <c r="A5382" s="54">
        <v>45515</v>
      </c>
      <c r="B5382" s="52">
        <v>18</v>
      </c>
      <c r="C5382" s="55">
        <v>0.59</v>
      </c>
      <c r="D5382" s="52">
        <f t="shared" si="86"/>
        <v>8</v>
      </c>
    </row>
    <row r="5383" spans="1:4" x14ac:dyDescent="0.3">
      <c r="A5383" s="54">
        <v>45515</v>
      </c>
      <c r="B5383" s="52">
        <v>19</v>
      </c>
      <c r="C5383" s="55">
        <v>75.88</v>
      </c>
      <c r="D5383" s="52">
        <f t="shared" si="86"/>
        <v>8</v>
      </c>
    </row>
    <row r="5384" spans="1:4" x14ac:dyDescent="0.3">
      <c r="A5384" s="54">
        <v>45515</v>
      </c>
      <c r="B5384" s="52">
        <v>20</v>
      </c>
      <c r="C5384" s="55">
        <v>107.9</v>
      </c>
      <c r="D5384" s="52">
        <f t="shared" si="86"/>
        <v>8</v>
      </c>
    </row>
    <row r="5385" spans="1:4" x14ac:dyDescent="0.3">
      <c r="A5385" s="54">
        <v>45515</v>
      </c>
      <c r="B5385" s="52">
        <v>21</v>
      </c>
      <c r="C5385" s="55">
        <v>119.39</v>
      </c>
      <c r="D5385" s="52">
        <f t="shared" si="86"/>
        <v>8</v>
      </c>
    </row>
    <row r="5386" spans="1:4" x14ac:dyDescent="0.3">
      <c r="A5386" s="54">
        <v>45515</v>
      </c>
      <c r="B5386" s="52">
        <v>22</v>
      </c>
      <c r="C5386" s="55">
        <v>115.77</v>
      </c>
      <c r="D5386" s="52">
        <f t="shared" si="86"/>
        <v>8</v>
      </c>
    </row>
    <row r="5387" spans="1:4" x14ac:dyDescent="0.3">
      <c r="A5387" s="54">
        <v>45515</v>
      </c>
      <c r="B5387" s="52">
        <v>23</v>
      </c>
      <c r="C5387" s="55">
        <v>107.66</v>
      </c>
      <c r="D5387" s="52">
        <f t="shared" si="86"/>
        <v>8</v>
      </c>
    </row>
    <row r="5388" spans="1:4" x14ac:dyDescent="0.3">
      <c r="A5388" s="54">
        <v>45515</v>
      </c>
      <c r="B5388" s="52">
        <v>24</v>
      </c>
      <c r="C5388" s="55">
        <v>94.39</v>
      </c>
      <c r="D5388" s="52">
        <f t="shared" si="86"/>
        <v>8</v>
      </c>
    </row>
    <row r="5389" spans="1:4" x14ac:dyDescent="0.3">
      <c r="A5389" s="54">
        <v>45516</v>
      </c>
      <c r="B5389" s="52">
        <v>1</v>
      </c>
      <c r="C5389" s="55">
        <v>99.33</v>
      </c>
      <c r="D5389" s="52">
        <f t="shared" si="86"/>
        <v>8</v>
      </c>
    </row>
    <row r="5390" spans="1:4" x14ac:dyDescent="0.3">
      <c r="A5390" s="54">
        <v>45516</v>
      </c>
      <c r="B5390" s="52">
        <v>2</v>
      </c>
      <c r="C5390" s="55">
        <v>93.78</v>
      </c>
      <c r="D5390" s="52">
        <f t="shared" si="86"/>
        <v>8</v>
      </c>
    </row>
    <row r="5391" spans="1:4" x14ac:dyDescent="0.3">
      <c r="A5391" s="54">
        <v>45516</v>
      </c>
      <c r="B5391" s="52">
        <v>3</v>
      </c>
      <c r="C5391" s="55">
        <v>85.3</v>
      </c>
      <c r="D5391" s="52">
        <f t="shared" ref="D5391:D5454" si="87">MONTH(A5391)</f>
        <v>8</v>
      </c>
    </row>
    <row r="5392" spans="1:4" x14ac:dyDescent="0.3">
      <c r="A5392" s="54">
        <v>45516</v>
      </c>
      <c r="B5392" s="52">
        <v>4</v>
      </c>
      <c r="C5392" s="55">
        <v>88.13</v>
      </c>
      <c r="D5392" s="52">
        <f t="shared" si="87"/>
        <v>8</v>
      </c>
    </row>
    <row r="5393" spans="1:4" x14ac:dyDescent="0.3">
      <c r="A5393" s="54">
        <v>45516</v>
      </c>
      <c r="B5393" s="52">
        <v>5</v>
      </c>
      <c r="C5393" s="55">
        <v>93.06</v>
      </c>
      <c r="D5393" s="52">
        <f t="shared" si="87"/>
        <v>8</v>
      </c>
    </row>
    <row r="5394" spans="1:4" x14ac:dyDescent="0.3">
      <c r="A5394" s="54">
        <v>45516</v>
      </c>
      <c r="B5394" s="52">
        <v>6</v>
      </c>
      <c r="C5394" s="55">
        <v>114.54</v>
      </c>
      <c r="D5394" s="52">
        <f t="shared" si="87"/>
        <v>8</v>
      </c>
    </row>
    <row r="5395" spans="1:4" x14ac:dyDescent="0.3">
      <c r="A5395" s="54">
        <v>45516</v>
      </c>
      <c r="B5395" s="52">
        <v>7</v>
      </c>
      <c r="C5395" s="55">
        <v>146.38999999999999</v>
      </c>
      <c r="D5395" s="52">
        <f t="shared" si="87"/>
        <v>8</v>
      </c>
    </row>
    <row r="5396" spans="1:4" x14ac:dyDescent="0.3">
      <c r="A5396" s="54">
        <v>45516</v>
      </c>
      <c r="B5396" s="52">
        <v>8</v>
      </c>
      <c r="C5396" s="55">
        <v>142.22999999999999</v>
      </c>
      <c r="D5396" s="52">
        <f t="shared" si="87"/>
        <v>8</v>
      </c>
    </row>
    <row r="5397" spans="1:4" x14ac:dyDescent="0.3">
      <c r="A5397" s="54">
        <v>45516</v>
      </c>
      <c r="B5397" s="52">
        <v>9</v>
      </c>
      <c r="C5397" s="55">
        <v>111.67</v>
      </c>
      <c r="D5397" s="52">
        <f t="shared" si="87"/>
        <v>8</v>
      </c>
    </row>
    <row r="5398" spans="1:4" x14ac:dyDescent="0.3">
      <c r="A5398" s="54">
        <v>45516</v>
      </c>
      <c r="B5398" s="52">
        <v>10</v>
      </c>
      <c r="C5398" s="55">
        <v>70.75</v>
      </c>
      <c r="D5398" s="52">
        <f t="shared" si="87"/>
        <v>8</v>
      </c>
    </row>
    <row r="5399" spans="1:4" x14ac:dyDescent="0.3">
      <c r="A5399" s="54">
        <v>45516</v>
      </c>
      <c r="B5399" s="52">
        <v>11</v>
      </c>
      <c r="C5399" s="55">
        <v>40.119999999999997</v>
      </c>
      <c r="D5399" s="52">
        <f t="shared" si="87"/>
        <v>8</v>
      </c>
    </row>
    <row r="5400" spans="1:4" x14ac:dyDescent="0.3">
      <c r="A5400" s="54">
        <v>45516</v>
      </c>
      <c r="B5400" s="52">
        <v>12</v>
      </c>
      <c r="C5400" s="55">
        <v>16.04</v>
      </c>
      <c r="D5400" s="52">
        <f t="shared" si="87"/>
        <v>8</v>
      </c>
    </row>
    <row r="5401" spans="1:4" x14ac:dyDescent="0.3">
      <c r="A5401" s="54">
        <v>45516</v>
      </c>
      <c r="B5401" s="52">
        <v>13</v>
      </c>
      <c r="C5401" s="55">
        <v>20.23</v>
      </c>
      <c r="D5401" s="52">
        <f t="shared" si="87"/>
        <v>8</v>
      </c>
    </row>
    <row r="5402" spans="1:4" x14ac:dyDescent="0.3">
      <c r="A5402" s="54">
        <v>45516</v>
      </c>
      <c r="B5402" s="52">
        <v>14</v>
      </c>
      <c r="C5402" s="55">
        <v>22.53</v>
      </c>
      <c r="D5402" s="52">
        <f t="shared" si="87"/>
        <v>8</v>
      </c>
    </row>
    <row r="5403" spans="1:4" x14ac:dyDescent="0.3">
      <c r="A5403" s="54">
        <v>45516</v>
      </c>
      <c r="B5403" s="52">
        <v>15</v>
      </c>
      <c r="C5403" s="55">
        <v>53.49</v>
      </c>
      <c r="D5403" s="52">
        <f t="shared" si="87"/>
        <v>8</v>
      </c>
    </row>
    <row r="5404" spans="1:4" x14ac:dyDescent="0.3">
      <c r="A5404" s="54">
        <v>45516</v>
      </c>
      <c r="B5404" s="52">
        <v>16</v>
      </c>
      <c r="C5404" s="55">
        <v>65.47</v>
      </c>
      <c r="D5404" s="52">
        <f t="shared" si="87"/>
        <v>8</v>
      </c>
    </row>
    <row r="5405" spans="1:4" x14ac:dyDescent="0.3">
      <c r="A5405" s="54">
        <v>45516</v>
      </c>
      <c r="B5405" s="52">
        <v>17</v>
      </c>
      <c r="C5405" s="55">
        <v>109.62</v>
      </c>
      <c r="D5405" s="52">
        <f t="shared" si="87"/>
        <v>8</v>
      </c>
    </row>
    <row r="5406" spans="1:4" x14ac:dyDescent="0.3">
      <c r="A5406" s="54">
        <v>45516</v>
      </c>
      <c r="B5406" s="52">
        <v>18</v>
      </c>
      <c r="C5406" s="55">
        <v>94.85</v>
      </c>
      <c r="D5406" s="52">
        <f t="shared" si="87"/>
        <v>8</v>
      </c>
    </row>
    <row r="5407" spans="1:4" x14ac:dyDescent="0.3">
      <c r="A5407" s="54">
        <v>45516</v>
      </c>
      <c r="B5407" s="52">
        <v>19</v>
      </c>
      <c r="C5407" s="55">
        <v>152.76</v>
      </c>
      <c r="D5407" s="52">
        <f t="shared" si="87"/>
        <v>8</v>
      </c>
    </row>
    <row r="5408" spans="1:4" x14ac:dyDescent="0.3">
      <c r="A5408" s="54">
        <v>45516</v>
      </c>
      <c r="B5408" s="52">
        <v>20</v>
      </c>
      <c r="C5408" s="55">
        <v>198.98</v>
      </c>
      <c r="D5408" s="52">
        <f t="shared" si="87"/>
        <v>8</v>
      </c>
    </row>
    <row r="5409" spans="1:4" x14ac:dyDescent="0.3">
      <c r="A5409" s="54">
        <v>45516</v>
      </c>
      <c r="B5409" s="52">
        <v>21</v>
      </c>
      <c r="C5409" s="55">
        <v>225.74</v>
      </c>
      <c r="D5409" s="52">
        <f t="shared" si="87"/>
        <v>8</v>
      </c>
    </row>
    <row r="5410" spans="1:4" x14ac:dyDescent="0.3">
      <c r="A5410" s="54">
        <v>45516</v>
      </c>
      <c r="B5410" s="52">
        <v>22</v>
      </c>
      <c r="C5410" s="55">
        <v>117.71</v>
      </c>
      <c r="D5410" s="52">
        <f t="shared" si="87"/>
        <v>8</v>
      </c>
    </row>
    <row r="5411" spans="1:4" x14ac:dyDescent="0.3">
      <c r="A5411" s="54">
        <v>45516</v>
      </c>
      <c r="B5411" s="52">
        <v>23</v>
      </c>
      <c r="C5411" s="55">
        <v>111.06</v>
      </c>
      <c r="D5411" s="52">
        <f t="shared" si="87"/>
        <v>8</v>
      </c>
    </row>
    <row r="5412" spans="1:4" x14ac:dyDescent="0.3">
      <c r="A5412" s="54">
        <v>45516</v>
      </c>
      <c r="B5412" s="52">
        <v>24</v>
      </c>
      <c r="C5412" s="55">
        <v>101.6</v>
      </c>
      <c r="D5412" s="52">
        <f t="shared" si="87"/>
        <v>8</v>
      </c>
    </row>
    <row r="5413" spans="1:4" x14ac:dyDescent="0.3">
      <c r="A5413" s="54">
        <v>45517</v>
      </c>
      <c r="B5413" s="52">
        <v>1</v>
      </c>
      <c r="C5413" s="55">
        <v>106.95</v>
      </c>
      <c r="D5413" s="52">
        <f t="shared" si="87"/>
        <v>8</v>
      </c>
    </row>
    <row r="5414" spans="1:4" x14ac:dyDescent="0.3">
      <c r="A5414" s="54">
        <v>45517</v>
      </c>
      <c r="B5414" s="52">
        <v>2</v>
      </c>
      <c r="C5414" s="55">
        <v>93.22</v>
      </c>
      <c r="D5414" s="52">
        <f t="shared" si="87"/>
        <v>8</v>
      </c>
    </row>
    <row r="5415" spans="1:4" x14ac:dyDescent="0.3">
      <c r="A5415" s="54">
        <v>45517</v>
      </c>
      <c r="B5415" s="52">
        <v>3</v>
      </c>
      <c r="C5415" s="55">
        <v>87.59</v>
      </c>
      <c r="D5415" s="52">
        <f t="shared" si="87"/>
        <v>8</v>
      </c>
    </row>
    <row r="5416" spans="1:4" x14ac:dyDescent="0.3">
      <c r="A5416" s="54">
        <v>45517</v>
      </c>
      <c r="B5416" s="52">
        <v>4</v>
      </c>
      <c r="C5416" s="55">
        <v>84.89</v>
      </c>
      <c r="D5416" s="52">
        <f t="shared" si="87"/>
        <v>8</v>
      </c>
    </row>
    <row r="5417" spans="1:4" x14ac:dyDescent="0.3">
      <c r="A5417" s="54">
        <v>45517</v>
      </c>
      <c r="B5417" s="52">
        <v>5</v>
      </c>
      <c r="C5417" s="55">
        <v>87.07</v>
      </c>
      <c r="D5417" s="52">
        <f t="shared" si="87"/>
        <v>8</v>
      </c>
    </row>
    <row r="5418" spans="1:4" x14ac:dyDescent="0.3">
      <c r="A5418" s="54">
        <v>45517</v>
      </c>
      <c r="B5418" s="52">
        <v>6</v>
      </c>
      <c r="C5418" s="55">
        <v>96.29</v>
      </c>
      <c r="D5418" s="52">
        <f t="shared" si="87"/>
        <v>8</v>
      </c>
    </row>
    <row r="5419" spans="1:4" x14ac:dyDescent="0.3">
      <c r="A5419" s="54">
        <v>45517</v>
      </c>
      <c r="B5419" s="52">
        <v>7</v>
      </c>
      <c r="C5419" s="55">
        <v>127.59</v>
      </c>
      <c r="D5419" s="52">
        <f t="shared" si="87"/>
        <v>8</v>
      </c>
    </row>
    <row r="5420" spans="1:4" x14ac:dyDescent="0.3">
      <c r="A5420" s="54">
        <v>45517</v>
      </c>
      <c r="B5420" s="52">
        <v>8</v>
      </c>
      <c r="C5420" s="55">
        <v>134.22999999999999</v>
      </c>
      <c r="D5420" s="52">
        <f t="shared" si="87"/>
        <v>8</v>
      </c>
    </row>
    <row r="5421" spans="1:4" x14ac:dyDescent="0.3">
      <c r="A5421" s="54">
        <v>45517</v>
      </c>
      <c r="B5421" s="52">
        <v>9</v>
      </c>
      <c r="C5421" s="55">
        <v>117.89</v>
      </c>
      <c r="D5421" s="52">
        <f t="shared" si="87"/>
        <v>8</v>
      </c>
    </row>
    <row r="5422" spans="1:4" x14ac:dyDescent="0.3">
      <c r="A5422" s="54">
        <v>45517</v>
      </c>
      <c r="B5422" s="52">
        <v>10</v>
      </c>
      <c r="C5422" s="55">
        <v>104.75</v>
      </c>
      <c r="D5422" s="52">
        <f t="shared" si="87"/>
        <v>8</v>
      </c>
    </row>
    <row r="5423" spans="1:4" x14ac:dyDescent="0.3">
      <c r="A5423" s="54">
        <v>45517</v>
      </c>
      <c r="B5423" s="52">
        <v>11</v>
      </c>
      <c r="C5423" s="55">
        <v>99.37</v>
      </c>
      <c r="D5423" s="52">
        <f t="shared" si="87"/>
        <v>8</v>
      </c>
    </row>
    <row r="5424" spans="1:4" x14ac:dyDescent="0.3">
      <c r="A5424" s="54">
        <v>45517</v>
      </c>
      <c r="B5424" s="52">
        <v>12</v>
      </c>
      <c r="C5424" s="55">
        <v>94.96</v>
      </c>
      <c r="D5424" s="52">
        <f t="shared" si="87"/>
        <v>8</v>
      </c>
    </row>
    <row r="5425" spans="1:4" x14ac:dyDescent="0.3">
      <c r="A5425" s="54">
        <v>45517</v>
      </c>
      <c r="B5425" s="52">
        <v>13</v>
      </c>
      <c r="C5425" s="55">
        <v>97.02</v>
      </c>
      <c r="D5425" s="52">
        <f t="shared" si="87"/>
        <v>8</v>
      </c>
    </row>
    <row r="5426" spans="1:4" x14ac:dyDescent="0.3">
      <c r="A5426" s="54">
        <v>45517</v>
      </c>
      <c r="B5426" s="52">
        <v>14</v>
      </c>
      <c r="C5426" s="55">
        <v>95.1</v>
      </c>
      <c r="D5426" s="52">
        <f t="shared" si="87"/>
        <v>8</v>
      </c>
    </row>
    <row r="5427" spans="1:4" x14ac:dyDescent="0.3">
      <c r="A5427" s="54">
        <v>45517</v>
      </c>
      <c r="B5427" s="52">
        <v>15</v>
      </c>
      <c r="C5427" s="55">
        <v>99.56</v>
      </c>
      <c r="D5427" s="52">
        <f t="shared" si="87"/>
        <v>8</v>
      </c>
    </row>
    <row r="5428" spans="1:4" x14ac:dyDescent="0.3">
      <c r="A5428" s="54">
        <v>45517</v>
      </c>
      <c r="B5428" s="52">
        <v>16</v>
      </c>
      <c r="C5428" s="55">
        <v>111.25</v>
      </c>
      <c r="D5428" s="52">
        <f t="shared" si="87"/>
        <v>8</v>
      </c>
    </row>
    <row r="5429" spans="1:4" x14ac:dyDescent="0.3">
      <c r="A5429" s="54">
        <v>45517</v>
      </c>
      <c r="B5429" s="52">
        <v>17</v>
      </c>
      <c r="C5429" s="55">
        <v>140.09</v>
      </c>
      <c r="D5429" s="52">
        <f t="shared" si="87"/>
        <v>8</v>
      </c>
    </row>
    <row r="5430" spans="1:4" x14ac:dyDescent="0.3">
      <c r="A5430" s="54">
        <v>45517</v>
      </c>
      <c r="B5430" s="52">
        <v>18</v>
      </c>
      <c r="C5430" s="55">
        <v>89.62</v>
      </c>
      <c r="D5430" s="52">
        <f t="shared" si="87"/>
        <v>8</v>
      </c>
    </row>
    <row r="5431" spans="1:4" x14ac:dyDescent="0.3">
      <c r="A5431" s="54">
        <v>45517</v>
      </c>
      <c r="B5431" s="52">
        <v>19</v>
      </c>
      <c r="C5431" s="55">
        <v>163.01</v>
      </c>
      <c r="D5431" s="52">
        <f t="shared" si="87"/>
        <v>8</v>
      </c>
    </row>
    <row r="5432" spans="1:4" x14ac:dyDescent="0.3">
      <c r="A5432" s="54">
        <v>45517</v>
      </c>
      <c r="B5432" s="52">
        <v>20</v>
      </c>
      <c r="C5432" s="55">
        <v>205.9</v>
      </c>
      <c r="D5432" s="52">
        <f t="shared" si="87"/>
        <v>8</v>
      </c>
    </row>
    <row r="5433" spans="1:4" x14ac:dyDescent="0.3">
      <c r="A5433" s="54">
        <v>45517</v>
      </c>
      <c r="B5433" s="52">
        <v>21</v>
      </c>
      <c r="C5433" s="55">
        <v>207.66</v>
      </c>
      <c r="D5433" s="52">
        <f t="shared" si="87"/>
        <v>8</v>
      </c>
    </row>
    <row r="5434" spans="1:4" x14ac:dyDescent="0.3">
      <c r="A5434" s="54">
        <v>45517</v>
      </c>
      <c r="B5434" s="52">
        <v>22</v>
      </c>
      <c r="C5434" s="55">
        <v>101.07</v>
      </c>
      <c r="D5434" s="52">
        <f t="shared" si="87"/>
        <v>8</v>
      </c>
    </row>
    <row r="5435" spans="1:4" x14ac:dyDescent="0.3">
      <c r="A5435" s="54">
        <v>45517</v>
      </c>
      <c r="B5435" s="52">
        <v>23</v>
      </c>
      <c r="C5435" s="55">
        <v>101.04</v>
      </c>
      <c r="D5435" s="52">
        <f t="shared" si="87"/>
        <v>8</v>
      </c>
    </row>
    <row r="5436" spans="1:4" x14ac:dyDescent="0.3">
      <c r="A5436" s="54">
        <v>45517</v>
      </c>
      <c r="B5436" s="52">
        <v>24</v>
      </c>
      <c r="C5436" s="55">
        <v>95.84</v>
      </c>
      <c r="D5436" s="52">
        <f t="shared" si="87"/>
        <v>8</v>
      </c>
    </row>
    <row r="5437" spans="1:4" x14ac:dyDescent="0.3">
      <c r="A5437" s="54">
        <v>45518</v>
      </c>
      <c r="B5437" s="52">
        <v>1</v>
      </c>
      <c r="C5437" s="55">
        <v>86.03</v>
      </c>
      <c r="D5437" s="52">
        <f t="shared" si="87"/>
        <v>8</v>
      </c>
    </row>
    <row r="5438" spans="1:4" x14ac:dyDescent="0.3">
      <c r="A5438" s="54">
        <v>45518</v>
      </c>
      <c r="B5438" s="52">
        <v>2</v>
      </c>
      <c r="C5438" s="55">
        <v>83.52</v>
      </c>
      <c r="D5438" s="52">
        <f t="shared" si="87"/>
        <v>8</v>
      </c>
    </row>
    <row r="5439" spans="1:4" x14ac:dyDescent="0.3">
      <c r="A5439" s="54">
        <v>45518</v>
      </c>
      <c r="B5439" s="52">
        <v>3</v>
      </c>
      <c r="C5439" s="55">
        <v>82.98</v>
      </c>
      <c r="D5439" s="52">
        <f t="shared" si="87"/>
        <v>8</v>
      </c>
    </row>
    <row r="5440" spans="1:4" x14ac:dyDescent="0.3">
      <c r="A5440" s="54">
        <v>45518</v>
      </c>
      <c r="B5440" s="52">
        <v>4</v>
      </c>
      <c r="C5440" s="55">
        <v>87.5</v>
      </c>
      <c r="D5440" s="52">
        <f t="shared" si="87"/>
        <v>8</v>
      </c>
    </row>
    <row r="5441" spans="1:4" x14ac:dyDescent="0.3">
      <c r="A5441" s="54">
        <v>45518</v>
      </c>
      <c r="B5441" s="52">
        <v>5</v>
      </c>
      <c r="C5441" s="55">
        <v>91.26</v>
      </c>
      <c r="D5441" s="52">
        <f t="shared" si="87"/>
        <v>8</v>
      </c>
    </row>
    <row r="5442" spans="1:4" x14ac:dyDescent="0.3">
      <c r="A5442" s="54">
        <v>45518</v>
      </c>
      <c r="B5442" s="52">
        <v>6</v>
      </c>
      <c r="C5442" s="55">
        <v>104.87</v>
      </c>
      <c r="D5442" s="52">
        <f t="shared" si="87"/>
        <v>8</v>
      </c>
    </row>
    <row r="5443" spans="1:4" x14ac:dyDescent="0.3">
      <c r="A5443" s="54">
        <v>45518</v>
      </c>
      <c r="B5443" s="52">
        <v>7</v>
      </c>
      <c r="C5443" s="55">
        <v>126.8</v>
      </c>
      <c r="D5443" s="52">
        <f t="shared" si="87"/>
        <v>8</v>
      </c>
    </row>
    <row r="5444" spans="1:4" x14ac:dyDescent="0.3">
      <c r="A5444" s="54">
        <v>45518</v>
      </c>
      <c r="B5444" s="52">
        <v>8</v>
      </c>
      <c r="C5444" s="55">
        <v>133.4</v>
      </c>
      <c r="D5444" s="52">
        <f t="shared" si="87"/>
        <v>8</v>
      </c>
    </row>
    <row r="5445" spans="1:4" x14ac:dyDescent="0.3">
      <c r="A5445" s="54">
        <v>45518</v>
      </c>
      <c r="B5445" s="52">
        <v>9</v>
      </c>
      <c r="C5445" s="55">
        <v>120.24</v>
      </c>
      <c r="D5445" s="52">
        <f t="shared" si="87"/>
        <v>8</v>
      </c>
    </row>
    <row r="5446" spans="1:4" x14ac:dyDescent="0.3">
      <c r="A5446" s="54">
        <v>45518</v>
      </c>
      <c r="B5446" s="52">
        <v>10</v>
      </c>
      <c r="C5446" s="55">
        <v>107.57</v>
      </c>
      <c r="D5446" s="52">
        <f t="shared" si="87"/>
        <v>8</v>
      </c>
    </row>
    <row r="5447" spans="1:4" x14ac:dyDescent="0.3">
      <c r="A5447" s="54">
        <v>45518</v>
      </c>
      <c r="B5447" s="52">
        <v>11</v>
      </c>
      <c r="C5447" s="55">
        <v>82.67</v>
      </c>
      <c r="D5447" s="52">
        <f t="shared" si="87"/>
        <v>8</v>
      </c>
    </row>
    <row r="5448" spans="1:4" x14ac:dyDescent="0.3">
      <c r="A5448" s="54">
        <v>45518</v>
      </c>
      <c r="B5448" s="52">
        <v>12</v>
      </c>
      <c r="C5448" s="55">
        <v>77.540000000000006</v>
      </c>
      <c r="D5448" s="52">
        <f t="shared" si="87"/>
        <v>8</v>
      </c>
    </row>
    <row r="5449" spans="1:4" x14ac:dyDescent="0.3">
      <c r="A5449" s="54">
        <v>45518</v>
      </c>
      <c r="B5449" s="52">
        <v>13</v>
      </c>
      <c r="C5449" s="55">
        <v>77.319999999999993</v>
      </c>
      <c r="D5449" s="52">
        <f t="shared" si="87"/>
        <v>8</v>
      </c>
    </row>
    <row r="5450" spans="1:4" x14ac:dyDescent="0.3">
      <c r="A5450" s="54">
        <v>45518</v>
      </c>
      <c r="B5450" s="52">
        <v>14</v>
      </c>
      <c r="C5450" s="55">
        <v>85.29</v>
      </c>
      <c r="D5450" s="52">
        <f t="shared" si="87"/>
        <v>8</v>
      </c>
    </row>
    <row r="5451" spans="1:4" x14ac:dyDescent="0.3">
      <c r="A5451" s="54">
        <v>45518</v>
      </c>
      <c r="B5451" s="52">
        <v>15</v>
      </c>
      <c r="C5451" s="55">
        <v>91.34</v>
      </c>
      <c r="D5451" s="52">
        <f t="shared" si="87"/>
        <v>8</v>
      </c>
    </row>
    <row r="5452" spans="1:4" x14ac:dyDescent="0.3">
      <c r="A5452" s="54">
        <v>45518</v>
      </c>
      <c r="B5452" s="52">
        <v>16</v>
      </c>
      <c r="C5452" s="55">
        <v>101.83</v>
      </c>
      <c r="D5452" s="52">
        <f t="shared" si="87"/>
        <v>8</v>
      </c>
    </row>
    <row r="5453" spans="1:4" x14ac:dyDescent="0.3">
      <c r="A5453" s="54">
        <v>45518</v>
      </c>
      <c r="B5453" s="52">
        <v>17</v>
      </c>
      <c r="C5453" s="55">
        <v>116.33</v>
      </c>
      <c r="D5453" s="52">
        <f t="shared" si="87"/>
        <v>8</v>
      </c>
    </row>
    <row r="5454" spans="1:4" x14ac:dyDescent="0.3">
      <c r="A5454" s="54">
        <v>45518</v>
      </c>
      <c r="B5454" s="52">
        <v>18</v>
      </c>
      <c r="C5454" s="55">
        <v>121.07</v>
      </c>
      <c r="D5454" s="52">
        <f t="shared" si="87"/>
        <v>8</v>
      </c>
    </row>
    <row r="5455" spans="1:4" x14ac:dyDescent="0.3">
      <c r="A5455" s="54">
        <v>45518</v>
      </c>
      <c r="B5455" s="52">
        <v>19</v>
      </c>
      <c r="C5455" s="55">
        <v>179.74</v>
      </c>
      <c r="D5455" s="52">
        <f t="shared" ref="D5455:D5518" si="88">MONTH(A5455)</f>
        <v>8</v>
      </c>
    </row>
    <row r="5456" spans="1:4" x14ac:dyDescent="0.3">
      <c r="A5456" s="54">
        <v>45518</v>
      </c>
      <c r="B5456" s="52">
        <v>20</v>
      </c>
      <c r="C5456" s="55">
        <v>263.92</v>
      </c>
      <c r="D5456" s="52">
        <f t="shared" si="88"/>
        <v>8</v>
      </c>
    </row>
    <row r="5457" spans="1:4" x14ac:dyDescent="0.3">
      <c r="A5457" s="54">
        <v>45518</v>
      </c>
      <c r="B5457" s="52">
        <v>21</v>
      </c>
      <c r="C5457" s="55">
        <v>241.95</v>
      </c>
      <c r="D5457" s="52">
        <f t="shared" si="88"/>
        <v>8</v>
      </c>
    </row>
    <row r="5458" spans="1:4" x14ac:dyDescent="0.3">
      <c r="A5458" s="54">
        <v>45518</v>
      </c>
      <c r="B5458" s="52">
        <v>22</v>
      </c>
      <c r="C5458" s="55">
        <v>139.75</v>
      </c>
      <c r="D5458" s="52">
        <f t="shared" si="88"/>
        <v>8</v>
      </c>
    </row>
    <row r="5459" spans="1:4" x14ac:dyDescent="0.3">
      <c r="A5459" s="54">
        <v>45518</v>
      </c>
      <c r="B5459" s="52">
        <v>23</v>
      </c>
      <c r="C5459" s="55">
        <v>116.16</v>
      </c>
      <c r="D5459" s="52">
        <f t="shared" si="88"/>
        <v>8</v>
      </c>
    </row>
    <row r="5460" spans="1:4" x14ac:dyDescent="0.3">
      <c r="A5460" s="54">
        <v>45518</v>
      </c>
      <c r="B5460" s="52">
        <v>24</v>
      </c>
      <c r="C5460" s="55">
        <v>107.03</v>
      </c>
      <c r="D5460" s="52">
        <f t="shared" si="88"/>
        <v>8</v>
      </c>
    </row>
    <row r="5461" spans="1:4" x14ac:dyDescent="0.3">
      <c r="A5461" s="54">
        <v>45519</v>
      </c>
      <c r="B5461" s="52">
        <v>1</v>
      </c>
      <c r="C5461" s="55">
        <v>107.2</v>
      </c>
      <c r="D5461" s="52">
        <f t="shared" si="88"/>
        <v>8</v>
      </c>
    </row>
    <row r="5462" spans="1:4" x14ac:dyDescent="0.3">
      <c r="A5462" s="54">
        <v>45519</v>
      </c>
      <c r="B5462" s="52">
        <v>2</v>
      </c>
      <c r="C5462" s="55">
        <v>113.86</v>
      </c>
      <c r="D5462" s="52">
        <f t="shared" si="88"/>
        <v>8</v>
      </c>
    </row>
    <row r="5463" spans="1:4" x14ac:dyDescent="0.3">
      <c r="A5463" s="54">
        <v>45519</v>
      </c>
      <c r="B5463" s="52">
        <v>3</v>
      </c>
      <c r="C5463" s="55">
        <v>114.48</v>
      </c>
      <c r="D5463" s="52">
        <f t="shared" si="88"/>
        <v>8</v>
      </c>
    </row>
    <row r="5464" spans="1:4" x14ac:dyDescent="0.3">
      <c r="A5464" s="54">
        <v>45519</v>
      </c>
      <c r="B5464" s="52">
        <v>4</v>
      </c>
      <c r="C5464" s="55">
        <v>91.07</v>
      </c>
      <c r="D5464" s="52">
        <f t="shared" si="88"/>
        <v>8</v>
      </c>
    </row>
    <row r="5465" spans="1:4" x14ac:dyDescent="0.3">
      <c r="A5465" s="54">
        <v>45519</v>
      </c>
      <c r="B5465" s="52">
        <v>5</v>
      </c>
      <c r="C5465" s="55">
        <v>91.62</v>
      </c>
      <c r="D5465" s="52">
        <f t="shared" si="88"/>
        <v>8</v>
      </c>
    </row>
    <row r="5466" spans="1:4" x14ac:dyDescent="0.3">
      <c r="A5466" s="54">
        <v>45519</v>
      </c>
      <c r="B5466" s="52">
        <v>6</v>
      </c>
      <c r="C5466" s="55">
        <v>110.2</v>
      </c>
      <c r="D5466" s="52">
        <f t="shared" si="88"/>
        <v>8</v>
      </c>
    </row>
    <row r="5467" spans="1:4" x14ac:dyDescent="0.3">
      <c r="A5467" s="54">
        <v>45519</v>
      </c>
      <c r="B5467" s="52">
        <v>7</v>
      </c>
      <c r="C5467" s="55">
        <v>127.49</v>
      </c>
      <c r="D5467" s="52">
        <f t="shared" si="88"/>
        <v>8</v>
      </c>
    </row>
    <row r="5468" spans="1:4" x14ac:dyDescent="0.3">
      <c r="A5468" s="54">
        <v>45519</v>
      </c>
      <c r="B5468" s="52">
        <v>8</v>
      </c>
      <c r="C5468" s="55">
        <v>122.69</v>
      </c>
      <c r="D5468" s="52">
        <f t="shared" si="88"/>
        <v>8</v>
      </c>
    </row>
    <row r="5469" spans="1:4" x14ac:dyDescent="0.3">
      <c r="A5469" s="54">
        <v>45519</v>
      </c>
      <c r="B5469" s="52">
        <v>9</v>
      </c>
      <c r="C5469" s="55">
        <v>115.24</v>
      </c>
      <c r="D5469" s="52">
        <f t="shared" si="88"/>
        <v>8</v>
      </c>
    </row>
    <row r="5470" spans="1:4" x14ac:dyDescent="0.3">
      <c r="A5470" s="54">
        <v>45519</v>
      </c>
      <c r="B5470" s="52">
        <v>10</v>
      </c>
      <c r="C5470" s="55">
        <v>87.75</v>
      </c>
      <c r="D5470" s="52">
        <f t="shared" si="88"/>
        <v>8</v>
      </c>
    </row>
    <row r="5471" spans="1:4" x14ac:dyDescent="0.3">
      <c r="A5471" s="54">
        <v>45519</v>
      </c>
      <c r="B5471" s="52">
        <v>11</v>
      </c>
      <c r="C5471" s="55">
        <v>76.37</v>
      </c>
      <c r="D5471" s="52">
        <f t="shared" si="88"/>
        <v>8</v>
      </c>
    </row>
    <row r="5472" spans="1:4" x14ac:dyDescent="0.3">
      <c r="A5472" s="54">
        <v>45519</v>
      </c>
      <c r="B5472" s="52">
        <v>12</v>
      </c>
      <c r="C5472" s="55">
        <v>22.85</v>
      </c>
      <c r="D5472" s="52">
        <f t="shared" si="88"/>
        <v>8</v>
      </c>
    </row>
    <row r="5473" spans="1:4" x14ac:dyDescent="0.3">
      <c r="A5473" s="54">
        <v>45519</v>
      </c>
      <c r="B5473" s="52">
        <v>13</v>
      </c>
      <c r="C5473" s="55">
        <v>14.55</v>
      </c>
      <c r="D5473" s="52">
        <f t="shared" si="88"/>
        <v>8</v>
      </c>
    </row>
    <row r="5474" spans="1:4" x14ac:dyDescent="0.3">
      <c r="A5474" s="54">
        <v>45519</v>
      </c>
      <c r="B5474" s="52">
        <v>14</v>
      </c>
      <c r="C5474" s="55">
        <v>12.63</v>
      </c>
      <c r="D5474" s="52">
        <f t="shared" si="88"/>
        <v>8</v>
      </c>
    </row>
    <row r="5475" spans="1:4" x14ac:dyDescent="0.3">
      <c r="A5475" s="54">
        <v>45519</v>
      </c>
      <c r="B5475" s="52">
        <v>15</v>
      </c>
      <c r="C5475" s="55">
        <v>14.13</v>
      </c>
      <c r="D5475" s="52">
        <f t="shared" si="88"/>
        <v>8</v>
      </c>
    </row>
    <row r="5476" spans="1:4" x14ac:dyDescent="0.3">
      <c r="A5476" s="54">
        <v>45519</v>
      </c>
      <c r="B5476" s="52">
        <v>16</v>
      </c>
      <c r="C5476" s="55">
        <v>63.96</v>
      </c>
      <c r="D5476" s="52">
        <f t="shared" si="88"/>
        <v>8</v>
      </c>
    </row>
    <row r="5477" spans="1:4" x14ac:dyDescent="0.3">
      <c r="A5477" s="54">
        <v>45519</v>
      </c>
      <c r="B5477" s="52">
        <v>17</v>
      </c>
      <c r="C5477" s="55">
        <v>106.19</v>
      </c>
      <c r="D5477" s="52">
        <f t="shared" si="88"/>
        <v>8</v>
      </c>
    </row>
    <row r="5478" spans="1:4" x14ac:dyDescent="0.3">
      <c r="A5478" s="54">
        <v>45519</v>
      </c>
      <c r="B5478" s="52">
        <v>18</v>
      </c>
      <c r="C5478" s="55">
        <v>155.94999999999999</v>
      </c>
      <c r="D5478" s="52">
        <f t="shared" si="88"/>
        <v>8</v>
      </c>
    </row>
    <row r="5479" spans="1:4" x14ac:dyDescent="0.3">
      <c r="A5479" s="54">
        <v>45519</v>
      </c>
      <c r="B5479" s="52">
        <v>19</v>
      </c>
      <c r="C5479" s="55">
        <v>154.04</v>
      </c>
      <c r="D5479" s="52">
        <f t="shared" si="88"/>
        <v>8</v>
      </c>
    </row>
    <row r="5480" spans="1:4" x14ac:dyDescent="0.3">
      <c r="A5480" s="54">
        <v>45519</v>
      </c>
      <c r="B5480" s="52">
        <v>20</v>
      </c>
      <c r="C5480" s="55">
        <v>182.71</v>
      </c>
      <c r="D5480" s="52">
        <f t="shared" si="88"/>
        <v>8</v>
      </c>
    </row>
    <row r="5481" spans="1:4" x14ac:dyDescent="0.3">
      <c r="A5481" s="54">
        <v>45519</v>
      </c>
      <c r="B5481" s="52">
        <v>21</v>
      </c>
      <c r="C5481" s="55">
        <v>236.88</v>
      </c>
      <c r="D5481" s="52">
        <f t="shared" si="88"/>
        <v>8</v>
      </c>
    </row>
    <row r="5482" spans="1:4" x14ac:dyDescent="0.3">
      <c r="A5482" s="54">
        <v>45519</v>
      </c>
      <c r="B5482" s="52">
        <v>22</v>
      </c>
      <c r="C5482" s="55">
        <v>174.19</v>
      </c>
      <c r="D5482" s="52">
        <f t="shared" si="88"/>
        <v>8</v>
      </c>
    </row>
    <row r="5483" spans="1:4" x14ac:dyDescent="0.3">
      <c r="A5483" s="54">
        <v>45519</v>
      </c>
      <c r="B5483" s="52">
        <v>23</v>
      </c>
      <c r="C5483" s="55">
        <v>155.86000000000001</v>
      </c>
      <c r="D5483" s="52">
        <f t="shared" si="88"/>
        <v>8</v>
      </c>
    </row>
    <row r="5484" spans="1:4" x14ac:dyDescent="0.3">
      <c r="A5484" s="54">
        <v>45519</v>
      </c>
      <c r="B5484" s="52">
        <v>24</v>
      </c>
      <c r="C5484" s="55">
        <v>114.41</v>
      </c>
      <c r="D5484" s="52">
        <f t="shared" si="88"/>
        <v>8</v>
      </c>
    </row>
    <row r="5485" spans="1:4" x14ac:dyDescent="0.3">
      <c r="A5485" s="54">
        <v>45520</v>
      </c>
      <c r="B5485" s="52">
        <v>1</v>
      </c>
      <c r="C5485" s="55">
        <v>114.59</v>
      </c>
      <c r="D5485" s="52">
        <f t="shared" si="88"/>
        <v>8</v>
      </c>
    </row>
    <row r="5486" spans="1:4" x14ac:dyDescent="0.3">
      <c r="A5486" s="54">
        <v>45520</v>
      </c>
      <c r="B5486" s="52">
        <v>2</v>
      </c>
      <c r="C5486" s="55">
        <v>99.9</v>
      </c>
      <c r="D5486" s="52">
        <f t="shared" si="88"/>
        <v>8</v>
      </c>
    </row>
    <row r="5487" spans="1:4" x14ac:dyDescent="0.3">
      <c r="A5487" s="54">
        <v>45520</v>
      </c>
      <c r="B5487" s="52">
        <v>3</v>
      </c>
      <c r="C5487" s="55">
        <v>97.83</v>
      </c>
      <c r="D5487" s="52">
        <f t="shared" si="88"/>
        <v>8</v>
      </c>
    </row>
    <row r="5488" spans="1:4" x14ac:dyDescent="0.3">
      <c r="A5488" s="54">
        <v>45520</v>
      </c>
      <c r="B5488" s="52">
        <v>4</v>
      </c>
      <c r="C5488" s="55">
        <v>98.01</v>
      </c>
      <c r="D5488" s="52">
        <f t="shared" si="88"/>
        <v>8</v>
      </c>
    </row>
    <row r="5489" spans="1:4" x14ac:dyDescent="0.3">
      <c r="A5489" s="54">
        <v>45520</v>
      </c>
      <c r="B5489" s="52">
        <v>5</v>
      </c>
      <c r="C5489" s="55">
        <v>97.45</v>
      </c>
      <c r="D5489" s="52">
        <f t="shared" si="88"/>
        <v>8</v>
      </c>
    </row>
    <row r="5490" spans="1:4" x14ac:dyDescent="0.3">
      <c r="A5490" s="54">
        <v>45520</v>
      </c>
      <c r="B5490" s="52">
        <v>6</v>
      </c>
      <c r="C5490" s="55">
        <v>107.67</v>
      </c>
      <c r="D5490" s="52">
        <f t="shared" si="88"/>
        <v>8</v>
      </c>
    </row>
    <row r="5491" spans="1:4" x14ac:dyDescent="0.3">
      <c r="A5491" s="54">
        <v>45520</v>
      </c>
      <c r="B5491" s="52">
        <v>7</v>
      </c>
      <c r="C5491" s="55">
        <v>124.25</v>
      </c>
      <c r="D5491" s="52">
        <f t="shared" si="88"/>
        <v>8</v>
      </c>
    </row>
    <row r="5492" spans="1:4" x14ac:dyDescent="0.3">
      <c r="A5492" s="54">
        <v>45520</v>
      </c>
      <c r="B5492" s="52">
        <v>8</v>
      </c>
      <c r="C5492" s="55">
        <v>131.13999999999999</v>
      </c>
      <c r="D5492" s="52">
        <f t="shared" si="88"/>
        <v>8</v>
      </c>
    </row>
    <row r="5493" spans="1:4" x14ac:dyDescent="0.3">
      <c r="A5493" s="54">
        <v>45520</v>
      </c>
      <c r="B5493" s="52">
        <v>9</v>
      </c>
      <c r="C5493" s="55">
        <v>122.53</v>
      </c>
      <c r="D5493" s="52">
        <f t="shared" si="88"/>
        <v>8</v>
      </c>
    </row>
    <row r="5494" spans="1:4" x14ac:dyDescent="0.3">
      <c r="A5494" s="54">
        <v>45520</v>
      </c>
      <c r="B5494" s="52">
        <v>10</v>
      </c>
      <c r="C5494" s="55">
        <v>98.95</v>
      </c>
      <c r="D5494" s="52">
        <f t="shared" si="88"/>
        <v>8</v>
      </c>
    </row>
    <row r="5495" spans="1:4" x14ac:dyDescent="0.3">
      <c r="A5495" s="54">
        <v>45520</v>
      </c>
      <c r="B5495" s="52">
        <v>11</v>
      </c>
      <c r="C5495" s="55">
        <v>75.239999999999995</v>
      </c>
      <c r="D5495" s="52">
        <f t="shared" si="88"/>
        <v>8</v>
      </c>
    </row>
    <row r="5496" spans="1:4" x14ac:dyDescent="0.3">
      <c r="A5496" s="54">
        <v>45520</v>
      </c>
      <c r="B5496" s="52">
        <v>12</v>
      </c>
      <c r="C5496" s="55">
        <v>63.15</v>
      </c>
      <c r="D5496" s="52">
        <f t="shared" si="88"/>
        <v>8</v>
      </c>
    </row>
    <row r="5497" spans="1:4" x14ac:dyDescent="0.3">
      <c r="A5497" s="54">
        <v>45520</v>
      </c>
      <c r="B5497" s="52">
        <v>13</v>
      </c>
      <c r="C5497" s="55">
        <v>73.040000000000006</v>
      </c>
      <c r="D5497" s="52">
        <f t="shared" si="88"/>
        <v>8</v>
      </c>
    </row>
    <row r="5498" spans="1:4" x14ac:dyDescent="0.3">
      <c r="A5498" s="54">
        <v>45520</v>
      </c>
      <c r="B5498" s="52">
        <v>14</v>
      </c>
      <c r="C5498" s="55">
        <v>89.84</v>
      </c>
      <c r="D5498" s="52">
        <f t="shared" si="88"/>
        <v>8</v>
      </c>
    </row>
    <row r="5499" spans="1:4" x14ac:dyDescent="0.3">
      <c r="A5499" s="54">
        <v>45520</v>
      </c>
      <c r="B5499" s="52">
        <v>15</v>
      </c>
      <c r="C5499" s="55">
        <v>96.5</v>
      </c>
      <c r="D5499" s="52">
        <f t="shared" si="88"/>
        <v>8</v>
      </c>
    </row>
    <row r="5500" spans="1:4" x14ac:dyDescent="0.3">
      <c r="A5500" s="54">
        <v>45520</v>
      </c>
      <c r="B5500" s="52">
        <v>16</v>
      </c>
      <c r="C5500" s="55">
        <v>109.06</v>
      </c>
      <c r="D5500" s="52">
        <f t="shared" si="88"/>
        <v>8</v>
      </c>
    </row>
    <row r="5501" spans="1:4" x14ac:dyDescent="0.3">
      <c r="A5501" s="54">
        <v>45520</v>
      </c>
      <c r="B5501" s="52">
        <v>17</v>
      </c>
      <c r="C5501" s="55">
        <v>154.49</v>
      </c>
      <c r="D5501" s="52">
        <f t="shared" si="88"/>
        <v>8</v>
      </c>
    </row>
    <row r="5502" spans="1:4" x14ac:dyDescent="0.3">
      <c r="A5502" s="54">
        <v>45520</v>
      </c>
      <c r="B5502" s="52">
        <v>18</v>
      </c>
      <c r="C5502" s="55">
        <v>196.42</v>
      </c>
      <c r="D5502" s="52">
        <f t="shared" si="88"/>
        <v>8</v>
      </c>
    </row>
    <row r="5503" spans="1:4" x14ac:dyDescent="0.3">
      <c r="A5503" s="54">
        <v>45520</v>
      </c>
      <c r="B5503" s="52">
        <v>19</v>
      </c>
      <c r="C5503" s="55">
        <v>238.25</v>
      </c>
      <c r="D5503" s="52">
        <f t="shared" si="88"/>
        <v>8</v>
      </c>
    </row>
    <row r="5504" spans="1:4" x14ac:dyDescent="0.3">
      <c r="A5504" s="54">
        <v>45520</v>
      </c>
      <c r="B5504" s="52">
        <v>20</v>
      </c>
      <c r="C5504" s="55">
        <v>308.79000000000002</v>
      </c>
      <c r="D5504" s="52">
        <f t="shared" si="88"/>
        <v>8</v>
      </c>
    </row>
    <row r="5505" spans="1:4" x14ac:dyDescent="0.3">
      <c r="A5505" s="54">
        <v>45520</v>
      </c>
      <c r="B5505" s="52">
        <v>21</v>
      </c>
      <c r="C5505" s="55">
        <v>357.1</v>
      </c>
      <c r="D5505" s="52">
        <f t="shared" si="88"/>
        <v>8</v>
      </c>
    </row>
    <row r="5506" spans="1:4" x14ac:dyDescent="0.3">
      <c r="A5506" s="54">
        <v>45520</v>
      </c>
      <c r="B5506" s="52">
        <v>22</v>
      </c>
      <c r="C5506" s="55">
        <v>236.69</v>
      </c>
      <c r="D5506" s="52">
        <f t="shared" si="88"/>
        <v>8</v>
      </c>
    </row>
    <row r="5507" spans="1:4" x14ac:dyDescent="0.3">
      <c r="A5507" s="54">
        <v>45520</v>
      </c>
      <c r="B5507" s="52">
        <v>23</v>
      </c>
      <c r="C5507" s="55">
        <v>163.5</v>
      </c>
      <c r="D5507" s="52">
        <f t="shared" si="88"/>
        <v>8</v>
      </c>
    </row>
    <row r="5508" spans="1:4" x14ac:dyDescent="0.3">
      <c r="A5508" s="54">
        <v>45520</v>
      </c>
      <c r="B5508" s="52">
        <v>24</v>
      </c>
      <c r="C5508" s="55">
        <v>121.95</v>
      </c>
      <c r="D5508" s="52">
        <f t="shared" si="88"/>
        <v>8</v>
      </c>
    </row>
    <row r="5509" spans="1:4" x14ac:dyDescent="0.3">
      <c r="A5509" s="54">
        <v>45521</v>
      </c>
      <c r="B5509" s="52">
        <v>1</v>
      </c>
      <c r="C5509" s="55">
        <v>126.91</v>
      </c>
      <c r="D5509" s="52">
        <f t="shared" si="88"/>
        <v>8</v>
      </c>
    </row>
    <row r="5510" spans="1:4" x14ac:dyDescent="0.3">
      <c r="A5510" s="54">
        <v>45521</v>
      </c>
      <c r="B5510" s="52">
        <v>2</v>
      </c>
      <c r="C5510" s="55">
        <v>110.07</v>
      </c>
      <c r="D5510" s="52">
        <f t="shared" si="88"/>
        <v>8</v>
      </c>
    </row>
    <row r="5511" spans="1:4" x14ac:dyDescent="0.3">
      <c r="A5511" s="54">
        <v>45521</v>
      </c>
      <c r="B5511" s="52">
        <v>3</v>
      </c>
      <c r="C5511" s="55">
        <v>102.41</v>
      </c>
      <c r="D5511" s="52">
        <f t="shared" si="88"/>
        <v>8</v>
      </c>
    </row>
    <row r="5512" spans="1:4" x14ac:dyDescent="0.3">
      <c r="A5512" s="54">
        <v>45521</v>
      </c>
      <c r="B5512" s="52">
        <v>4</v>
      </c>
      <c r="C5512" s="55">
        <v>107.32</v>
      </c>
      <c r="D5512" s="52">
        <f t="shared" si="88"/>
        <v>8</v>
      </c>
    </row>
    <row r="5513" spans="1:4" x14ac:dyDescent="0.3">
      <c r="A5513" s="54">
        <v>45521</v>
      </c>
      <c r="B5513" s="52">
        <v>5</v>
      </c>
      <c r="C5513" s="55">
        <v>111.68</v>
      </c>
      <c r="D5513" s="52">
        <f t="shared" si="88"/>
        <v>8</v>
      </c>
    </row>
    <row r="5514" spans="1:4" x14ac:dyDescent="0.3">
      <c r="A5514" s="54">
        <v>45521</v>
      </c>
      <c r="B5514" s="52">
        <v>6</v>
      </c>
      <c r="C5514" s="55">
        <v>109.1</v>
      </c>
      <c r="D5514" s="52">
        <f t="shared" si="88"/>
        <v>8</v>
      </c>
    </row>
    <row r="5515" spans="1:4" x14ac:dyDescent="0.3">
      <c r="A5515" s="54">
        <v>45521</v>
      </c>
      <c r="B5515" s="52">
        <v>7</v>
      </c>
      <c r="C5515" s="55">
        <v>104.75</v>
      </c>
      <c r="D5515" s="52">
        <f t="shared" si="88"/>
        <v>8</v>
      </c>
    </row>
    <row r="5516" spans="1:4" x14ac:dyDescent="0.3">
      <c r="A5516" s="54">
        <v>45521</v>
      </c>
      <c r="B5516" s="52">
        <v>8</v>
      </c>
      <c r="C5516" s="55">
        <v>102.07</v>
      </c>
      <c r="D5516" s="52">
        <f t="shared" si="88"/>
        <v>8</v>
      </c>
    </row>
    <row r="5517" spans="1:4" x14ac:dyDescent="0.3">
      <c r="A5517" s="54">
        <v>45521</v>
      </c>
      <c r="B5517" s="52">
        <v>9</v>
      </c>
      <c r="C5517" s="55">
        <v>102.18</v>
      </c>
      <c r="D5517" s="52">
        <f t="shared" si="88"/>
        <v>8</v>
      </c>
    </row>
    <row r="5518" spans="1:4" x14ac:dyDescent="0.3">
      <c r="A5518" s="54">
        <v>45521</v>
      </c>
      <c r="B5518" s="52">
        <v>10</v>
      </c>
      <c r="C5518" s="55">
        <v>83.28</v>
      </c>
      <c r="D5518" s="52">
        <f t="shared" si="88"/>
        <v>8</v>
      </c>
    </row>
    <row r="5519" spans="1:4" x14ac:dyDescent="0.3">
      <c r="A5519" s="54">
        <v>45521</v>
      </c>
      <c r="B5519" s="52">
        <v>11</v>
      </c>
      <c r="C5519" s="55">
        <v>69.5</v>
      </c>
      <c r="D5519" s="52">
        <f t="shared" ref="D5519:D5582" si="89">MONTH(A5519)</f>
        <v>8</v>
      </c>
    </row>
    <row r="5520" spans="1:4" x14ac:dyDescent="0.3">
      <c r="A5520" s="54">
        <v>45521</v>
      </c>
      <c r="B5520" s="52">
        <v>12</v>
      </c>
      <c r="C5520" s="55">
        <v>58.34</v>
      </c>
      <c r="D5520" s="52">
        <f t="shared" si="89"/>
        <v>8</v>
      </c>
    </row>
    <row r="5521" spans="1:4" x14ac:dyDescent="0.3">
      <c r="A5521" s="54">
        <v>45521</v>
      </c>
      <c r="B5521" s="52">
        <v>13</v>
      </c>
      <c r="C5521" s="55">
        <v>48.4</v>
      </c>
      <c r="D5521" s="52">
        <f t="shared" si="89"/>
        <v>8</v>
      </c>
    </row>
    <row r="5522" spans="1:4" x14ac:dyDescent="0.3">
      <c r="A5522" s="54">
        <v>45521</v>
      </c>
      <c r="B5522" s="52">
        <v>14</v>
      </c>
      <c r="C5522" s="55">
        <v>46.18</v>
      </c>
      <c r="D5522" s="52">
        <f t="shared" si="89"/>
        <v>8</v>
      </c>
    </row>
    <row r="5523" spans="1:4" x14ac:dyDescent="0.3">
      <c r="A5523" s="54">
        <v>45521</v>
      </c>
      <c r="B5523" s="52">
        <v>15</v>
      </c>
      <c r="C5523" s="55">
        <v>62.13</v>
      </c>
      <c r="D5523" s="52">
        <f t="shared" si="89"/>
        <v>8</v>
      </c>
    </row>
    <row r="5524" spans="1:4" x14ac:dyDescent="0.3">
      <c r="A5524" s="54">
        <v>45521</v>
      </c>
      <c r="B5524" s="52">
        <v>16</v>
      </c>
      <c r="C5524" s="55">
        <v>71.430000000000007</v>
      </c>
      <c r="D5524" s="52">
        <f t="shared" si="89"/>
        <v>8</v>
      </c>
    </row>
    <row r="5525" spans="1:4" x14ac:dyDescent="0.3">
      <c r="A5525" s="54">
        <v>45521</v>
      </c>
      <c r="B5525" s="52">
        <v>17</v>
      </c>
      <c r="C5525" s="55">
        <v>78.650000000000006</v>
      </c>
      <c r="D5525" s="52">
        <f t="shared" si="89"/>
        <v>8</v>
      </c>
    </row>
    <row r="5526" spans="1:4" x14ac:dyDescent="0.3">
      <c r="A5526" s="54">
        <v>45521</v>
      </c>
      <c r="B5526" s="52">
        <v>18</v>
      </c>
      <c r="C5526" s="55">
        <v>136.55000000000001</v>
      </c>
      <c r="D5526" s="52">
        <f t="shared" si="89"/>
        <v>8</v>
      </c>
    </row>
    <row r="5527" spans="1:4" x14ac:dyDescent="0.3">
      <c r="A5527" s="54">
        <v>45521</v>
      </c>
      <c r="B5527" s="52">
        <v>19</v>
      </c>
      <c r="C5527" s="55">
        <v>132.13</v>
      </c>
      <c r="D5527" s="52">
        <f t="shared" si="89"/>
        <v>8</v>
      </c>
    </row>
    <row r="5528" spans="1:4" x14ac:dyDescent="0.3">
      <c r="A5528" s="54">
        <v>45521</v>
      </c>
      <c r="B5528" s="52">
        <v>20</v>
      </c>
      <c r="C5528" s="55">
        <v>164.98</v>
      </c>
      <c r="D5528" s="52">
        <f t="shared" si="89"/>
        <v>8</v>
      </c>
    </row>
    <row r="5529" spans="1:4" x14ac:dyDescent="0.3">
      <c r="A5529" s="54">
        <v>45521</v>
      </c>
      <c r="B5529" s="52">
        <v>21</v>
      </c>
      <c r="C5529" s="55">
        <v>199.77</v>
      </c>
      <c r="D5529" s="52">
        <f t="shared" si="89"/>
        <v>8</v>
      </c>
    </row>
    <row r="5530" spans="1:4" x14ac:dyDescent="0.3">
      <c r="A5530" s="54">
        <v>45521</v>
      </c>
      <c r="B5530" s="52">
        <v>22</v>
      </c>
      <c r="C5530" s="55">
        <v>148.4</v>
      </c>
      <c r="D5530" s="52">
        <f t="shared" si="89"/>
        <v>8</v>
      </c>
    </row>
    <row r="5531" spans="1:4" x14ac:dyDescent="0.3">
      <c r="A5531" s="54">
        <v>45521</v>
      </c>
      <c r="B5531" s="52">
        <v>23</v>
      </c>
      <c r="C5531" s="55">
        <v>119.77</v>
      </c>
      <c r="D5531" s="52">
        <f t="shared" si="89"/>
        <v>8</v>
      </c>
    </row>
    <row r="5532" spans="1:4" x14ac:dyDescent="0.3">
      <c r="A5532" s="54">
        <v>45521</v>
      </c>
      <c r="B5532" s="52">
        <v>24</v>
      </c>
      <c r="C5532" s="55">
        <v>107.82</v>
      </c>
      <c r="D5532" s="52">
        <f t="shared" si="89"/>
        <v>8</v>
      </c>
    </row>
    <row r="5533" spans="1:4" x14ac:dyDescent="0.3">
      <c r="A5533" s="54">
        <v>45522</v>
      </c>
      <c r="B5533" s="52">
        <v>1</v>
      </c>
      <c r="C5533" s="55">
        <v>111.93</v>
      </c>
      <c r="D5533" s="52">
        <f t="shared" si="89"/>
        <v>8</v>
      </c>
    </row>
    <row r="5534" spans="1:4" x14ac:dyDescent="0.3">
      <c r="A5534" s="54">
        <v>45522</v>
      </c>
      <c r="B5534" s="52">
        <v>2</v>
      </c>
      <c r="C5534" s="55">
        <v>110.87</v>
      </c>
      <c r="D5534" s="52">
        <f t="shared" si="89"/>
        <v>8</v>
      </c>
    </row>
    <row r="5535" spans="1:4" x14ac:dyDescent="0.3">
      <c r="A5535" s="54">
        <v>45522</v>
      </c>
      <c r="B5535" s="52">
        <v>3</v>
      </c>
      <c r="C5535" s="55">
        <v>104.32</v>
      </c>
      <c r="D5535" s="52">
        <f t="shared" si="89"/>
        <v>8</v>
      </c>
    </row>
    <row r="5536" spans="1:4" x14ac:dyDescent="0.3">
      <c r="A5536" s="54">
        <v>45522</v>
      </c>
      <c r="B5536" s="52">
        <v>4</v>
      </c>
      <c r="C5536" s="55">
        <v>103.93</v>
      </c>
      <c r="D5536" s="52">
        <f t="shared" si="89"/>
        <v>8</v>
      </c>
    </row>
    <row r="5537" spans="1:4" x14ac:dyDescent="0.3">
      <c r="A5537" s="54">
        <v>45522</v>
      </c>
      <c r="B5537" s="52">
        <v>5</v>
      </c>
      <c r="C5537" s="55">
        <v>102.33</v>
      </c>
      <c r="D5537" s="52">
        <f t="shared" si="89"/>
        <v>8</v>
      </c>
    </row>
    <row r="5538" spans="1:4" x14ac:dyDescent="0.3">
      <c r="A5538" s="54">
        <v>45522</v>
      </c>
      <c r="B5538" s="52">
        <v>6</v>
      </c>
      <c r="C5538" s="55">
        <v>102.32</v>
      </c>
      <c r="D5538" s="52">
        <f t="shared" si="89"/>
        <v>8</v>
      </c>
    </row>
    <row r="5539" spans="1:4" x14ac:dyDescent="0.3">
      <c r="A5539" s="54">
        <v>45522</v>
      </c>
      <c r="B5539" s="52">
        <v>7</v>
      </c>
      <c r="C5539" s="55">
        <v>97.14</v>
      </c>
      <c r="D5539" s="52">
        <f t="shared" si="89"/>
        <v>8</v>
      </c>
    </row>
    <row r="5540" spans="1:4" x14ac:dyDescent="0.3">
      <c r="A5540" s="54">
        <v>45522</v>
      </c>
      <c r="B5540" s="52">
        <v>8</v>
      </c>
      <c r="C5540" s="55">
        <v>92.74</v>
      </c>
      <c r="D5540" s="52">
        <f t="shared" si="89"/>
        <v>8</v>
      </c>
    </row>
    <row r="5541" spans="1:4" x14ac:dyDescent="0.3">
      <c r="A5541" s="54">
        <v>45522</v>
      </c>
      <c r="B5541" s="52">
        <v>9</v>
      </c>
      <c r="C5541" s="55">
        <v>86.48</v>
      </c>
      <c r="D5541" s="52">
        <f t="shared" si="89"/>
        <v>8</v>
      </c>
    </row>
    <row r="5542" spans="1:4" x14ac:dyDescent="0.3">
      <c r="A5542" s="54">
        <v>45522</v>
      </c>
      <c r="B5542" s="52">
        <v>10</v>
      </c>
      <c r="C5542" s="55">
        <v>79.569999999999993</v>
      </c>
      <c r="D5542" s="52">
        <f t="shared" si="89"/>
        <v>8</v>
      </c>
    </row>
    <row r="5543" spans="1:4" x14ac:dyDescent="0.3">
      <c r="A5543" s="54">
        <v>45522</v>
      </c>
      <c r="B5543" s="52">
        <v>11</v>
      </c>
      <c r="C5543" s="55">
        <v>66.849999999999994</v>
      </c>
      <c r="D5543" s="52">
        <f t="shared" si="89"/>
        <v>8</v>
      </c>
    </row>
    <row r="5544" spans="1:4" x14ac:dyDescent="0.3">
      <c r="A5544" s="54">
        <v>45522</v>
      </c>
      <c r="B5544" s="52">
        <v>12</v>
      </c>
      <c r="C5544" s="55">
        <v>65.28</v>
      </c>
      <c r="D5544" s="52">
        <f t="shared" si="89"/>
        <v>8</v>
      </c>
    </row>
    <row r="5545" spans="1:4" x14ac:dyDescent="0.3">
      <c r="A5545" s="54">
        <v>45522</v>
      </c>
      <c r="B5545" s="52">
        <v>13</v>
      </c>
      <c r="C5545" s="55">
        <v>60.7</v>
      </c>
      <c r="D5545" s="52">
        <f t="shared" si="89"/>
        <v>8</v>
      </c>
    </row>
    <row r="5546" spans="1:4" x14ac:dyDescent="0.3">
      <c r="A5546" s="54">
        <v>45522</v>
      </c>
      <c r="B5546" s="52">
        <v>14</v>
      </c>
      <c r="C5546" s="55">
        <v>31</v>
      </c>
      <c r="D5546" s="52">
        <f t="shared" si="89"/>
        <v>8</v>
      </c>
    </row>
    <row r="5547" spans="1:4" x14ac:dyDescent="0.3">
      <c r="A5547" s="54">
        <v>45522</v>
      </c>
      <c r="B5547" s="52">
        <v>15</v>
      </c>
      <c r="C5547" s="55">
        <v>15.95</v>
      </c>
      <c r="D5547" s="52">
        <f t="shared" si="89"/>
        <v>8</v>
      </c>
    </row>
    <row r="5548" spans="1:4" x14ac:dyDescent="0.3">
      <c r="A5548" s="54">
        <v>45522</v>
      </c>
      <c r="B5548" s="52">
        <v>16</v>
      </c>
      <c r="C5548" s="55">
        <v>47.65</v>
      </c>
      <c r="D5548" s="52">
        <f t="shared" si="89"/>
        <v>8</v>
      </c>
    </row>
    <row r="5549" spans="1:4" x14ac:dyDescent="0.3">
      <c r="A5549" s="54">
        <v>45522</v>
      </c>
      <c r="B5549" s="52">
        <v>17</v>
      </c>
      <c r="C5549" s="55">
        <v>135.22</v>
      </c>
      <c r="D5549" s="52">
        <f t="shared" si="89"/>
        <v>8</v>
      </c>
    </row>
    <row r="5550" spans="1:4" x14ac:dyDescent="0.3">
      <c r="A5550" s="54">
        <v>45522</v>
      </c>
      <c r="B5550" s="52">
        <v>18</v>
      </c>
      <c r="C5550" s="55">
        <v>110.9</v>
      </c>
      <c r="D5550" s="52">
        <f t="shared" si="89"/>
        <v>8</v>
      </c>
    </row>
    <row r="5551" spans="1:4" x14ac:dyDescent="0.3">
      <c r="A5551" s="54">
        <v>45522</v>
      </c>
      <c r="B5551" s="52">
        <v>19</v>
      </c>
      <c r="C5551" s="55">
        <v>150.74</v>
      </c>
      <c r="D5551" s="52">
        <f t="shared" si="89"/>
        <v>8</v>
      </c>
    </row>
    <row r="5552" spans="1:4" x14ac:dyDescent="0.3">
      <c r="A5552" s="54">
        <v>45522</v>
      </c>
      <c r="B5552" s="52">
        <v>20</v>
      </c>
      <c r="C5552" s="55">
        <v>121.8</v>
      </c>
      <c r="D5552" s="52">
        <f t="shared" si="89"/>
        <v>8</v>
      </c>
    </row>
    <row r="5553" spans="1:4" x14ac:dyDescent="0.3">
      <c r="A5553" s="54">
        <v>45522</v>
      </c>
      <c r="B5553" s="52">
        <v>21</v>
      </c>
      <c r="C5553" s="55">
        <v>138.9</v>
      </c>
      <c r="D5553" s="52">
        <f t="shared" si="89"/>
        <v>8</v>
      </c>
    </row>
    <row r="5554" spans="1:4" x14ac:dyDescent="0.3">
      <c r="A5554" s="54">
        <v>45522</v>
      </c>
      <c r="B5554" s="52">
        <v>22</v>
      </c>
      <c r="C5554" s="55">
        <v>120.84</v>
      </c>
      <c r="D5554" s="52">
        <f t="shared" si="89"/>
        <v>8</v>
      </c>
    </row>
    <row r="5555" spans="1:4" x14ac:dyDescent="0.3">
      <c r="A5555" s="54">
        <v>45522</v>
      </c>
      <c r="B5555" s="52">
        <v>23</v>
      </c>
      <c r="C5555" s="55">
        <v>139.29</v>
      </c>
      <c r="D5555" s="52">
        <f t="shared" si="89"/>
        <v>8</v>
      </c>
    </row>
    <row r="5556" spans="1:4" x14ac:dyDescent="0.3">
      <c r="A5556" s="54">
        <v>45522</v>
      </c>
      <c r="B5556" s="52">
        <v>24</v>
      </c>
      <c r="C5556" s="55">
        <v>123.73</v>
      </c>
      <c r="D5556" s="52">
        <f t="shared" si="89"/>
        <v>8</v>
      </c>
    </row>
    <row r="5557" spans="1:4" x14ac:dyDescent="0.3">
      <c r="A5557" s="54">
        <v>45523</v>
      </c>
      <c r="B5557" s="52">
        <v>1</v>
      </c>
      <c r="C5557" s="55">
        <v>113.06</v>
      </c>
      <c r="D5557" s="52">
        <f t="shared" si="89"/>
        <v>8</v>
      </c>
    </row>
    <row r="5558" spans="1:4" x14ac:dyDescent="0.3">
      <c r="A5558" s="54">
        <v>45523</v>
      </c>
      <c r="B5558" s="52">
        <v>2</v>
      </c>
      <c r="C5558" s="55">
        <v>101.5</v>
      </c>
      <c r="D5558" s="52">
        <f t="shared" si="89"/>
        <v>8</v>
      </c>
    </row>
    <row r="5559" spans="1:4" x14ac:dyDescent="0.3">
      <c r="A5559" s="54">
        <v>45523</v>
      </c>
      <c r="B5559" s="52">
        <v>3</v>
      </c>
      <c r="C5559" s="55">
        <v>92.02</v>
      </c>
      <c r="D5559" s="52">
        <f t="shared" si="89"/>
        <v>8</v>
      </c>
    </row>
    <row r="5560" spans="1:4" x14ac:dyDescent="0.3">
      <c r="A5560" s="54">
        <v>45523</v>
      </c>
      <c r="B5560" s="52">
        <v>4</v>
      </c>
      <c r="C5560" s="55">
        <v>84.86</v>
      </c>
      <c r="D5560" s="52">
        <f t="shared" si="89"/>
        <v>8</v>
      </c>
    </row>
    <row r="5561" spans="1:4" x14ac:dyDescent="0.3">
      <c r="A5561" s="54">
        <v>45523</v>
      </c>
      <c r="B5561" s="52">
        <v>5</v>
      </c>
      <c r="C5561" s="55">
        <v>86.89</v>
      </c>
      <c r="D5561" s="52">
        <f t="shared" si="89"/>
        <v>8</v>
      </c>
    </row>
    <row r="5562" spans="1:4" x14ac:dyDescent="0.3">
      <c r="A5562" s="54">
        <v>45523</v>
      </c>
      <c r="B5562" s="52">
        <v>6</v>
      </c>
      <c r="C5562" s="55">
        <v>92.11</v>
      </c>
      <c r="D5562" s="52">
        <f t="shared" si="89"/>
        <v>8</v>
      </c>
    </row>
    <row r="5563" spans="1:4" x14ac:dyDescent="0.3">
      <c r="A5563" s="54">
        <v>45523</v>
      </c>
      <c r="B5563" s="52">
        <v>7</v>
      </c>
      <c r="C5563" s="55">
        <v>130.71</v>
      </c>
      <c r="D5563" s="52">
        <f t="shared" si="89"/>
        <v>8</v>
      </c>
    </row>
    <row r="5564" spans="1:4" x14ac:dyDescent="0.3">
      <c r="A5564" s="54">
        <v>45523</v>
      </c>
      <c r="B5564" s="52">
        <v>8</v>
      </c>
      <c r="C5564" s="55">
        <v>152.21</v>
      </c>
      <c r="D5564" s="52">
        <f t="shared" si="89"/>
        <v>8</v>
      </c>
    </row>
    <row r="5565" spans="1:4" x14ac:dyDescent="0.3">
      <c r="A5565" s="54">
        <v>45523</v>
      </c>
      <c r="B5565" s="52">
        <v>9</v>
      </c>
      <c r="C5565" s="55">
        <v>129</v>
      </c>
      <c r="D5565" s="52">
        <f t="shared" si="89"/>
        <v>8</v>
      </c>
    </row>
    <row r="5566" spans="1:4" x14ac:dyDescent="0.3">
      <c r="A5566" s="54">
        <v>45523</v>
      </c>
      <c r="B5566" s="52">
        <v>10</v>
      </c>
      <c r="C5566" s="55">
        <v>112.58</v>
      </c>
      <c r="D5566" s="52">
        <f t="shared" si="89"/>
        <v>8</v>
      </c>
    </row>
    <row r="5567" spans="1:4" x14ac:dyDescent="0.3">
      <c r="A5567" s="54">
        <v>45523</v>
      </c>
      <c r="B5567" s="52">
        <v>11</v>
      </c>
      <c r="C5567" s="55">
        <v>96.19</v>
      </c>
      <c r="D5567" s="52">
        <f t="shared" si="89"/>
        <v>8</v>
      </c>
    </row>
    <row r="5568" spans="1:4" x14ac:dyDescent="0.3">
      <c r="A5568" s="54">
        <v>45523</v>
      </c>
      <c r="B5568" s="52">
        <v>12</v>
      </c>
      <c r="C5568" s="55">
        <v>89.54</v>
      </c>
      <c r="D5568" s="52">
        <f t="shared" si="89"/>
        <v>8</v>
      </c>
    </row>
    <row r="5569" spans="1:4" x14ac:dyDescent="0.3">
      <c r="A5569" s="54">
        <v>45523</v>
      </c>
      <c r="B5569" s="52">
        <v>13</v>
      </c>
      <c r="C5569" s="55">
        <v>91.24</v>
      </c>
      <c r="D5569" s="52">
        <f t="shared" si="89"/>
        <v>8</v>
      </c>
    </row>
    <row r="5570" spans="1:4" x14ac:dyDescent="0.3">
      <c r="A5570" s="54">
        <v>45523</v>
      </c>
      <c r="B5570" s="52">
        <v>14</v>
      </c>
      <c r="C5570" s="55">
        <v>81.290000000000006</v>
      </c>
      <c r="D5570" s="52">
        <f t="shared" si="89"/>
        <v>8</v>
      </c>
    </row>
    <row r="5571" spans="1:4" x14ac:dyDescent="0.3">
      <c r="A5571" s="54">
        <v>45523</v>
      </c>
      <c r="B5571" s="52">
        <v>15</v>
      </c>
      <c r="C5571" s="55">
        <v>81.98</v>
      </c>
      <c r="D5571" s="52">
        <f t="shared" si="89"/>
        <v>8</v>
      </c>
    </row>
    <row r="5572" spans="1:4" x14ac:dyDescent="0.3">
      <c r="A5572" s="54">
        <v>45523</v>
      </c>
      <c r="B5572" s="52">
        <v>16</v>
      </c>
      <c r="C5572" s="55">
        <v>102.74</v>
      </c>
      <c r="D5572" s="52">
        <f t="shared" si="89"/>
        <v>8</v>
      </c>
    </row>
    <row r="5573" spans="1:4" x14ac:dyDescent="0.3">
      <c r="A5573" s="54">
        <v>45523</v>
      </c>
      <c r="B5573" s="52">
        <v>17</v>
      </c>
      <c r="C5573" s="55">
        <v>151.15</v>
      </c>
      <c r="D5573" s="52">
        <f t="shared" si="89"/>
        <v>8</v>
      </c>
    </row>
    <row r="5574" spans="1:4" x14ac:dyDescent="0.3">
      <c r="A5574" s="54">
        <v>45523</v>
      </c>
      <c r="B5574" s="52">
        <v>18</v>
      </c>
      <c r="C5574" s="55">
        <v>189.47</v>
      </c>
      <c r="D5574" s="52">
        <f t="shared" si="89"/>
        <v>8</v>
      </c>
    </row>
    <row r="5575" spans="1:4" x14ac:dyDescent="0.3">
      <c r="A5575" s="54">
        <v>45523</v>
      </c>
      <c r="B5575" s="52">
        <v>19</v>
      </c>
      <c r="C5575" s="55">
        <v>302.60000000000002</v>
      </c>
      <c r="D5575" s="52">
        <f t="shared" si="89"/>
        <v>8</v>
      </c>
    </row>
    <row r="5576" spans="1:4" x14ac:dyDescent="0.3">
      <c r="A5576" s="54">
        <v>45523</v>
      </c>
      <c r="B5576" s="52">
        <v>20</v>
      </c>
      <c r="C5576" s="55">
        <v>366.21</v>
      </c>
      <c r="D5576" s="52">
        <f t="shared" si="89"/>
        <v>8</v>
      </c>
    </row>
    <row r="5577" spans="1:4" x14ac:dyDescent="0.3">
      <c r="A5577" s="54">
        <v>45523</v>
      </c>
      <c r="B5577" s="52">
        <v>21</v>
      </c>
      <c r="C5577" s="55">
        <v>395.21</v>
      </c>
      <c r="D5577" s="52">
        <f t="shared" si="89"/>
        <v>8</v>
      </c>
    </row>
    <row r="5578" spans="1:4" x14ac:dyDescent="0.3">
      <c r="A5578" s="54">
        <v>45523</v>
      </c>
      <c r="B5578" s="52">
        <v>22</v>
      </c>
      <c r="C5578" s="55">
        <v>224.84</v>
      </c>
      <c r="D5578" s="52">
        <f t="shared" si="89"/>
        <v>8</v>
      </c>
    </row>
    <row r="5579" spans="1:4" x14ac:dyDescent="0.3">
      <c r="A5579" s="54">
        <v>45523</v>
      </c>
      <c r="B5579" s="52">
        <v>23</v>
      </c>
      <c r="C5579" s="55">
        <v>145.71</v>
      </c>
      <c r="D5579" s="52">
        <f t="shared" si="89"/>
        <v>8</v>
      </c>
    </row>
    <row r="5580" spans="1:4" x14ac:dyDescent="0.3">
      <c r="A5580" s="54">
        <v>45523</v>
      </c>
      <c r="B5580" s="52">
        <v>24</v>
      </c>
      <c r="C5580" s="55">
        <v>111.47</v>
      </c>
      <c r="D5580" s="52">
        <f t="shared" si="89"/>
        <v>8</v>
      </c>
    </row>
    <row r="5581" spans="1:4" x14ac:dyDescent="0.3">
      <c r="A5581" s="54">
        <v>45524</v>
      </c>
      <c r="B5581" s="52">
        <v>1</v>
      </c>
      <c r="C5581" s="55">
        <v>128</v>
      </c>
      <c r="D5581" s="52">
        <f t="shared" si="89"/>
        <v>8</v>
      </c>
    </row>
    <row r="5582" spans="1:4" x14ac:dyDescent="0.3">
      <c r="A5582" s="54">
        <v>45524</v>
      </c>
      <c r="B5582" s="52">
        <v>2</v>
      </c>
      <c r="C5582" s="55">
        <v>106.59</v>
      </c>
      <c r="D5582" s="52">
        <f t="shared" si="89"/>
        <v>8</v>
      </c>
    </row>
    <row r="5583" spans="1:4" x14ac:dyDescent="0.3">
      <c r="A5583" s="54">
        <v>45524</v>
      </c>
      <c r="B5583" s="52">
        <v>3</v>
      </c>
      <c r="C5583" s="55">
        <v>100.27</v>
      </c>
      <c r="D5583" s="52">
        <f t="shared" ref="D5583:D5646" si="90">MONTH(A5583)</f>
        <v>8</v>
      </c>
    </row>
    <row r="5584" spans="1:4" x14ac:dyDescent="0.3">
      <c r="A5584" s="54">
        <v>45524</v>
      </c>
      <c r="B5584" s="52">
        <v>4</v>
      </c>
      <c r="C5584" s="55">
        <v>98.18</v>
      </c>
      <c r="D5584" s="52">
        <f t="shared" si="90"/>
        <v>8</v>
      </c>
    </row>
    <row r="5585" spans="1:4" x14ac:dyDescent="0.3">
      <c r="A5585" s="54">
        <v>45524</v>
      </c>
      <c r="B5585" s="52">
        <v>5</v>
      </c>
      <c r="C5585" s="55">
        <v>91.62</v>
      </c>
      <c r="D5585" s="52">
        <f t="shared" si="90"/>
        <v>8</v>
      </c>
    </row>
    <row r="5586" spans="1:4" x14ac:dyDescent="0.3">
      <c r="A5586" s="54">
        <v>45524</v>
      </c>
      <c r="B5586" s="52">
        <v>6</v>
      </c>
      <c r="C5586" s="55">
        <v>99.2</v>
      </c>
      <c r="D5586" s="52">
        <f t="shared" si="90"/>
        <v>8</v>
      </c>
    </row>
    <row r="5587" spans="1:4" x14ac:dyDescent="0.3">
      <c r="A5587" s="54">
        <v>45524</v>
      </c>
      <c r="B5587" s="52">
        <v>7</v>
      </c>
      <c r="C5587" s="55">
        <v>130.33000000000001</v>
      </c>
      <c r="D5587" s="52">
        <f t="shared" si="90"/>
        <v>8</v>
      </c>
    </row>
    <row r="5588" spans="1:4" x14ac:dyDescent="0.3">
      <c r="A5588" s="54">
        <v>45524</v>
      </c>
      <c r="B5588" s="52">
        <v>8</v>
      </c>
      <c r="C5588" s="55">
        <v>130.61000000000001</v>
      </c>
      <c r="D5588" s="52">
        <f t="shared" si="90"/>
        <v>8</v>
      </c>
    </row>
    <row r="5589" spans="1:4" x14ac:dyDescent="0.3">
      <c r="A5589" s="54">
        <v>45524</v>
      </c>
      <c r="B5589" s="52">
        <v>9</v>
      </c>
      <c r="C5589" s="55">
        <v>121.36</v>
      </c>
      <c r="D5589" s="52">
        <f t="shared" si="90"/>
        <v>8</v>
      </c>
    </row>
    <row r="5590" spans="1:4" x14ac:dyDescent="0.3">
      <c r="A5590" s="54">
        <v>45524</v>
      </c>
      <c r="B5590" s="52">
        <v>10</v>
      </c>
      <c r="C5590" s="55">
        <v>101.73</v>
      </c>
      <c r="D5590" s="52">
        <f t="shared" si="90"/>
        <v>8</v>
      </c>
    </row>
    <row r="5591" spans="1:4" x14ac:dyDescent="0.3">
      <c r="A5591" s="54">
        <v>45524</v>
      </c>
      <c r="B5591" s="52">
        <v>11</v>
      </c>
      <c r="C5591" s="55">
        <v>92.22</v>
      </c>
      <c r="D5591" s="52">
        <f t="shared" si="90"/>
        <v>8</v>
      </c>
    </row>
    <row r="5592" spans="1:4" x14ac:dyDescent="0.3">
      <c r="A5592" s="54">
        <v>45524</v>
      </c>
      <c r="B5592" s="52">
        <v>12</v>
      </c>
      <c r="C5592" s="55">
        <v>80.31</v>
      </c>
      <c r="D5592" s="52">
        <f t="shared" si="90"/>
        <v>8</v>
      </c>
    </row>
    <row r="5593" spans="1:4" x14ac:dyDescent="0.3">
      <c r="A5593" s="54">
        <v>45524</v>
      </c>
      <c r="B5593" s="52">
        <v>13</v>
      </c>
      <c r="C5593" s="55">
        <v>70.900000000000006</v>
      </c>
      <c r="D5593" s="52">
        <f t="shared" si="90"/>
        <v>8</v>
      </c>
    </row>
    <row r="5594" spans="1:4" x14ac:dyDescent="0.3">
      <c r="A5594" s="54">
        <v>45524</v>
      </c>
      <c r="B5594" s="52">
        <v>14</v>
      </c>
      <c r="C5594" s="55">
        <v>77.459999999999994</v>
      </c>
      <c r="D5594" s="52">
        <f t="shared" si="90"/>
        <v>8</v>
      </c>
    </row>
    <row r="5595" spans="1:4" x14ac:dyDescent="0.3">
      <c r="A5595" s="54">
        <v>45524</v>
      </c>
      <c r="B5595" s="52">
        <v>15</v>
      </c>
      <c r="C5595" s="55">
        <v>82.67</v>
      </c>
      <c r="D5595" s="52">
        <f t="shared" si="90"/>
        <v>8</v>
      </c>
    </row>
    <row r="5596" spans="1:4" x14ac:dyDescent="0.3">
      <c r="A5596" s="54">
        <v>45524</v>
      </c>
      <c r="B5596" s="52">
        <v>16</v>
      </c>
      <c r="C5596" s="55">
        <v>120</v>
      </c>
      <c r="D5596" s="52">
        <f t="shared" si="90"/>
        <v>8</v>
      </c>
    </row>
    <row r="5597" spans="1:4" x14ac:dyDescent="0.3">
      <c r="A5597" s="54">
        <v>45524</v>
      </c>
      <c r="B5597" s="52">
        <v>17</v>
      </c>
      <c r="C5597" s="55">
        <v>105.9</v>
      </c>
      <c r="D5597" s="52">
        <f t="shared" si="90"/>
        <v>8</v>
      </c>
    </row>
    <row r="5598" spans="1:4" x14ac:dyDescent="0.3">
      <c r="A5598" s="54">
        <v>45524</v>
      </c>
      <c r="B5598" s="52">
        <v>18</v>
      </c>
      <c r="C5598" s="55">
        <v>136.22</v>
      </c>
      <c r="D5598" s="52">
        <f t="shared" si="90"/>
        <v>8</v>
      </c>
    </row>
    <row r="5599" spans="1:4" x14ac:dyDescent="0.3">
      <c r="A5599" s="54">
        <v>45524</v>
      </c>
      <c r="B5599" s="52">
        <v>19</v>
      </c>
      <c r="C5599" s="55">
        <v>173.64</v>
      </c>
      <c r="D5599" s="52">
        <f t="shared" si="90"/>
        <v>8</v>
      </c>
    </row>
    <row r="5600" spans="1:4" x14ac:dyDescent="0.3">
      <c r="A5600" s="54">
        <v>45524</v>
      </c>
      <c r="B5600" s="52">
        <v>20</v>
      </c>
      <c r="C5600" s="55">
        <v>254.13</v>
      </c>
      <c r="D5600" s="52">
        <f t="shared" si="90"/>
        <v>8</v>
      </c>
    </row>
    <row r="5601" spans="1:4" x14ac:dyDescent="0.3">
      <c r="A5601" s="54">
        <v>45524</v>
      </c>
      <c r="B5601" s="52">
        <v>21</v>
      </c>
      <c r="C5601" s="55">
        <v>305</v>
      </c>
      <c r="D5601" s="52">
        <f t="shared" si="90"/>
        <v>8</v>
      </c>
    </row>
    <row r="5602" spans="1:4" x14ac:dyDescent="0.3">
      <c r="A5602" s="54">
        <v>45524</v>
      </c>
      <c r="B5602" s="52">
        <v>22</v>
      </c>
      <c r="C5602" s="55">
        <v>164.9</v>
      </c>
      <c r="D5602" s="52">
        <f t="shared" si="90"/>
        <v>8</v>
      </c>
    </row>
    <row r="5603" spans="1:4" x14ac:dyDescent="0.3">
      <c r="A5603" s="54">
        <v>45524</v>
      </c>
      <c r="B5603" s="52">
        <v>23</v>
      </c>
      <c r="C5603" s="55">
        <v>140.84</v>
      </c>
      <c r="D5603" s="52">
        <f t="shared" si="90"/>
        <v>8</v>
      </c>
    </row>
    <row r="5604" spans="1:4" x14ac:dyDescent="0.3">
      <c r="A5604" s="54">
        <v>45524</v>
      </c>
      <c r="B5604" s="52">
        <v>24</v>
      </c>
      <c r="C5604" s="55">
        <v>130.81</v>
      </c>
      <c r="D5604" s="52">
        <f t="shared" si="90"/>
        <v>8</v>
      </c>
    </row>
    <row r="5605" spans="1:4" x14ac:dyDescent="0.3">
      <c r="A5605" s="54">
        <v>45525</v>
      </c>
      <c r="B5605" s="52">
        <v>1</v>
      </c>
      <c r="C5605" s="55">
        <v>147.26</v>
      </c>
      <c r="D5605" s="52">
        <f t="shared" si="90"/>
        <v>8</v>
      </c>
    </row>
    <row r="5606" spans="1:4" x14ac:dyDescent="0.3">
      <c r="A5606" s="54">
        <v>45525</v>
      </c>
      <c r="B5606" s="52">
        <v>2</v>
      </c>
      <c r="C5606" s="55">
        <v>133.88</v>
      </c>
      <c r="D5606" s="52">
        <f t="shared" si="90"/>
        <v>8</v>
      </c>
    </row>
    <row r="5607" spans="1:4" x14ac:dyDescent="0.3">
      <c r="A5607" s="54">
        <v>45525</v>
      </c>
      <c r="B5607" s="52">
        <v>3</v>
      </c>
      <c r="C5607" s="55">
        <v>131.52000000000001</v>
      </c>
      <c r="D5607" s="52">
        <f t="shared" si="90"/>
        <v>8</v>
      </c>
    </row>
    <row r="5608" spans="1:4" x14ac:dyDescent="0.3">
      <c r="A5608" s="54">
        <v>45525</v>
      </c>
      <c r="B5608" s="52">
        <v>4</v>
      </c>
      <c r="C5608" s="55">
        <v>130.87</v>
      </c>
      <c r="D5608" s="52">
        <f t="shared" si="90"/>
        <v>8</v>
      </c>
    </row>
    <row r="5609" spans="1:4" x14ac:dyDescent="0.3">
      <c r="A5609" s="54">
        <v>45525</v>
      </c>
      <c r="B5609" s="52">
        <v>5</v>
      </c>
      <c r="C5609" s="55">
        <v>130.74</v>
      </c>
      <c r="D5609" s="52">
        <f t="shared" si="90"/>
        <v>8</v>
      </c>
    </row>
    <row r="5610" spans="1:4" x14ac:dyDescent="0.3">
      <c r="A5610" s="54">
        <v>45525</v>
      </c>
      <c r="B5610" s="52">
        <v>6</v>
      </c>
      <c r="C5610" s="55">
        <v>133.57</v>
      </c>
      <c r="D5610" s="52">
        <f t="shared" si="90"/>
        <v>8</v>
      </c>
    </row>
    <row r="5611" spans="1:4" x14ac:dyDescent="0.3">
      <c r="A5611" s="54">
        <v>45525</v>
      </c>
      <c r="B5611" s="52">
        <v>7</v>
      </c>
      <c r="C5611" s="55">
        <v>118.12</v>
      </c>
      <c r="D5611" s="52">
        <f t="shared" si="90"/>
        <v>8</v>
      </c>
    </row>
    <row r="5612" spans="1:4" x14ac:dyDescent="0.3">
      <c r="A5612" s="54">
        <v>45525</v>
      </c>
      <c r="B5612" s="52">
        <v>8</v>
      </c>
      <c r="C5612" s="55">
        <v>115.73</v>
      </c>
      <c r="D5612" s="52">
        <f t="shared" si="90"/>
        <v>8</v>
      </c>
    </row>
    <row r="5613" spans="1:4" x14ac:dyDescent="0.3">
      <c r="A5613" s="54">
        <v>45525</v>
      </c>
      <c r="B5613" s="52">
        <v>9</v>
      </c>
      <c r="C5613" s="55">
        <v>109.22</v>
      </c>
      <c r="D5613" s="52">
        <f t="shared" si="90"/>
        <v>8</v>
      </c>
    </row>
    <row r="5614" spans="1:4" x14ac:dyDescent="0.3">
      <c r="A5614" s="54">
        <v>45525</v>
      </c>
      <c r="B5614" s="52">
        <v>10</v>
      </c>
      <c r="C5614" s="55">
        <v>120</v>
      </c>
      <c r="D5614" s="52">
        <f t="shared" si="90"/>
        <v>8</v>
      </c>
    </row>
    <row r="5615" spans="1:4" x14ac:dyDescent="0.3">
      <c r="A5615" s="54">
        <v>45525</v>
      </c>
      <c r="B5615" s="52">
        <v>11</v>
      </c>
      <c r="C5615" s="55">
        <v>128.76</v>
      </c>
      <c r="D5615" s="52">
        <f t="shared" si="90"/>
        <v>8</v>
      </c>
    </row>
    <row r="5616" spans="1:4" x14ac:dyDescent="0.3">
      <c r="A5616" s="54">
        <v>45525</v>
      </c>
      <c r="B5616" s="52">
        <v>12</v>
      </c>
      <c r="C5616" s="55">
        <v>129.94999999999999</v>
      </c>
      <c r="D5616" s="52">
        <f t="shared" si="90"/>
        <v>8</v>
      </c>
    </row>
    <row r="5617" spans="1:4" x14ac:dyDescent="0.3">
      <c r="A5617" s="54">
        <v>45525</v>
      </c>
      <c r="B5617" s="52">
        <v>13</v>
      </c>
      <c r="C5617" s="55">
        <v>132.69</v>
      </c>
      <c r="D5617" s="52">
        <f t="shared" si="90"/>
        <v>8</v>
      </c>
    </row>
    <row r="5618" spans="1:4" x14ac:dyDescent="0.3">
      <c r="A5618" s="54">
        <v>45525</v>
      </c>
      <c r="B5618" s="52">
        <v>14</v>
      </c>
      <c r="C5618" s="55">
        <v>144.74</v>
      </c>
      <c r="D5618" s="52">
        <f t="shared" si="90"/>
        <v>8</v>
      </c>
    </row>
    <row r="5619" spans="1:4" x14ac:dyDescent="0.3">
      <c r="A5619" s="54">
        <v>45525</v>
      </c>
      <c r="B5619" s="52">
        <v>15</v>
      </c>
      <c r="C5619" s="55">
        <v>150</v>
      </c>
      <c r="D5619" s="52">
        <f t="shared" si="90"/>
        <v>8</v>
      </c>
    </row>
    <row r="5620" spans="1:4" x14ac:dyDescent="0.3">
      <c r="A5620" s="54">
        <v>45525</v>
      </c>
      <c r="B5620" s="52">
        <v>16</v>
      </c>
      <c r="C5620" s="55">
        <v>184</v>
      </c>
      <c r="D5620" s="52">
        <f t="shared" si="90"/>
        <v>8</v>
      </c>
    </row>
    <row r="5621" spans="1:4" x14ac:dyDescent="0.3">
      <c r="A5621" s="54">
        <v>45525</v>
      </c>
      <c r="B5621" s="52">
        <v>17</v>
      </c>
      <c r="C5621" s="55">
        <v>186.03</v>
      </c>
      <c r="D5621" s="52">
        <f t="shared" si="90"/>
        <v>8</v>
      </c>
    </row>
    <row r="5622" spans="1:4" x14ac:dyDescent="0.3">
      <c r="A5622" s="54">
        <v>45525</v>
      </c>
      <c r="B5622" s="52">
        <v>18</v>
      </c>
      <c r="C5622" s="55">
        <v>216.16</v>
      </c>
      <c r="D5622" s="52">
        <f t="shared" si="90"/>
        <v>8</v>
      </c>
    </row>
    <row r="5623" spans="1:4" x14ac:dyDescent="0.3">
      <c r="A5623" s="54">
        <v>45525</v>
      </c>
      <c r="B5623" s="52">
        <v>19</v>
      </c>
      <c r="C5623" s="55">
        <v>190.73</v>
      </c>
      <c r="D5623" s="52">
        <f t="shared" si="90"/>
        <v>8</v>
      </c>
    </row>
    <row r="5624" spans="1:4" x14ac:dyDescent="0.3">
      <c r="A5624" s="54">
        <v>45525</v>
      </c>
      <c r="B5624" s="52">
        <v>20</v>
      </c>
      <c r="C5624" s="55">
        <v>167.59</v>
      </c>
      <c r="D5624" s="52">
        <f t="shared" si="90"/>
        <v>8</v>
      </c>
    </row>
    <row r="5625" spans="1:4" x14ac:dyDescent="0.3">
      <c r="A5625" s="54">
        <v>45525</v>
      </c>
      <c r="B5625" s="52">
        <v>21</v>
      </c>
      <c r="C5625" s="55">
        <v>174.75</v>
      </c>
      <c r="D5625" s="52">
        <f t="shared" si="90"/>
        <v>8</v>
      </c>
    </row>
    <row r="5626" spans="1:4" x14ac:dyDescent="0.3">
      <c r="A5626" s="54">
        <v>45525</v>
      </c>
      <c r="B5626" s="52">
        <v>22</v>
      </c>
      <c r="C5626" s="55">
        <v>140.52000000000001</v>
      </c>
      <c r="D5626" s="52">
        <f t="shared" si="90"/>
        <v>8</v>
      </c>
    </row>
    <row r="5627" spans="1:4" x14ac:dyDescent="0.3">
      <c r="A5627" s="54">
        <v>45525</v>
      </c>
      <c r="B5627" s="52">
        <v>23</v>
      </c>
      <c r="C5627" s="55">
        <v>108.85</v>
      </c>
      <c r="D5627" s="52">
        <f t="shared" si="90"/>
        <v>8</v>
      </c>
    </row>
    <row r="5628" spans="1:4" x14ac:dyDescent="0.3">
      <c r="A5628" s="54">
        <v>45525</v>
      </c>
      <c r="B5628" s="52">
        <v>24</v>
      </c>
      <c r="C5628" s="55">
        <v>92.8</v>
      </c>
      <c r="D5628" s="52">
        <f t="shared" si="90"/>
        <v>8</v>
      </c>
    </row>
    <row r="5629" spans="1:4" x14ac:dyDescent="0.3">
      <c r="A5629" s="54">
        <v>45526</v>
      </c>
      <c r="B5629" s="52">
        <v>1</v>
      </c>
      <c r="C5629" s="55">
        <v>122.26</v>
      </c>
      <c r="D5629" s="52">
        <f t="shared" si="90"/>
        <v>8</v>
      </c>
    </row>
    <row r="5630" spans="1:4" x14ac:dyDescent="0.3">
      <c r="A5630" s="54">
        <v>45526</v>
      </c>
      <c r="B5630" s="52">
        <v>2</v>
      </c>
      <c r="C5630" s="55">
        <v>109.34</v>
      </c>
      <c r="D5630" s="52">
        <f t="shared" si="90"/>
        <v>8</v>
      </c>
    </row>
    <row r="5631" spans="1:4" x14ac:dyDescent="0.3">
      <c r="A5631" s="54">
        <v>45526</v>
      </c>
      <c r="B5631" s="52">
        <v>3</v>
      </c>
      <c r="C5631" s="55">
        <v>88.75</v>
      </c>
      <c r="D5631" s="52">
        <f t="shared" si="90"/>
        <v>8</v>
      </c>
    </row>
    <row r="5632" spans="1:4" x14ac:dyDescent="0.3">
      <c r="A5632" s="54">
        <v>45526</v>
      </c>
      <c r="B5632" s="52">
        <v>4</v>
      </c>
      <c r="C5632" s="55">
        <v>92.41</v>
      </c>
      <c r="D5632" s="52">
        <f t="shared" si="90"/>
        <v>8</v>
      </c>
    </row>
    <row r="5633" spans="1:4" x14ac:dyDescent="0.3">
      <c r="A5633" s="54">
        <v>45526</v>
      </c>
      <c r="B5633" s="52">
        <v>5</v>
      </c>
      <c r="C5633" s="55">
        <v>91.09</v>
      </c>
      <c r="D5633" s="52">
        <f t="shared" si="90"/>
        <v>8</v>
      </c>
    </row>
    <row r="5634" spans="1:4" x14ac:dyDescent="0.3">
      <c r="A5634" s="54">
        <v>45526</v>
      </c>
      <c r="B5634" s="52">
        <v>6</v>
      </c>
      <c r="C5634" s="55">
        <v>120.07</v>
      </c>
      <c r="D5634" s="52">
        <f t="shared" si="90"/>
        <v>8</v>
      </c>
    </row>
    <row r="5635" spans="1:4" x14ac:dyDescent="0.3">
      <c r="A5635" s="54">
        <v>45526</v>
      </c>
      <c r="B5635" s="52">
        <v>7</v>
      </c>
      <c r="C5635" s="55">
        <v>128.61000000000001</v>
      </c>
      <c r="D5635" s="52">
        <f t="shared" si="90"/>
        <v>8</v>
      </c>
    </row>
    <row r="5636" spans="1:4" x14ac:dyDescent="0.3">
      <c r="A5636" s="54">
        <v>45526</v>
      </c>
      <c r="B5636" s="52">
        <v>8</v>
      </c>
      <c r="C5636" s="55">
        <v>130.59</v>
      </c>
      <c r="D5636" s="52">
        <f t="shared" si="90"/>
        <v>8</v>
      </c>
    </row>
    <row r="5637" spans="1:4" x14ac:dyDescent="0.3">
      <c r="A5637" s="54">
        <v>45526</v>
      </c>
      <c r="B5637" s="52">
        <v>9</v>
      </c>
      <c r="C5637" s="55">
        <v>115.2</v>
      </c>
      <c r="D5637" s="52">
        <f t="shared" si="90"/>
        <v>8</v>
      </c>
    </row>
    <row r="5638" spans="1:4" x14ac:dyDescent="0.3">
      <c r="A5638" s="54">
        <v>45526</v>
      </c>
      <c r="B5638" s="52">
        <v>10</v>
      </c>
      <c r="C5638" s="55">
        <v>87.38</v>
      </c>
      <c r="D5638" s="52">
        <f t="shared" si="90"/>
        <v>8</v>
      </c>
    </row>
    <row r="5639" spans="1:4" x14ac:dyDescent="0.3">
      <c r="A5639" s="54">
        <v>45526</v>
      </c>
      <c r="B5639" s="52">
        <v>11</v>
      </c>
      <c r="C5639" s="55">
        <v>60.35</v>
      </c>
      <c r="D5639" s="52">
        <f t="shared" si="90"/>
        <v>8</v>
      </c>
    </row>
    <row r="5640" spans="1:4" x14ac:dyDescent="0.3">
      <c r="A5640" s="54">
        <v>45526</v>
      </c>
      <c r="B5640" s="52">
        <v>12</v>
      </c>
      <c r="C5640" s="55">
        <v>64.84</v>
      </c>
      <c r="D5640" s="52">
        <f t="shared" si="90"/>
        <v>8</v>
      </c>
    </row>
    <row r="5641" spans="1:4" x14ac:dyDescent="0.3">
      <c r="A5641" s="54">
        <v>45526</v>
      </c>
      <c r="B5641" s="52">
        <v>13</v>
      </c>
      <c r="C5641" s="55">
        <v>74.87</v>
      </c>
      <c r="D5641" s="52">
        <f t="shared" si="90"/>
        <v>8</v>
      </c>
    </row>
    <row r="5642" spans="1:4" x14ac:dyDescent="0.3">
      <c r="A5642" s="54">
        <v>45526</v>
      </c>
      <c r="B5642" s="52">
        <v>14</v>
      </c>
      <c r="C5642" s="55">
        <v>79.099999999999994</v>
      </c>
      <c r="D5642" s="52">
        <f t="shared" si="90"/>
        <v>8</v>
      </c>
    </row>
    <row r="5643" spans="1:4" x14ac:dyDescent="0.3">
      <c r="A5643" s="54">
        <v>45526</v>
      </c>
      <c r="B5643" s="52">
        <v>15</v>
      </c>
      <c r="C5643" s="55">
        <v>102.42</v>
      </c>
      <c r="D5643" s="52">
        <f t="shared" si="90"/>
        <v>8</v>
      </c>
    </row>
    <row r="5644" spans="1:4" x14ac:dyDescent="0.3">
      <c r="A5644" s="54">
        <v>45526</v>
      </c>
      <c r="B5644" s="52">
        <v>16</v>
      </c>
      <c r="C5644" s="55">
        <v>98.08</v>
      </c>
      <c r="D5644" s="52">
        <f t="shared" si="90"/>
        <v>8</v>
      </c>
    </row>
    <row r="5645" spans="1:4" x14ac:dyDescent="0.3">
      <c r="A5645" s="54">
        <v>45526</v>
      </c>
      <c r="B5645" s="52">
        <v>17</v>
      </c>
      <c r="C5645" s="55">
        <v>115.16</v>
      </c>
      <c r="D5645" s="52">
        <f t="shared" si="90"/>
        <v>8</v>
      </c>
    </row>
    <row r="5646" spans="1:4" x14ac:dyDescent="0.3">
      <c r="A5646" s="54">
        <v>45526</v>
      </c>
      <c r="B5646" s="52">
        <v>18</v>
      </c>
      <c r="C5646" s="55">
        <v>152.04</v>
      </c>
      <c r="D5646" s="52">
        <f t="shared" si="90"/>
        <v>8</v>
      </c>
    </row>
    <row r="5647" spans="1:4" x14ac:dyDescent="0.3">
      <c r="A5647" s="54">
        <v>45526</v>
      </c>
      <c r="B5647" s="52">
        <v>19</v>
      </c>
      <c r="C5647" s="55">
        <v>151.52000000000001</v>
      </c>
      <c r="D5647" s="52">
        <f t="shared" ref="D5647:D5710" si="91">MONTH(A5647)</f>
        <v>8</v>
      </c>
    </row>
    <row r="5648" spans="1:4" x14ac:dyDescent="0.3">
      <c r="A5648" s="54">
        <v>45526</v>
      </c>
      <c r="B5648" s="52">
        <v>20</v>
      </c>
      <c r="C5648" s="55">
        <v>195.98</v>
      </c>
      <c r="D5648" s="52">
        <f t="shared" si="91"/>
        <v>8</v>
      </c>
    </row>
    <row r="5649" spans="1:4" x14ac:dyDescent="0.3">
      <c r="A5649" s="54">
        <v>45526</v>
      </c>
      <c r="B5649" s="52">
        <v>21</v>
      </c>
      <c r="C5649" s="55">
        <v>212.37</v>
      </c>
      <c r="D5649" s="52">
        <f t="shared" si="91"/>
        <v>8</v>
      </c>
    </row>
    <row r="5650" spans="1:4" x14ac:dyDescent="0.3">
      <c r="A5650" s="54">
        <v>45526</v>
      </c>
      <c r="B5650" s="52">
        <v>22</v>
      </c>
      <c r="C5650" s="55">
        <v>149.69</v>
      </c>
      <c r="D5650" s="52">
        <f t="shared" si="91"/>
        <v>8</v>
      </c>
    </row>
    <row r="5651" spans="1:4" x14ac:dyDescent="0.3">
      <c r="A5651" s="54">
        <v>45526</v>
      </c>
      <c r="B5651" s="52">
        <v>23</v>
      </c>
      <c r="C5651" s="55">
        <v>126.37</v>
      </c>
      <c r="D5651" s="52">
        <f t="shared" si="91"/>
        <v>8</v>
      </c>
    </row>
    <row r="5652" spans="1:4" x14ac:dyDescent="0.3">
      <c r="A5652" s="54">
        <v>45526</v>
      </c>
      <c r="B5652" s="52">
        <v>24</v>
      </c>
      <c r="C5652" s="55">
        <v>129.46</v>
      </c>
      <c r="D5652" s="52">
        <f t="shared" si="91"/>
        <v>8</v>
      </c>
    </row>
    <row r="5653" spans="1:4" x14ac:dyDescent="0.3">
      <c r="A5653" s="54">
        <v>45527</v>
      </c>
      <c r="B5653" s="52">
        <v>1</v>
      </c>
      <c r="C5653" s="55">
        <v>139.56</v>
      </c>
      <c r="D5653" s="52">
        <f t="shared" si="91"/>
        <v>8</v>
      </c>
    </row>
    <row r="5654" spans="1:4" x14ac:dyDescent="0.3">
      <c r="A5654" s="54">
        <v>45527</v>
      </c>
      <c r="B5654" s="52">
        <v>2</v>
      </c>
      <c r="C5654" s="55">
        <v>128.97999999999999</v>
      </c>
      <c r="D5654" s="52">
        <f t="shared" si="91"/>
        <v>8</v>
      </c>
    </row>
    <row r="5655" spans="1:4" x14ac:dyDescent="0.3">
      <c r="A5655" s="54">
        <v>45527</v>
      </c>
      <c r="B5655" s="52">
        <v>3</v>
      </c>
      <c r="C5655" s="55">
        <v>129.44999999999999</v>
      </c>
      <c r="D5655" s="52">
        <f t="shared" si="91"/>
        <v>8</v>
      </c>
    </row>
    <row r="5656" spans="1:4" x14ac:dyDescent="0.3">
      <c r="A5656" s="54">
        <v>45527</v>
      </c>
      <c r="B5656" s="52">
        <v>4</v>
      </c>
      <c r="C5656" s="55">
        <v>134.54</v>
      </c>
      <c r="D5656" s="52">
        <f t="shared" si="91"/>
        <v>8</v>
      </c>
    </row>
    <row r="5657" spans="1:4" x14ac:dyDescent="0.3">
      <c r="A5657" s="54">
        <v>45527</v>
      </c>
      <c r="B5657" s="52">
        <v>5</v>
      </c>
      <c r="C5657" s="55">
        <v>138.65</v>
      </c>
      <c r="D5657" s="52">
        <f t="shared" si="91"/>
        <v>8</v>
      </c>
    </row>
    <row r="5658" spans="1:4" x14ac:dyDescent="0.3">
      <c r="A5658" s="54">
        <v>45527</v>
      </c>
      <c r="B5658" s="52">
        <v>6</v>
      </c>
      <c r="C5658" s="55">
        <v>132.53</v>
      </c>
      <c r="D5658" s="52">
        <f t="shared" si="91"/>
        <v>8</v>
      </c>
    </row>
    <row r="5659" spans="1:4" x14ac:dyDescent="0.3">
      <c r="A5659" s="54">
        <v>45527</v>
      </c>
      <c r="B5659" s="52">
        <v>7</v>
      </c>
      <c r="C5659" s="55">
        <v>144.28</v>
      </c>
      <c r="D5659" s="52">
        <f t="shared" si="91"/>
        <v>8</v>
      </c>
    </row>
    <row r="5660" spans="1:4" x14ac:dyDescent="0.3">
      <c r="A5660" s="54">
        <v>45527</v>
      </c>
      <c r="B5660" s="52">
        <v>8</v>
      </c>
      <c r="C5660" s="55">
        <v>134.55000000000001</v>
      </c>
      <c r="D5660" s="52">
        <f t="shared" si="91"/>
        <v>8</v>
      </c>
    </row>
    <row r="5661" spans="1:4" x14ac:dyDescent="0.3">
      <c r="A5661" s="54">
        <v>45527</v>
      </c>
      <c r="B5661" s="52">
        <v>9</v>
      </c>
      <c r="C5661" s="55">
        <v>109.87</v>
      </c>
      <c r="D5661" s="52">
        <f t="shared" si="91"/>
        <v>8</v>
      </c>
    </row>
    <row r="5662" spans="1:4" x14ac:dyDescent="0.3">
      <c r="A5662" s="54">
        <v>45527</v>
      </c>
      <c r="B5662" s="52">
        <v>10</v>
      </c>
      <c r="C5662" s="55">
        <v>86.45</v>
      </c>
      <c r="D5662" s="52">
        <f t="shared" si="91"/>
        <v>8</v>
      </c>
    </row>
    <row r="5663" spans="1:4" x14ac:dyDescent="0.3">
      <c r="A5663" s="54">
        <v>45527</v>
      </c>
      <c r="B5663" s="52">
        <v>11</v>
      </c>
      <c r="C5663" s="55">
        <v>63.64</v>
      </c>
      <c r="D5663" s="52">
        <f t="shared" si="91"/>
        <v>8</v>
      </c>
    </row>
    <row r="5664" spans="1:4" x14ac:dyDescent="0.3">
      <c r="A5664" s="54">
        <v>45527</v>
      </c>
      <c r="B5664" s="52">
        <v>12</v>
      </c>
      <c r="C5664" s="55">
        <v>47.1</v>
      </c>
      <c r="D5664" s="52">
        <f t="shared" si="91"/>
        <v>8</v>
      </c>
    </row>
    <row r="5665" spans="1:4" x14ac:dyDescent="0.3">
      <c r="A5665" s="54">
        <v>45527</v>
      </c>
      <c r="B5665" s="52">
        <v>13</v>
      </c>
      <c r="C5665" s="55">
        <v>58.69</v>
      </c>
      <c r="D5665" s="52">
        <f t="shared" si="91"/>
        <v>8</v>
      </c>
    </row>
    <row r="5666" spans="1:4" x14ac:dyDescent="0.3">
      <c r="A5666" s="54">
        <v>45527</v>
      </c>
      <c r="B5666" s="52">
        <v>14</v>
      </c>
      <c r="C5666" s="55">
        <v>63.7</v>
      </c>
      <c r="D5666" s="52">
        <f t="shared" si="91"/>
        <v>8</v>
      </c>
    </row>
    <row r="5667" spans="1:4" x14ac:dyDescent="0.3">
      <c r="A5667" s="54">
        <v>45527</v>
      </c>
      <c r="B5667" s="52">
        <v>15</v>
      </c>
      <c r="C5667" s="55">
        <v>91.99</v>
      </c>
      <c r="D5667" s="52">
        <f t="shared" si="91"/>
        <v>8</v>
      </c>
    </row>
    <row r="5668" spans="1:4" x14ac:dyDescent="0.3">
      <c r="A5668" s="54">
        <v>45527</v>
      </c>
      <c r="B5668" s="52">
        <v>16</v>
      </c>
      <c r="C5668" s="55">
        <v>99.63</v>
      </c>
      <c r="D5668" s="52">
        <f t="shared" si="91"/>
        <v>8</v>
      </c>
    </row>
    <row r="5669" spans="1:4" x14ac:dyDescent="0.3">
      <c r="A5669" s="54">
        <v>45527</v>
      </c>
      <c r="B5669" s="52">
        <v>17</v>
      </c>
      <c r="C5669" s="55">
        <v>147.86000000000001</v>
      </c>
      <c r="D5669" s="52">
        <f t="shared" si="91"/>
        <v>8</v>
      </c>
    </row>
    <row r="5670" spans="1:4" x14ac:dyDescent="0.3">
      <c r="A5670" s="54">
        <v>45527</v>
      </c>
      <c r="B5670" s="52">
        <v>18</v>
      </c>
      <c r="C5670" s="55">
        <v>180.82</v>
      </c>
      <c r="D5670" s="52">
        <f t="shared" si="91"/>
        <v>8</v>
      </c>
    </row>
    <row r="5671" spans="1:4" x14ac:dyDescent="0.3">
      <c r="A5671" s="54">
        <v>45527</v>
      </c>
      <c r="B5671" s="52">
        <v>19</v>
      </c>
      <c r="C5671" s="55">
        <v>176.85</v>
      </c>
      <c r="D5671" s="52">
        <f t="shared" si="91"/>
        <v>8</v>
      </c>
    </row>
    <row r="5672" spans="1:4" x14ac:dyDescent="0.3">
      <c r="A5672" s="54">
        <v>45527</v>
      </c>
      <c r="B5672" s="52">
        <v>20</v>
      </c>
      <c r="C5672" s="55">
        <v>202.37</v>
      </c>
      <c r="D5672" s="52">
        <f t="shared" si="91"/>
        <v>8</v>
      </c>
    </row>
    <row r="5673" spans="1:4" x14ac:dyDescent="0.3">
      <c r="A5673" s="54">
        <v>45527</v>
      </c>
      <c r="B5673" s="52">
        <v>21</v>
      </c>
      <c r="C5673" s="55">
        <v>160.71</v>
      </c>
      <c r="D5673" s="52">
        <f t="shared" si="91"/>
        <v>8</v>
      </c>
    </row>
    <row r="5674" spans="1:4" x14ac:dyDescent="0.3">
      <c r="A5674" s="54">
        <v>45527</v>
      </c>
      <c r="B5674" s="52">
        <v>22</v>
      </c>
      <c r="C5674" s="55">
        <v>157.69</v>
      </c>
      <c r="D5674" s="52">
        <f t="shared" si="91"/>
        <v>8</v>
      </c>
    </row>
    <row r="5675" spans="1:4" x14ac:dyDescent="0.3">
      <c r="A5675" s="54">
        <v>45527</v>
      </c>
      <c r="B5675" s="52">
        <v>23</v>
      </c>
      <c r="C5675" s="55">
        <v>133.6</v>
      </c>
      <c r="D5675" s="52">
        <f t="shared" si="91"/>
        <v>8</v>
      </c>
    </row>
    <row r="5676" spans="1:4" x14ac:dyDescent="0.3">
      <c r="A5676" s="54">
        <v>45527</v>
      </c>
      <c r="B5676" s="52">
        <v>24</v>
      </c>
      <c r="C5676" s="55">
        <v>153.24</v>
      </c>
      <c r="D5676" s="52">
        <f t="shared" si="91"/>
        <v>8</v>
      </c>
    </row>
    <row r="5677" spans="1:4" x14ac:dyDescent="0.3">
      <c r="A5677" s="54">
        <v>45528</v>
      </c>
      <c r="B5677" s="52">
        <v>1</v>
      </c>
      <c r="C5677" s="55">
        <v>118.88</v>
      </c>
      <c r="D5677" s="52">
        <f t="shared" si="91"/>
        <v>8</v>
      </c>
    </row>
    <row r="5678" spans="1:4" x14ac:dyDescent="0.3">
      <c r="A5678" s="54">
        <v>45528</v>
      </c>
      <c r="B5678" s="52">
        <v>2</v>
      </c>
      <c r="C5678" s="55">
        <v>117.24</v>
      </c>
      <c r="D5678" s="52">
        <f t="shared" si="91"/>
        <v>8</v>
      </c>
    </row>
    <row r="5679" spans="1:4" x14ac:dyDescent="0.3">
      <c r="A5679" s="54">
        <v>45528</v>
      </c>
      <c r="B5679" s="52">
        <v>3</v>
      </c>
      <c r="C5679" s="55">
        <v>102.96</v>
      </c>
      <c r="D5679" s="52">
        <f t="shared" si="91"/>
        <v>8</v>
      </c>
    </row>
    <row r="5680" spans="1:4" x14ac:dyDescent="0.3">
      <c r="A5680" s="54">
        <v>45528</v>
      </c>
      <c r="B5680" s="52">
        <v>4</v>
      </c>
      <c r="C5680" s="55">
        <v>103.05</v>
      </c>
      <c r="D5680" s="52">
        <f t="shared" si="91"/>
        <v>8</v>
      </c>
    </row>
    <row r="5681" spans="1:4" x14ac:dyDescent="0.3">
      <c r="A5681" s="54">
        <v>45528</v>
      </c>
      <c r="B5681" s="52">
        <v>5</v>
      </c>
      <c r="C5681" s="55">
        <v>106.56</v>
      </c>
      <c r="D5681" s="52">
        <f t="shared" si="91"/>
        <v>8</v>
      </c>
    </row>
    <row r="5682" spans="1:4" x14ac:dyDescent="0.3">
      <c r="A5682" s="54">
        <v>45528</v>
      </c>
      <c r="B5682" s="52">
        <v>6</v>
      </c>
      <c r="C5682" s="55">
        <v>108.61</v>
      </c>
      <c r="D5682" s="52">
        <f t="shared" si="91"/>
        <v>8</v>
      </c>
    </row>
    <row r="5683" spans="1:4" x14ac:dyDescent="0.3">
      <c r="A5683" s="54">
        <v>45528</v>
      </c>
      <c r="B5683" s="52">
        <v>7</v>
      </c>
      <c r="C5683" s="55">
        <v>112.34</v>
      </c>
      <c r="D5683" s="52">
        <f t="shared" si="91"/>
        <v>8</v>
      </c>
    </row>
    <row r="5684" spans="1:4" x14ac:dyDescent="0.3">
      <c r="A5684" s="54">
        <v>45528</v>
      </c>
      <c r="B5684" s="52">
        <v>8</v>
      </c>
      <c r="C5684" s="55">
        <v>101.16</v>
      </c>
      <c r="D5684" s="52">
        <f t="shared" si="91"/>
        <v>8</v>
      </c>
    </row>
    <row r="5685" spans="1:4" x14ac:dyDescent="0.3">
      <c r="A5685" s="54">
        <v>45528</v>
      </c>
      <c r="B5685" s="52">
        <v>9</v>
      </c>
      <c r="C5685" s="55">
        <v>75.510000000000005</v>
      </c>
      <c r="D5685" s="52">
        <f t="shared" si="91"/>
        <v>8</v>
      </c>
    </row>
    <row r="5686" spans="1:4" x14ac:dyDescent="0.3">
      <c r="A5686" s="54">
        <v>45528</v>
      </c>
      <c r="B5686" s="52">
        <v>10</v>
      </c>
      <c r="C5686" s="55">
        <v>15</v>
      </c>
      <c r="D5686" s="52">
        <f t="shared" si="91"/>
        <v>8</v>
      </c>
    </row>
    <row r="5687" spans="1:4" x14ac:dyDescent="0.3">
      <c r="A5687" s="54">
        <v>45528</v>
      </c>
      <c r="B5687" s="52">
        <v>11</v>
      </c>
      <c r="C5687" s="55">
        <v>-0.25</v>
      </c>
      <c r="D5687" s="52">
        <f t="shared" si="91"/>
        <v>8</v>
      </c>
    </row>
    <row r="5688" spans="1:4" x14ac:dyDescent="0.3">
      <c r="A5688" s="54">
        <v>45528</v>
      </c>
      <c r="B5688" s="52">
        <v>12</v>
      </c>
      <c r="C5688" s="55">
        <v>-7.73</v>
      </c>
      <c r="D5688" s="52">
        <f t="shared" si="91"/>
        <v>8</v>
      </c>
    </row>
    <row r="5689" spans="1:4" x14ac:dyDescent="0.3">
      <c r="A5689" s="54">
        <v>45528</v>
      </c>
      <c r="B5689" s="52">
        <v>13</v>
      </c>
      <c r="C5689" s="55">
        <v>-20.010000000000002</v>
      </c>
      <c r="D5689" s="52">
        <f t="shared" si="91"/>
        <v>8</v>
      </c>
    </row>
    <row r="5690" spans="1:4" x14ac:dyDescent="0.3">
      <c r="A5690" s="54">
        <v>45528</v>
      </c>
      <c r="B5690" s="52">
        <v>14</v>
      </c>
      <c r="C5690" s="55">
        <v>-15.01</v>
      </c>
      <c r="D5690" s="52">
        <f t="shared" si="91"/>
        <v>8</v>
      </c>
    </row>
    <row r="5691" spans="1:4" x14ac:dyDescent="0.3">
      <c r="A5691" s="54">
        <v>45528</v>
      </c>
      <c r="B5691" s="52">
        <v>15</v>
      </c>
      <c r="C5691" s="55">
        <v>-2.11</v>
      </c>
      <c r="D5691" s="52">
        <f t="shared" si="91"/>
        <v>8</v>
      </c>
    </row>
    <row r="5692" spans="1:4" x14ac:dyDescent="0.3">
      <c r="A5692" s="54">
        <v>45528</v>
      </c>
      <c r="B5692" s="52">
        <v>16</v>
      </c>
      <c r="C5692" s="55">
        <v>73.63</v>
      </c>
      <c r="D5692" s="52">
        <f t="shared" si="91"/>
        <v>8</v>
      </c>
    </row>
    <row r="5693" spans="1:4" x14ac:dyDescent="0.3">
      <c r="A5693" s="54">
        <v>45528</v>
      </c>
      <c r="B5693" s="52">
        <v>17</v>
      </c>
      <c r="C5693" s="55">
        <v>112.81</v>
      </c>
      <c r="D5693" s="52">
        <f t="shared" si="91"/>
        <v>8</v>
      </c>
    </row>
    <row r="5694" spans="1:4" x14ac:dyDescent="0.3">
      <c r="A5694" s="54">
        <v>45528</v>
      </c>
      <c r="B5694" s="52">
        <v>18</v>
      </c>
      <c r="C5694" s="55">
        <v>144.41</v>
      </c>
      <c r="D5694" s="52">
        <f t="shared" si="91"/>
        <v>8</v>
      </c>
    </row>
    <row r="5695" spans="1:4" x14ac:dyDescent="0.3">
      <c r="A5695" s="54">
        <v>45528</v>
      </c>
      <c r="B5695" s="52">
        <v>19</v>
      </c>
      <c r="C5695" s="55">
        <v>180.59</v>
      </c>
      <c r="D5695" s="52">
        <f t="shared" si="91"/>
        <v>8</v>
      </c>
    </row>
    <row r="5696" spans="1:4" x14ac:dyDescent="0.3">
      <c r="A5696" s="54">
        <v>45528</v>
      </c>
      <c r="B5696" s="52">
        <v>20</v>
      </c>
      <c r="C5696" s="55">
        <v>200.56</v>
      </c>
      <c r="D5696" s="52">
        <f t="shared" si="91"/>
        <v>8</v>
      </c>
    </row>
    <row r="5697" spans="1:4" x14ac:dyDescent="0.3">
      <c r="A5697" s="54">
        <v>45528</v>
      </c>
      <c r="B5697" s="52">
        <v>21</v>
      </c>
      <c r="C5697" s="55">
        <v>185.58</v>
      </c>
      <c r="D5697" s="52">
        <f t="shared" si="91"/>
        <v>8</v>
      </c>
    </row>
    <row r="5698" spans="1:4" x14ac:dyDescent="0.3">
      <c r="A5698" s="54">
        <v>45528</v>
      </c>
      <c r="B5698" s="52">
        <v>22</v>
      </c>
      <c r="C5698" s="55">
        <v>143.09</v>
      </c>
      <c r="D5698" s="52">
        <f t="shared" si="91"/>
        <v>8</v>
      </c>
    </row>
    <row r="5699" spans="1:4" x14ac:dyDescent="0.3">
      <c r="A5699" s="54">
        <v>45528</v>
      </c>
      <c r="B5699" s="52">
        <v>23</v>
      </c>
      <c r="C5699" s="55">
        <v>135.15</v>
      </c>
      <c r="D5699" s="52">
        <f t="shared" si="91"/>
        <v>8</v>
      </c>
    </row>
    <row r="5700" spans="1:4" x14ac:dyDescent="0.3">
      <c r="A5700" s="54">
        <v>45528</v>
      </c>
      <c r="B5700" s="52">
        <v>24</v>
      </c>
      <c r="C5700" s="55">
        <v>132.85</v>
      </c>
      <c r="D5700" s="52">
        <f t="shared" si="91"/>
        <v>8</v>
      </c>
    </row>
    <row r="5701" spans="1:4" x14ac:dyDescent="0.3">
      <c r="A5701" s="54">
        <v>45529</v>
      </c>
      <c r="B5701" s="52">
        <v>1</v>
      </c>
      <c r="C5701" s="55">
        <v>137.84</v>
      </c>
      <c r="D5701" s="52">
        <f t="shared" si="91"/>
        <v>8</v>
      </c>
    </row>
    <row r="5702" spans="1:4" x14ac:dyDescent="0.3">
      <c r="A5702" s="54">
        <v>45529</v>
      </c>
      <c r="B5702" s="52">
        <v>2</v>
      </c>
      <c r="C5702" s="55">
        <v>92.48</v>
      </c>
      <c r="D5702" s="52">
        <f t="shared" si="91"/>
        <v>8</v>
      </c>
    </row>
    <row r="5703" spans="1:4" x14ac:dyDescent="0.3">
      <c r="A5703" s="54">
        <v>45529</v>
      </c>
      <c r="B5703" s="52">
        <v>3</v>
      </c>
      <c r="C5703" s="55">
        <v>43.49</v>
      </c>
      <c r="D5703" s="52">
        <f t="shared" si="91"/>
        <v>8</v>
      </c>
    </row>
    <row r="5704" spans="1:4" x14ac:dyDescent="0.3">
      <c r="A5704" s="54">
        <v>45529</v>
      </c>
      <c r="B5704" s="52">
        <v>4</v>
      </c>
      <c r="C5704" s="55">
        <v>33.25</v>
      </c>
      <c r="D5704" s="52">
        <f t="shared" si="91"/>
        <v>8</v>
      </c>
    </row>
    <row r="5705" spans="1:4" x14ac:dyDescent="0.3">
      <c r="A5705" s="54">
        <v>45529</v>
      </c>
      <c r="B5705" s="52">
        <v>5</v>
      </c>
      <c r="C5705" s="55">
        <v>42.02</v>
      </c>
      <c r="D5705" s="52">
        <f t="shared" si="91"/>
        <v>8</v>
      </c>
    </row>
    <row r="5706" spans="1:4" x14ac:dyDescent="0.3">
      <c r="A5706" s="54">
        <v>45529</v>
      </c>
      <c r="B5706" s="52">
        <v>6</v>
      </c>
      <c r="C5706" s="55">
        <v>44.56</v>
      </c>
      <c r="D5706" s="52">
        <f t="shared" si="91"/>
        <v>8</v>
      </c>
    </row>
    <row r="5707" spans="1:4" x14ac:dyDescent="0.3">
      <c r="A5707" s="54">
        <v>45529</v>
      </c>
      <c r="B5707" s="52">
        <v>7</v>
      </c>
      <c r="C5707" s="55">
        <v>44.14</v>
      </c>
      <c r="D5707" s="52">
        <f t="shared" si="91"/>
        <v>8</v>
      </c>
    </row>
    <row r="5708" spans="1:4" x14ac:dyDescent="0.3">
      <c r="A5708" s="54">
        <v>45529</v>
      </c>
      <c r="B5708" s="52">
        <v>8</v>
      </c>
      <c r="C5708" s="55">
        <v>1.1200000000000001</v>
      </c>
      <c r="D5708" s="52">
        <f t="shared" si="91"/>
        <v>8</v>
      </c>
    </row>
    <row r="5709" spans="1:4" x14ac:dyDescent="0.3">
      <c r="A5709" s="54">
        <v>45529</v>
      </c>
      <c r="B5709" s="52">
        <v>9</v>
      </c>
      <c r="C5709" s="55">
        <v>5.26</v>
      </c>
      <c r="D5709" s="52">
        <f t="shared" si="91"/>
        <v>8</v>
      </c>
    </row>
    <row r="5710" spans="1:4" x14ac:dyDescent="0.3">
      <c r="A5710" s="54">
        <v>45529</v>
      </c>
      <c r="B5710" s="52">
        <v>10</v>
      </c>
      <c r="C5710" s="55">
        <v>0.25</v>
      </c>
      <c r="D5710" s="52">
        <f t="shared" si="91"/>
        <v>8</v>
      </c>
    </row>
    <row r="5711" spans="1:4" x14ac:dyDescent="0.3">
      <c r="A5711" s="54">
        <v>45529</v>
      </c>
      <c r="B5711" s="52">
        <v>11</v>
      </c>
      <c r="C5711" s="55">
        <v>1.36</v>
      </c>
      <c r="D5711" s="52">
        <f t="shared" ref="D5711:D5774" si="92">MONTH(A5711)</f>
        <v>8</v>
      </c>
    </row>
    <row r="5712" spans="1:4" x14ac:dyDescent="0.3">
      <c r="A5712" s="54">
        <v>45529</v>
      </c>
      <c r="B5712" s="52">
        <v>12</v>
      </c>
      <c r="C5712" s="55">
        <v>6.76</v>
      </c>
      <c r="D5712" s="52">
        <f t="shared" si="92"/>
        <v>8</v>
      </c>
    </row>
    <row r="5713" spans="1:4" x14ac:dyDescent="0.3">
      <c r="A5713" s="54">
        <v>45529</v>
      </c>
      <c r="B5713" s="52">
        <v>13</v>
      </c>
      <c r="C5713" s="55">
        <v>6.02</v>
      </c>
      <c r="D5713" s="52">
        <f t="shared" si="92"/>
        <v>8</v>
      </c>
    </row>
    <row r="5714" spans="1:4" x14ac:dyDescent="0.3">
      <c r="A5714" s="54">
        <v>45529</v>
      </c>
      <c r="B5714" s="52">
        <v>14</v>
      </c>
      <c r="C5714" s="55">
        <v>2.77</v>
      </c>
      <c r="D5714" s="52">
        <f t="shared" si="92"/>
        <v>8</v>
      </c>
    </row>
    <row r="5715" spans="1:4" x14ac:dyDescent="0.3">
      <c r="A5715" s="54">
        <v>45529</v>
      </c>
      <c r="B5715" s="52">
        <v>15</v>
      </c>
      <c r="C5715" s="55">
        <v>2.0499999999999998</v>
      </c>
      <c r="D5715" s="52">
        <f t="shared" si="92"/>
        <v>8</v>
      </c>
    </row>
    <row r="5716" spans="1:4" x14ac:dyDescent="0.3">
      <c r="A5716" s="54">
        <v>45529</v>
      </c>
      <c r="B5716" s="52">
        <v>16</v>
      </c>
      <c r="C5716" s="55">
        <v>0.72</v>
      </c>
      <c r="D5716" s="52">
        <f t="shared" si="92"/>
        <v>8</v>
      </c>
    </row>
    <row r="5717" spans="1:4" x14ac:dyDescent="0.3">
      <c r="A5717" s="54">
        <v>45529</v>
      </c>
      <c r="B5717" s="52">
        <v>17</v>
      </c>
      <c r="C5717" s="55">
        <v>65.83</v>
      </c>
      <c r="D5717" s="52">
        <f t="shared" si="92"/>
        <v>8</v>
      </c>
    </row>
    <row r="5718" spans="1:4" x14ac:dyDescent="0.3">
      <c r="A5718" s="54">
        <v>45529</v>
      </c>
      <c r="B5718" s="52">
        <v>18</v>
      </c>
      <c r="C5718" s="55">
        <v>76.58</v>
      </c>
      <c r="D5718" s="52">
        <f t="shared" si="92"/>
        <v>8</v>
      </c>
    </row>
    <row r="5719" spans="1:4" x14ac:dyDescent="0.3">
      <c r="A5719" s="54">
        <v>45529</v>
      </c>
      <c r="B5719" s="52">
        <v>19</v>
      </c>
      <c r="C5719" s="55">
        <v>101.9</v>
      </c>
      <c r="D5719" s="52">
        <f t="shared" si="92"/>
        <v>8</v>
      </c>
    </row>
    <row r="5720" spans="1:4" x14ac:dyDescent="0.3">
      <c r="A5720" s="54">
        <v>45529</v>
      </c>
      <c r="B5720" s="52">
        <v>20</v>
      </c>
      <c r="C5720" s="55">
        <v>161</v>
      </c>
      <c r="D5720" s="52">
        <f t="shared" si="92"/>
        <v>8</v>
      </c>
    </row>
    <row r="5721" spans="1:4" x14ac:dyDescent="0.3">
      <c r="A5721" s="54">
        <v>45529</v>
      </c>
      <c r="B5721" s="52">
        <v>21</v>
      </c>
      <c r="C5721" s="55">
        <v>200.71</v>
      </c>
      <c r="D5721" s="52">
        <f t="shared" si="92"/>
        <v>8</v>
      </c>
    </row>
    <row r="5722" spans="1:4" x14ac:dyDescent="0.3">
      <c r="A5722" s="54">
        <v>45529</v>
      </c>
      <c r="B5722" s="52">
        <v>22</v>
      </c>
      <c r="C5722" s="55">
        <v>170.24</v>
      </c>
      <c r="D5722" s="52">
        <f t="shared" si="92"/>
        <v>8</v>
      </c>
    </row>
    <row r="5723" spans="1:4" x14ac:dyDescent="0.3">
      <c r="A5723" s="54">
        <v>45529</v>
      </c>
      <c r="B5723" s="52">
        <v>23</v>
      </c>
      <c r="C5723" s="55">
        <v>147.22999999999999</v>
      </c>
      <c r="D5723" s="52">
        <f t="shared" si="92"/>
        <v>8</v>
      </c>
    </row>
    <row r="5724" spans="1:4" x14ac:dyDescent="0.3">
      <c r="A5724" s="54">
        <v>45529</v>
      </c>
      <c r="B5724" s="52">
        <v>24</v>
      </c>
      <c r="C5724" s="55">
        <v>109.79</v>
      </c>
      <c r="D5724" s="52">
        <f t="shared" si="92"/>
        <v>8</v>
      </c>
    </row>
    <row r="5725" spans="1:4" x14ac:dyDescent="0.3">
      <c r="A5725" s="54">
        <v>45530</v>
      </c>
      <c r="B5725" s="52">
        <v>1</v>
      </c>
      <c r="C5725" s="55">
        <v>104.37</v>
      </c>
      <c r="D5725" s="52">
        <f t="shared" si="92"/>
        <v>8</v>
      </c>
    </row>
    <row r="5726" spans="1:4" x14ac:dyDescent="0.3">
      <c r="A5726" s="54">
        <v>45530</v>
      </c>
      <c r="B5726" s="52">
        <v>2</v>
      </c>
      <c r="C5726" s="55">
        <v>93.56</v>
      </c>
      <c r="D5726" s="52">
        <f t="shared" si="92"/>
        <v>8</v>
      </c>
    </row>
    <row r="5727" spans="1:4" x14ac:dyDescent="0.3">
      <c r="A5727" s="54">
        <v>45530</v>
      </c>
      <c r="B5727" s="52">
        <v>3</v>
      </c>
      <c r="C5727" s="55">
        <v>86.35</v>
      </c>
      <c r="D5727" s="52">
        <f t="shared" si="92"/>
        <v>8</v>
      </c>
    </row>
    <row r="5728" spans="1:4" x14ac:dyDescent="0.3">
      <c r="A5728" s="54">
        <v>45530</v>
      </c>
      <c r="B5728" s="52">
        <v>4</v>
      </c>
      <c r="C5728" s="55">
        <v>85.12</v>
      </c>
      <c r="D5728" s="52">
        <f t="shared" si="92"/>
        <v>8</v>
      </c>
    </row>
    <row r="5729" spans="1:4" x14ac:dyDescent="0.3">
      <c r="A5729" s="54">
        <v>45530</v>
      </c>
      <c r="B5729" s="52">
        <v>5</v>
      </c>
      <c r="C5729" s="55">
        <v>87.44</v>
      </c>
      <c r="D5729" s="52">
        <f t="shared" si="92"/>
        <v>8</v>
      </c>
    </row>
    <row r="5730" spans="1:4" x14ac:dyDescent="0.3">
      <c r="A5730" s="54">
        <v>45530</v>
      </c>
      <c r="B5730" s="52">
        <v>6</v>
      </c>
      <c r="C5730" s="55">
        <v>91.57</v>
      </c>
      <c r="D5730" s="52">
        <f t="shared" si="92"/>
        <v>8</v>
      </c>
    </row>
    <row r="5731" spans="1:4" x14ac:dyDescent="0.3">
      <c r="A5731" s="54">
        <v>45530</v>
      </c>
      <c r="B5731" s="52">
        <v>7</v>
      </c>
      <c r="C5731" s="55">
        <v>127.94</v>
      </c>
      <c r="D5731" s="52">
        <f t="shared" si="92"/>
        <v>8</v>
      </c>
    </row>
    <row r="5732" spans="1:4" x14ac:dyDescent="0.3">
      <c r="A5732" s="54">
        <v>45530</v>
      </c>
      <c r="B5732" s="52">
        <v>8</v>
      </c>
      <c r="C5732" s="55">
        <v>149.07</v>
      </c>
      <c r="D5732" s="52">
        <f t="shared" si="92"/>
        <v>8</v>
      </c>
    </row>
    <row r="5733" spans="1:4" x14ac:dyDescent="0.3">
      <c r="A5733" s="54">
        <v>45530</v>
      </c>
      <c r="B5733" s="52">
        <v>9</v>
      </c>
      <c r="C5733" s="55">
        <v>127.08</v>
      </c>
      <c r="D5733" s="52">
        <f t="shared" si="92"/>
        <v>8</v>
      </c>
    </row>
    <row r="5734" spans="1:4" x14ac:dyDescent="0.3">
      <c r="A5734" s="54">
        <v>45530</v>
      </c>
      <c r="B5734" s="52">
        <v>10</v>
      </c>
      <c r="C5734" s="55">
        <v>107.22</v>
      </c>
      <c r="D5734" s="52">
        <f t="shared" si="92"/>
        <v>8</v>
      </c>
    </row>
    <row r="5735" spans="1:4" x14ac:dyDescent="0.3">
      <c r="A5735" s="54">
        <v>45530</v>
      </c>
      <c r="B5735" s="52">
        <v>11</v>
      </c>
      <c r="C5735" s="55">
        <v>84</v>
      </c>
      <c r="D5735" s="52">
        <f t="shared" si="92"/>
        <v>8</v>
      </c>
    </row>
    <row r="5736" spans="1:4" x14ac:dyDescent="0.3">
      <c r="A5736" s="54">
        <v>45530</v>
      </c>
      <c r="B5736" s="52">
        <v>12</v>
      </c>
      <c r="C5736" s="55">
        <v>86.2</v>
      </c>
      <c r="D5736" s="52">
        <f t="shared" si="92"/>
        <v>8</v>
      </c>
    </row>
    <row r="5737" spans="1:4" x14ac:dyDescent="0.3">
      <c r="A5737" s="54">
        <v>45530</v>
      </c>
      <c r="B5737" s="52">
        <v>13</v>
      </c>
      <c r="C5737" s="55">
        <v>91.58</v>
      </c>
      <c r="D5737" s="52">
        <f t="shared" si="92"/>
        <v>8</v>
      </c>
    </row>
    <row r="5738" spans="1:4" x14ac:dyDescent="0.3">
      <c r="A5738" s="54">
        <v>45530</v>
      </c>
      <c r="B5738" s="52">
        <v>14</v>
      </c>
      <c r="C5738" s="55">
        <v>93.82</v>
      </c>
      <c r="D5738" s="52">
        <f t="shared" si="92"/>
        <v>8</v>
      </c>
    </row>
    <row r="5739" spans="1:4" x14ac:dyDescent="0.3">
      <c r="A5739" s="54">
        <v>45530</v>
      </c>
      <c r="B5739" s="52">
        <v>15</v>
      </c>
      <c r="C5739" s="55">
        <v>96.07</v>
      </c>
      <c r="D5739" s="52">
        <f t="shared" si="92"/>
        <v>8</v>
      </c>
    </row>
    <row r="5740" spans="1:4" x14ac:dyDescent="0.3">
      <c r="A5740" s="54">
        <v>45530</v>
      </c>
      <c r="B5740" s="52">
        <v>16</v>
      </c>
      <c r="C5740" s="55">
        <v>127.75</v>
      </c>
      <c r="D5740" s="52">
        <f t="shared" si="92"/>
        <v>8</v>
      </c>
    </row>
    <row r="5741" spans="1:4" x14ac:dyDescent="0.3">
      <c r="A5741" s="54">
        <v>45530</v>
      </c>
      <c r="B5741" s="52">
        <v>17</v>
      </c>
      <c r="C5741" s="55">
        <v>142.22999999999999</v>
      </c>
      <c r="D5741" s="52">
        <f t="shared" si="92"/>
        <v>8</v>
      </c>
    </row>
    <row r="5742" spans="1:4" x14ac:dyDescent="0.3">
      <c r="A5742" s="54">
        <v>45530</v>
      </c>
      <c r="B5742" s="52">
        <v>18</v>
      </c>
      <c r="C5742" s="55">
        <v>130.72</v>
      </c>
      <c r="D5742" s="52">
        <f t="shared" si="92"/>
        <v>8</v>
      </c>
    </row>
    <row r="5743" spans="1:4" x14ac:dyDescent="0.3">
      <c r="A5743" s="54">
        <v>45530</v>
      </c>
      <c r="B5743" s="52">
        <v>19</v>
      </c>
      <c r="C5743" s="55">
        <v>193.73</v>
      </c>
      <c r="D5743" s="52">
        <f t="shared" si="92"/>
        <v>8</v>
      </c>
    </row>
    <row r="5744" spans="1:4" x14ac:dyDescent="0.3">
      <c r="A5744" s="54">
        <v>45530</v>
      </c>
      <c r="B5744" s="52">
        <v>20</v>
      </c>
      <c r="C5744" s="55">
        <v>316.85000000000002</v>
      </c>
      <c r="D5744" s="52">
        <f t="shared" si="92"/>
        <v>8</v>
      </c>
    </row>
    <row r="5745" spans="1:4" x14ac:dyDescent="0.3">
      <c r="A5745" s="54">
        <v>45530</v>
      </c>
      <c r="B5745" s="52">
        <v>21</v>
      </c>
      <c r="C5745" s="55">
        <v>354.92</v>
      </c>
      <c r="D5745" s="52">
        <f t="shared" si="92"/>
        <v>8</v>
      </c>
    </row>
    <row r="5746" spans="1:4" x14ac:dyDescent="0.3">
      <c r="A5746" s="54">
        <v>45530</v>
      </c>
      <c r="B5746" s="52">
        <v>22</v>
      </c>
      <c r="C5746" s="55">
        <v>172.2</v>
      </c>
      <c r="D5746" s="52">
        <f t="shared" si="92"/>
        <v>8</v>
      </c>
    </row>
    <row r="5747" spans="1:4" x14ac:dyDescent="0.3">
      <c r="A5747" s="54">
        <v>45530</v>
      </c>
      <c r="B5747" s="52">
        <v>23</v>
      </c>
      <c r="C5747" s="55">
        <v>123.63</v>
      </c>
      <c r="D5747" s="52">
        <f t="shared" si="92"/>
        <v>8</v>
      </c>
    </row>
    <row r="5748" spans="1:4" x14ac:dyDescent="0.3">
      <c r="A5748" s="54">
        <v>45530</v>
      </c>
      <c r="B5748" s="52">
        <v>24</v>
      </c>
      <c r="C5748" s="55">
        <v>110.44</v>
      </c>
      <c r="D5748" s="52">
        <f t="shared" si="92"/>
        <v>8</v>
      </c>
    </row>
    <row r="5749" spans="1:4" x14ac:dyDescent="0.3">
      <c r="A5749" s="54">
        <v>45531</v>
      </c>
      <c r="B5749" s="52">
        <v>1</v>
      </c>
      <c r="C5749" s="55">
        <v>111.46</v>
      </c>
      <c r="D5749" s="52">
        <f t="shared" si="92"/>
        <v>8</v>
      </c>
    </row>
    <row r="5750" spans="1:4" x14ac:dyDescent="0.3">
      <c r="A5750" s="54">
        <v>45531</v>
      </c>
      <c r="B5750" s="52">
        <v>2</v>
      </c>
      <c r="C5750" s="55">
        <v>103.62</v>
      </c>
      <c r="D5750" s="52">
        <f t="shared" si="92"/>
        <v>8</v>
      </c>
    </row>
    <row r="5751" spans="1:4" x14ac:dyDescent="0.3">
      <c r="A5751" s="54">
        <v>45531</v>
      </c>
      <c r="B5751" s="52">
        <v>3</v>
      </c>
      <c r="C5751" s="55">
        <v>101.57</v>
      </c>
      <c r="D5751" s="52">
        <f t="shared" si="92"/>
        <v>8</v>
      </c>
    </row>
    <row r="5752" spans="1:4" x14ac:dyDescent="0.3">
      <c r="A5752" s="54">
        <v>45531</v>
      </c>
      <c r="B5752" s="52">
        <v>4</v>
      </c>
      <c r="C5752" s="55">
        <v>98.79</v>
      </c>
      <c r="D5752" s="52">
        <f t="shared" si="92"/>
        <v>8</v>
      </c>
    </row>
    <row r="5753" spans="1:4" x14ac:dyDescent="0.3">
      <c r="A5753" s="54">
        <v>45531</v>
      </c>
      <c r="B5753" s="52">
        <v>5</v>
      </c>
      <c r="C5753" s="55">
        <v>99.11</v>
      </c>
      <c r="D5753" s="52">
        <f t="shared" si="92"/>
        <v>8</v>
      </c>
    </row>
    <row r="5754" spans="1:4" x14ac:dyDescent="0.3">
      <c r="A5754" s="54">
        <v>45531</v>
      </c>
      <c r="B5754" s="52">
        <v>6</v>
      </c>
      <c r="C5754" s="55">
        <v>115.3</v>
      </c>
      <c r="D5754" s="52">
        <f t="shared" si="92"/>
        <v>8</v>
      </c>
    </row>
    <row r="5755" spans="1:4" x14ac:dyDescent="0.3">
      <c r="A5755" s="54">
        <v>45531</v>
      </c>
      <c r="B5755" s="52">
        <v>7</v>
      </c>
      <c r="C5755" s="55">
        <v>136.29</v>
      </c>
      <c r="D5755" s="52">
        <f t="shared" si="92"/>
        <v>8</v>
      </c>
    </row>
    <row r="5756" spans="1:4" x14ac:dyDescent="0.3">
      <c r="A5756" s="54">
        <v>45531</v>
      </c>
      <c r="B5756" s="52">
        <v>8</v>
      </c>
      <c r="C5756" s="55">
        <v>147.81</v>
      </c>
      <c r="D5756" s="52">
        <f t="shared" si="92"/>
        <v>8</v>
      </c>
    </row>
    <row r="5757" spans="1:4" x14ac:dyDescent="0.3">
      <c r="A5757" s="54">
        <v>45531</v>
      </c>
      <c r="B5757" s="52">
        <v>9</v>
      </c>
      <c r="C5757" s="55">
        <v>115.07</v>
      </c>
      <c r="D5757" s="52">
        <f t="shared" si="92"/>
        <v>8</v>
      </c>
    </row>
    <row r="5758" spans="1:4" x14ac:dyDescent="0.3">
      <c r="A5758" s="54">
        <v>45531</v>
      </c>
      <c r="B5758" s="52">
        <v>10</v>
      </c>
      <c r="C5758" s="55">
        <v>89.48</v>
      </c>
      <c r="D5758" s="52">
        <f t="shared" si="92"/>
        <v>8</v>
      </c>
    </row>
    <row r="5759" spans="1:4" x14ac:dyDescent="0.3">
      <c r="A5759" s="54">
        <v>45531</v>
      </c>
      <c r="B5759" s="52">
        <v>11</v>
      </c>
      <c r="C5759" s="55">
        <v>73.569999999999993</v>
      </c>
      <c r="D5759" s="52">
        <f t="shared" si="92"/>
        <v>8</v>
      </c>
    </row>
    <row r="5760" spans="1:4" x14ac:dyDescent="0.3">
      <c r="A5760" s="54">
        <v>45531</v>
      </c>
      <c r="B5760" s="52">
        <v>12</v>
      </c>
      <c r="C5760" s="55">
        <v>66.17</v>
      </c>
      <c r="D5760" s="52">
        <f t="shared" si="92"/>
        <v>8</v>
      </c>
    </row>
    <row r="5761" spans="1:4" x14ac:dyDescent="0.3">
      <c r="A5761" s="54">
        <v>45531</v>
      </c>
      <c r="B5761" s="52">
        <v>13</v>
      </c>
      <c r="C5761" s="55">
        <v>78.739999999999995</v>
      </c>
      <c r="D5761" s="52">
        <f t="shared" si="92"/>
        <v>8</v>
      </c>
    </row>
    <row r="5762" spans="1:4" x14ac:dyDescent="0.3">
      <c r="A5762" s="54">
        <v>45531</v>
      </c>
      <c r="B5762" s="52">
        <v>14</v>
      </c>
      <c r="C5762" s="55">
        <v>93.05</v>
      </c>
      <c r="D5762" s="52">
        <f t="shared" si="92"/>
        <v>8</v>
      </c>
    </row>
    <row r="5763" spans="1:4" x14ac:dyDescent="0.3">
      <c r="A5763" s="54">
        <v>45531</v>
      </c>
      <c r="B5763" s="52">
        <v>15</v>
      </c>
      <c r="C5763" s="55">
        <v>104.11</v>
      </c>
      <c r="D5763" s="52">
        <f t="shared" si="92"/>
        <v>8</v>
      </c>
    </row>
    <row r="5764" spans="1:4" x14ac:dyDescent="0.3">
      <c r="A5764" s="54">
        <v>45531</v>
      </c>
      <c r="B5764" s="52">
        <v>16</v>
      </c>
      <c r="C5764" s="55">
        <v>113.72</v>
      </c>
      <c r="D5764" s="52">
        <f t="shared" si="92"/>
        <v>8</v>
      </c>
    </row>
    <row r="5765" spans="1:4" x14ac:dyDescent="0.3">
      <c r="A5765" s="54">
        <v>45531</v>
      </c>
      <c r="B5765" s="52">
        <v>17</v>
      </c>
      <c r="C5765" s="55">
        <v>116.84</v>
      </c>
      <c r="D5765" s="52">
        <f t="shared" si="92"/>
        <v>8</v>
      </c>
    </row>
    <row r="5766" spans="1:4" x14ac:dyDescent="0.3">
      <c r="A5766" s="54">
        <v>45531</v>
      </c>
      <c r="B5766" s="52">
        <v>18</v>
      </c>
      <c r="C5766" s="55">
        <v>162.72999999999999</v>
      </c>
      <c r="D5766" s="52">
        <f t="shared" si="92"/>
        <v>8</v>
      </c>
    </row>
    <row r="5767" spans="1:4" x14ac:dyDescent="0.3">
      <c r="A5767" s="54">
        <v>45531</v>
      </c>
      <c r="B5767" s="52">
        <v>19</v>
      </c>
      <c r="C5767" s="55">
        <v>196.15</v>
      </c>
      <c r="D5767" s="52">
        <f t="shared" si="92"/>
        <v>8</v>
      </c>
    </row>
    <row r="5768" spans="1:4" x14ac:dyDescent="0.3">
      <c r="A5768" s="54">
        <v>45531</v>
      </c>
      <c r="B5768" s="52">
        <v>20</v>
      </c>
      <c r="C5768" s="55">
        <v>326.77999999999997</v>
      </c>
      <c r="D5768" s="52">
        <f t="shared" si="92"/>
        <v>8</v>
      </c>
    </row>
    <row r="5769" spans="1:4" x14ac:dyDescent="0.3">
      <c r="A5769" s="54">
        <v>45531</v>
      </c>
      <c r="B5769" s="52">
        <v>21</v>
      </c>
      <c r="C5769" s="55">
        <v>320.39999999999998</v>
      </c>
      <c r="D5769" s="52">
        <f t="shared" si="92"/>
        <v>8</v>
      </c>
    </row>
    <row r="5770" spans="1:4" x14ac:dyDescent="0.3">
      <c r="A5770" s="54">
        <v>45531</v>
      </c>
      <c r="B5770" s="52">
        <v>22</v>
      </c>
      <c r="C5770" s="55">
        <v>146.18</v>
      </c>
      <c r="D5770" s="52">
        <f t="shared" si="92"/>
        <v>8</v>
      </c>
    </row>
    <row r="5771" spans="1:4" x14ac:dyDescent="0.3">
      <c r="A5771" s="54">
        <v>45531</v>
      </c>
      <c r="B5771" s="52">
        <v>23</v>
      </c>
      <c r="C5771" s="55">
        <v>141.12</v>
      </c>
      <c r="D5771" s="52">
        <f t="shared" si="92"/>
        <v>8</v>
      </c>
    </row>
    <row r="5772" spans="1:4" x14ac:dyDescent="0.3">
      <c r="A5772" s="54">
        <v>45531</v>
      </c>
      <c r="B5772" s="52">
        <v>24</v>
      </c>
      <c r="C5772" s="55">
        <v>134</v>
      </c>
      <c r="D5772" s="52">
        <f t="shared" si="92"/>
        <v>8</v>
      </c>
    </row>
    <row r="5773" spans="1:4" x14ac:dyDescent="0.3">
      <c r="A5773" s="54">
        <v>45532</v>
      </c>
      <c r="B5773" s="52">
        <v>1</v>
      </c>
      <c r="C5773" s="55">
        <v>139.56</v>
      </c>
      <c r="D5773" s="52">
        <f t="shared" si="92"/>
        <v>8</v>
      </c>
    </row>
    <row r="5774" spans="1:4" x14ac:dyDescent="0.3">
      <c r="A5774" s="54">
        <v>45532</v>
      </c>
      <c r="B5774" s="52">
        <v>2</v>
      </c>
      <c r="C5774" s="55">
        <v>122.23</v>
      </c>
      <c r="D5774" s="52">
        <f t="shared" si="92"/>
        <v>8</v>
      </c>
    </row>
    <row r="5775" spans="1:4" x14ac:dyDescent="0.3">
      <c r="A5775" s="54">
        <v>45532</v>
      </c>
      <c r="B5775" s="52">
        <v>3</v>
      </c>
      <c r="C5775" s="55">
        <v>118.57</v>
      </c>
      <c r="D5775" s="52">
        <f t="shared" ref="D5775:D5838" si="93">MONTH(A5775)</f>
        <v>8</v>
      </c>
    </row>
    <row r="5776" spans="1:4" x14ac:dyDescent="0.3">
      <c r="A5776" s="54">
        <v>45532</v>
      </c>
      <c r="B5776" s="52">
        <v>4</v>
      </c>
      <c r="C5776" s="55">
        <v>112.34</v>
      </c>
      <c r="D5776" s="52">
        <f t="shared" si="93"/>
        <v>8</v>
      </c>
    </row>
    <row r="5777" spans="1:4" x14ac:dyDescent="0.3">
      <c r="A5777" s="54">
        <v>45532</v>
      </c>
      <c r="B5777" s="52">
        <v>5</v>
      </c>
      <c r="C5777" s="55">
        <v>116.42</v>
      </c>
      <c r="D5777" s="52">
        <f t="shared" si="93"/>
        <v>8</v>
      </c>
    </row>
    <row r="5778" spans="1:4" x14ac:dyDescent="0.3">
      <c r="A5778" s="54">
        <v>45532</v>
      </c>
      <c r="B5778" s="52">
        <v>6</v>
      </c>
      <c r="C5778" s="55">
        <v>110.43</v>
      </c>
      <c r="D5778" s="52">
        <f t="shared" si="93"/>
        <v>8</v>
      </c>
    </row>
    <row r="5779" spans="1:4" x14ac:dyDescent="0.3">
      <c r="A5779" s="54">
        <v>45532</v>
      </c>
      <c r="B5779" s="52">
        <v>7</v>
      </c>
      <c r="C5779" s="55">
        <v>123.22</v>
      </c>
      <c r="D5779" s="52">
        <f t="shared" si="93"/>
        <v>8</v>
      </c>
    </row>
    <row r="5780" spans="1:4" x14ac:dyDescent="0.3">
      <c r="A5780" s="54">
        <v>45532</v>
      </c>
      <c r="B5780" s="52">
        <v>8</v>
      </c>
      <c r="C5780" s="55">
        <v>130.36000000000001</v>
      </c>
      <c r="D5780" s="52">
        <f t="shared" si="93"/>
        <v>8</v>
      </c>
    </row>
    <row r="5781" spans="1:4" x14ac:dyDescent="0.3">
      <c r="A5781" s="54">
        <v>45532</v>
      </c>
      <c r="B5781" s="52">
        <v>9</v>
      </c>
      <c r="C5781" s="55">
        <v>126.15</v>
      </c>
      <c r="D5781" s="52">
        <f t="shared" si="93"/>
        <v>8</v>
      </c>
    </row>
    <row r="5782" spans="1:4" x14ac:dyDescent="0.3">
      <c r="A5782" s="54">
        <v>45532</v>
      </c>
      <c r="B5782" s="52">
        <v>10</v>
      </c>
      <c r="C5782" s="55">
        <v>111.62</v>
      </c>
      <c r="D5782" s="52">
        <f t="shared" si="93"/>
        <v>8</v>
      </c>
    </row>
    <row r="5783" spans="1:4" x14ac:dyDescent="0.3">
      <c r="A5783" s="54">
        <v>45532</v>
      </c>
      <c r="B5783" s="52">
        <v>11</v>
      </c>
      <c r="C5783" s="55">
        <v>117.06</v>
      </c>
      <c r="D5783" s="52">
        <f t="shared" si="93"/>
        <v>8</v>
      </c>
    </row>
    <row r="5784" spans="1:4" x14ac:dyDescent="0.3">
      <c r="A5784" s="54">
        <v>45532</v>
      </c>
      <c r="B5784" s="52">
        <v>12</v>
      </c>
      <c r="C5784" s="55">
        <v>114.03</v>
      </c>
      <c r="D5784" s="52">
        <f t="shared" si="93"/>
        <v>8</v>
      </c>
    </row>
    <row r="5785" spans="1:4" x14ac:dyDescent="0.3">
      <c r="A5785" s="54">
        <v>45532</v>
      </c>
      <c r="B5785" s="52">
        <v>13</v>
      </c>
      <c r="C5785" s="55">
        <v>110.97</v>
      </c>
      <c r="D5785" s="52">
        <f t="shared" si="93"/>
        <v>8</v>
      </c>
    </row>
    <row r="5786" spans="1:4" x14ac:dyDescent="0.3">
      <c r="A5786" s="54">
        <v>45532</v>
      </c>
      <c r="B5786" s="52">
        <v>14</v>
      </c>
      <c r="C5786" s="55">
        <v>105.35</v>
      </c>
      <c r="D5786" s="52">
        <f t="shared" si="93"/>
        <v>8</v>
      </c>
    </row>
    <row r="5787" spans="1:4" x14ac:dyDescent="0.3">
      <c r="A5787" s="54">
        <v>45532</v>
      </c>
      <c r="B5787" s="52">
        <v>15</v>
      </c>
      <c r="C5787" s="55">
        <v>121.67</v>
      </c>
      <c r="D5787" s="52">
        <f t="shared" si="93"/>
        <v>8</v>
      </c>
    </row>
    <row r="5788" spans="1:4" x14ac:dyDescent="0.3">
      <c r="A5788" s="54">
        <v>45532</v>
      </c>
      <c r="B5788" s="52">
        <v>16</v>
      </c>
      <c r="C5788" s="55">
        <v>128.05000000000001</v>
      </c>
      <c r="D5788" s="52">
        <f t="shared" si="93"/>
        <v>8</v>
      </c>
    </row>
    <row r="5789" spans="1:4" x14ac:dyDescent="0.3">
      <c r="A5789" s="54">
        <v>45532</v>
      </c>
      <c r="B5789" s="52">
        <v>17</v>
      </c>
      <c r="C5789" s="55">
        <v>140.84</v>
      </c>
      <c r="D5789" s="52">
        <f t="shared" si="93"/>
        <v>8</v>
      </c>
    </row>
    <row r="5790" spans="1:4" x14ac:dyDescent="0.3">
      <c r="A5790" s="54">
        <v>45532</v>
      </c>
      <c r="B5790" s="52">
        <v>18</v>
      </c>
      <c r="C5790" s="55">
        <v>176.71</v>
      </c>
      <c r="D5790" s="52">
        <f t="shared" si="93"/>
        <v>8</v>
      </c>
    </row>
    <row r="5791" spans="1:4" x14ac:dyDescent="0.3">
      <c r="A5791" s="54">
        <v>45532</v>
      </c>
      <c r="B5791" s="52">
        <v>19</v>
      </c>
      <c r="C5791" s="55">
        <v>386.91</v>
      </c>
      <c r="D5791" s="52">
        <f t="shared" si="93"/>
        <v>8</v>
      </c>
    </row>
    <row r="5792" spans="1:4" x14ac:dyDescent="0.3">
      <c r="A5792" s="54">
        <v>45532</v>
      </c>
      <c r="B5792" s="52">
        <v>20</v>
      </c>
      <c r="C5792" s="55">
        <v>461</v>
      </c>
      <c r="D5792" s="52">
        <f t="shared" si="93"/>
        <v>8</v>
      </c>
    </row>
    <row r="5793" spans="1:4" x14ac:dyDescent="0.3">
      <c r="A5793" s="54">
        <v>45532</v>
      </c>
      <c r="B5793" s="52">
        <v>21</v>
      </c>
      <c r="C5793" s="55">
        <v>359.46</v>
      </c>
      <c r="D5793" s="52">
        <f t="shared" si="93"/>
        <v>8</v>
      </c>
    </row>
    <row r="5794" spans="1:4" x14ac:dyDescent="0.3">
      <c r="A5794" s="54">
        <v>45532</v>
      </c>
      <c r="B5794" s="52">
        <v>22</v>
      </c>
      <c r="C5794" s="55">
        <v>164.35</v>
      </c>
      <c r="D5794" s="52">
        <f t="shared" si="93"/>
        <v>8</v>
      </c>
    </row>
    <row r="5795" spans="1:4" x14ac:dyDescent="0.3">
      <c r="A5795" s="54">
        <v>45532</v>
      </c>
      <c r="B5795" s="52">
        <v>23</v>
      </c>
      <c r="C5795" s="55">
        <v>161.24</v>
      </c>
      <c r="D5795" s="52">
        <f t="shared" si="93"/>
        <v>8</v>
      </c>
    </row>
    <row r="5796" spans="1:4" x14ac:dyDescent="0.3">
      <c r="A5796" s="54">
        <v>45532</v>
      </c>
      <c r="B5796" s="52">
        <v>24</v>
      </c>
      <c r="C5796" s="55">
        <v>160.83000000000001</v>
      </c>
      <c r="D5796" s="52">
        <f t="shared" si="93"/>
        <v>8</v>
      </c>
    </row>
    <row r="5797" spans="1:4" x14ac:dyDescent="0.3">
      <c r="A5797" s="54">
        <v>45533</v>
      </c>
      <c r="B5797" s="52">
        <v>1</v>
      </c>
      <c r="C5797" s="55">
        <v>129.16999999999999</v>
      </c>
      <c r="D5797" s="52">
        <f t="shared" si="93"/>
        <v>8</v>
      </c>
    </row>
    <row r="5798" spans="1:4" x14ac:dyDescent="0.3">
      <c r="A5798" s="54">
        <v>45533</v>
      </c>
      <c r="B5798" s="52">
        <v>2</v>
      </c>
      <c r="C5798" s="55">
        <v>112.91</v>
      </c>
      <c r="D5798" s="52">
        <f t="shared" si="93"/>
        <v>8</v>
      </c>
    </row>
    <row r="5799" spans="1:4" x14ac:dyDescent="0.3">
      <c r="A5799" s="54">
        <v>45533</v>
      </c>
      <c r="B5799" s="52">
        <v>3</v>
      </c>
      <c r="C5799" s="55">
        <v>118.26</v>
      </c>
      <c r="D5799" s="52">
        <f t="shared" si="93"/>
        <v>8</v>
      </c>
    </row>
    <row r="5800" spans="1:4" x14ac:dyDescent="0.3">
      <c r="A5800" s="54">
        <v>45533</v>
      </c>
      <c r="B5800" s="52">
        <v>4</v>
      </c>
      <c r="C5800" s="55">
        <v>116.23</v>
      </c>
      <c r="D5800" s="52">
        <f t="shared" si="93"/>
        <v>8</v>
      </c>
    </row>
    <row r="5801" spans="1:4" x14ac:dyDescent="0.3">
      <c r="A5801" s="54">
        <v>45533</v>
      </c>
      <c r="B5801" s="52">
        <v>5</v>
      </c>
      <c r="C5801" s="55">
        <v>117.57</v>
      </c>
      <c r="D5801" s="52">
        <f t="shared" si="93"/>
        <v>8</v>
      </c>
    </row>
    <row r="5802" spans="1:4" x14ac:dyDescent="0.3">
      <c r="A5802" s="54">
        <v>45533</v>
      </c>
      <c r="B5802" s="52">
        <v>6</v>
      </c>
      <c r="C5802" s="55">
        <v>102.39</v>
      </c>
      <c r="D5802" s="52">
        <f t="shared" si="93"/>
        <v>8</v>
      </c>
    </row>
    <row r="5803" spans="1:4" x14ac:dyDescent="0.3">
      <c r="A5803" s="54">
        <v>45533</v>
      </c>
      <c r="B5803" s="52">
        <v>7</v>
      </c>
      <c r="C5803" s="55">
        <v>127.1</v>
      </c>
      <c r="D5803" s="52">
        <f t="shared" si="93"/>
        <v>8</v>
      </c>
    </row>
    <row r="5804" spans="1:4" x14ac:dyDescent="0.3">
      <c r="A5804" s="54">
        <v>45533</v>
      </c>
      <c r="B5804" s="52">
        <v>8</v>
      </c>
      <c r="C5804" s="55">
        <v>134.55000000000001</v>
      </c>
      <c r="D5804" s="52">
        <f t="shared" si="93"/>
        <v>8</v>
      </c>
    </row>
    <row r="5805" spans="1:4" x14ac:dyDescent="0.3">
      <c r="A5805" s="54">
        <v>45533</v>
      </c>
      <c r="B5805" s="52">
        <v>9</v>
      </c>
      <c r="C5805" s="55">
        <v>126.24</v>
      </c>
      <c r="D5805" s="52">
        <f t="shared" si="93"/>
        <v>8</v>
      </c>
    </row>
    <row r="5806" spans="1:4" x14ac:dyDescent="0.3">
      <c r="A5806" s="54">
        <v>45533</v>
      </c>
      <c r="B5806" s="52">
        <v>10</v>
      </c>
      <c r="C5806" s="55">
        <v>109.09</v>
      </c>
      <c r="D5806" s="52">
        <f t="shared" si="93"/>
        <v>8</v>
      </c>
    </row>
    <row r="5807" spans="1:4" x14ac:dyDescent="0.3">
      <c r="A5807" s="54">
        <v>45533</v>
      </c>
      <c r="B5807" s="52">
        <v>11</v>
      </c>
      <c r="C5807" s="55">
        <v>90.89</v>
      </c>
      <c r="D5807" s="52">
        <f t="shared" si="93"/>
        <v>8</v>
      </c>
    </row>
    <row r="5808" spans="1:4" x14ac:dyDescent="0.3">
      <c r="A5808" s="54">
        <v>45533</v>
      </c>
      <c r="B5808" s="52">
        <v>12</v>
      </c>
      <c r="C5808" s="55">
        <v>85.01</v>
      </c>
      <c r="D5808" s="52">
        <f t="shared" si="93"/>
        <v>8</v>
      </c>
    </row>
    <row r="5809" spans="1:4" x14ac:dyDescent="0.3">
      <c r="A5809" s="54">
        <v>45533</v>
      </c>
      <c r="B5809" s="52">
        <v>13</v>
      </c>
      <c r="C5809" s="55">
        <v>86.41</v>
      </c>
      <c r="D5809" s="52">
        <f t="shared" si="93"/>
        <v>8</v>
      </c>
    </row>
    <row r="5810" spans="1:4" x14ac:dyDescent="0.3">
      <c r="A5810" s="54">
        <v>45533</v>
      </c>
      <c r="B5810" s="52">
        <v>14</v>
      </c>
      <c r="C5810" s="55">
        <v>106.73</v>
      </c>
      <c r="D5810" s="52">
        <f t="shared" si="93"/>
        <v>8</v>
      </c>
    </row>
    <row r="5811" spans="1:4" x14ac:dyDescent="0.3">
      <c r="A5811" s="54">
        <v>45533</v>
      </c>
      <c r="B5811" s="52">
        <v>15</v>
      </c>
      <c r="C5811" s="55">
        <v>102.42</v>
      </c>
      <c r="D5811" s="52">
        <f t="shared" si="93"/>
        <v>8</v>
      </c>
    </row>
    <row r="5812" spans="1:4" x14ac:dyDescent="0.3">
      <c r="A5812" s="54">
        <v>45533</v>
      </c>
      <c r="B5812" s="52">
        <v>16</v>
      </c>
      <c r="C5812" s="55">
        <v>90.45</v>
      </c>
      <c r="D5812" s="52">
        <f t="shared" si="93"/>
        <v>8</v>
      </c>
    </row>
    <row r="5813" spans="1:4" x14ac:dyDescent="0.3">
      <c r="A5813" s="54">
        <v>45533</v>
      </c>
      <c r="B5813" s="52">
        <v>17</v>
      </c>
      <c r="C5813" s="55">
        <v>116.86</v>
      </c>
      <c r="D5813" s="52">
        <f t="shared" si="93"/>
        <v>8</v>
      </c>
    </row>
    <row r="5814" spans="1:4" x14ac:dyDescent="0.3">
      <c r="A5814" s="54">
        <v>45533</v>
      </c>
      <c r="B5814" s="52">
        <v>18</v>
      </c>
      <c r="C5814" s="55">
        <v>185.74</v>
      </c>
      <c r="D5814" s="52">
        <f t="shared" si="93"/>
        <v>8</v>
      </c>
    </row>
    <row r="5815" spans="1:4" x14ac:dyDescent="0.3">
      <c r="A5815" s="54">
        <v>45533</v>
      </c>
      <c r="B5815" s="52">
        <v>19</v>
      </c>
      <c r="C5815" s="55">
        <v>406.99</v>
      </c>
      <c r="D5815" s="52">
        <f t="shared" si="93"/>
        <v>8</v>
      </c>
    </row>
    <row r="5816" spans="1:4" x14ac:dyDescent="0.3">
      <c r="A5816" s="54">
        <v>45533</v>
      </c>
      <c r="B5816" s="52">
        <v>20</v>
      </c>
      <c r="C5816" s="55">
        <v>493.02</v>
      </c>
      <c r="D5816" s="52">
        <f t="shared" si="93"/>
        <v>8</v>
      </c>
    </row>
    <row r="5817" spans="1:4" x14ac:dyDescent="0.3">
      <c r="A5817" s="54">
        <v>45533</v>
      </c>
      <c r="B5817" s="52">
        <v>21</v>
      </c>
      <c r="C5817" s="55">
        <v>427.79</v>
      </c>
      <c r="D5817" s="52">
        <f t="shared" si="93"/>
        <v>8</v>
      </c>
    </row>
    <row r="5818" spans="1:4" x14ac:dyDescent="0.3">
      <c r="A5818" s="54">
        <v>45533</v>
      </c>
      <c r="B5818" s="52">
        <v>22</v>
      </c>
      <c r="C5818" s="55">
        <v>182.93</v>
      </c>
      <c r="D5818" s="52">
        <f t="shared" si="93"/>
        <v>8</v>
      </c>
    </row>
    <row r="5819" spans="1:4" x14ac:dyDescent="0.3">
      <c r="A5819" s="54">
        <v>45533</v>
      </c>
      <c r="B5819" s="52">
        <v>23</v>
      </c>
      <c r="C5819" s="55">
        <v>130.68</v>
      </c>
      <c r="D5819" s="52">
        <f t="shared" si="93"/>
        <v>8</v>
      </c>
    </row>
    <row r="5820" spans="1:4" x14ac:dyDescent="0.3">
      <c r="A5820" s="54">
        <v>45533</v>
      </c>
      <c r="B5820" s="52">
        <v>24</v>
      </c>
      <c r="C5820" s="55">
        <v>115.33</v>
      </c>
      <c r="D5820" s="52">
        <f t="shared" si="93"/>
        <v>8</v>
      </c>
    </row>
    <row r="5821" spans="1:4" x14ac:dyDescent="0.3">
      <c r="A5821" s="54">
        <v>45534</v>
      </c>
      <c r="B5821" s="52">
        <v>1</v>
      </c>
      <c r="C5821" s="55">
        <v>110.36</v>
      </c>
      <c r="D5821" s="52">
        <f t="shared" si="93"/>
        <v>8</v>
      </c>
    </row>
    <row r="5822" spans="1:4" x14ac:dyDescent="0.3">
      <c r="A5822" s="54">
        <v>45534</v>
      </c>
      <c r="B5822" s="52">
        <v>2</v>
      </c>
      <c r="C5822" s="55">
        <v>102.82</v>
      </c>
      <c r="D5822" s="52">
        <f t="shared" si="93"/>
        <v>8</v>
      </c>
    </row>
    <row r="5823" spans="1:4" x14ac:dyDescent="0.3">
      <c r="A5823" s="54">
        <v>45534</v>
      </c>
      <c r="B5823" s="52">
        <v>3</v>
      </c>
      <c r="C5823" s="55">
        <v>95.62</v>
      </c>
      <c r="D5823" s="52">
        <f t="shared" si="93"/>
        <v>8</v>
      </c>
    </row>
    <row r="5824" spans="1:4" x14ac:dyDescent="0.3">
      <c r="A5824" s="54">
        <v>45534</v>
      </c>
      <c r="B5824" s="52">
        <v>4</v>
      </c>
      <c r="C5824" s="55">
        <v>93.75</v>
      </c>
      <c r="D5824" s="52">
        <f t="shared" si="93"/>
        <v>8</v>
      </c>
    </row>
    <row r="5825" spans="1:4" x14ac:dyDescent="0.3">
      <c r="A5825" s="54">
        <v>45534</v>
      </c>
      <c r="B5825" s="52">
        <v>5</v>
      </c>
      <c r="C5825" s="55">
        <v>99.99</v>
      </c>
      <c r="D5825" s="52">
        <f t="shared" si="93"/>
        <v>8</v>
      </c>
    </row>
    <row r="5826" spans="1:4" x14ac:dyDescent="0.3">
      <c r="A5826" s="54">
        <v>45534</v>
      </c>
      <c r="B5826" s="52">
        <v>6</v>
      </c>
      <c r="C5826" s="55">
        <v>115.2</v>
      </c>
      <c r="D5826" s="52">
        <f t="shared" si="93"/>
        <v>8</v>
      </c>
    </row>
    <row r="5827" spans="1:4" x14ac:dyDescent="0.3">
      <c r="A5827" s="54">
        <v>45534</v>
      </c>
      <c r="B5827" s="52">
        <v>7</v>
      </c>
      <c r="C5827" s="55">
        <v>142.26</v>
      </c>
      <c r="D5827" s="52">
        <f t="shared" si="93"/>
        <v>8</v>
      </c>
    </row>
    <row r="5828" spans="1:4" x14ac:dyDescent="0.3">
      <c r="A5828" s="54">
        <v>45534</v>
      </c>
      <c r="B5828" s="52">
        <v>8</v>
      </c>
      <c r="C5828" s="55">
        <v>154.53</v>
      </c>
      <c r="D5828" s="52">
        <f t="shared" si="93"/>
        <v>8</v>
      </c>
    </row>
    <row r="5829" spans="1:4" x14ac:dyDescent="0.3">
      <c r="A5829" s="54">
        <v>45534</v>
      </c>
      <c r="B5829" s="52">
        <v>9</v>
      </c>
      <c r="C5829" s="55">
        <v>134.07</v>
      </c>
      <c r="D5829" s="52">
        <f t="shared" si="93"/>
        <v>8</v>
      </c>
    </row>
    <row r="5830" spans="1:4" x14ac:dyDescent="0.3">
      <c r="A5830" s="54">
        <v>45534</v>
      </c>
      <c r="B5830" s="52">
        <v>10</v>
      </c>
      <c r="C5830" s="55">
        <v>113.7</v>
      </c>
      <c r="D5830" s="52">
        <f t="shared" si="93"/>
        <v>8</v>
      </c>
    </row>
    <row r="5831" spans="1:4" x14ac:dyDescent="0.3">
      <c r="A5831" s="54">
        <v>45534</v>
      </c>
      <c r="B5831" s="52">
        <v>11</v>
      </c>
      <c r="C5831" s="55">
        <v>100</v>
      </c>
      <c r="D5831" s="52">
        <f t="shared" si="93"/>
        <v>8</v>
      </c>
    </row>
    <row r="5832" spans="1:4" x14ac:dyDescent="0.3">
      <c r="A5832" s="54">
        <v>45534</v>
      </c>
      <c r="B5832" s="52">
        <v>12</v>
      </c>
      <c r="C5832" s="55">
        <v>91.31</v>
      </c>
      <c r="D5832" s="52">
        <f t="shared" si="93"/>
        <v>8</v>
      </c>
    </row>
    <row r="5833" spans="1:4" x14ac:dyDescent="0.3">
      <c r="A5833" s="54">
        <v>45534</v>
      </c>
      <c r="B5833" s="52">
        <v>13</v>
      </c>
      <c r="C5833" s="55">
        <v>95.55</v>
      </c>
      <c r="D5833" s="52">
        <f t="shared" si="93"/>
        <v>8</v>
      </c>
    </row>
    <row r="5834" spans="1:4" x14ac:dyDescent="0.3">
      <c r="A5834" s="54">
        <v>45534</v>
      </c>
      <c r="B5834" s="52">
        <v>14</v>
      </c>
      <c r="C5834" s="55">
        <v>94.69</v>
      </c>
      <c r="D5834" s="52">
        <f t="shared" si="93"/>
        <v>8</v>
      </c>
    </row>
    <row r="5835" spans="1:4" x14ac:dyDescent="0.3">
      <c r="A5835" s="54">
        <v>45534</v>
      </c>
      <c r="B5835" s="52">
        <v>15</v>
      </c>
      <c r="C5835" s="55">
        <v>94.52</v>
      </c>
      <c r="D5835" s="52">
        <f t="shared" si="93"/>
        <v>8</v>
      </c>
    </row>
    <row r="5836" spans="1:4" x14ac:dyDescent="0.3">
      <c r="A5836" s="54">
        <v>45534</v>
      </c>
      <c r="B5836" s="52">
        <v>16</v>
      </c>
      <c r="C5836" s="55">
        <v>113.1</v>
      </c>
      <c r="D5836" s="52">
        <f t="shared" si="93"/>
        <v>8</v>
      </c>
    </row>
    <row r="5837" spans="1:4" x14ac:dyDescent="0.3">
      <c r="A5837" s="54">
        <v>45534</v>
      </c>
      <c r="B5837" s="52">
        <v>17</v>
      </c>
      <c r="C5837" s="55">
        <v>124.11</v>
      </c>
      <c r="D5837" s="52">
        <f t="shared" si="93"/>
        <v>8</v>
      </c>
    </row>
    <row r="5838" spans="1:4" x14ac:dyDescent="0.3">
      <c r="A5838" s="54">
        <v>45534</v>
      </c>
      <c r="B5838" s="52">
        <v>18</v>
      </c>
      <c r="C5838" s="55">
        <v>152.56</v>
      </c>
      <c r="D5838" s="52">
        <f t="shared" si="93"/>
        <v>8</v>
      </c>
    </row>
    <row r="5839" spans="1:4" x14ac:dyDescent="0.3">
      <c r="A5839" s="54">
        <v>45534</v>
      </c>
      <c r="B5839" s="52">
        <v>19</v>
      </c>
      <c r="C5839" s="55">
        <v>291.20999999999998</v>
      </c>
      <c r="D5839" s="52">
        <f t="shared" ref="D5839:D5902" si="94">MONTH(A5839)</f>
        <v>8</v>
      </c>
    </row>
    <row r="5840" spans="1:4" x14ac:dyDescent="0.3">
      <c r="A5840" s="54">
        <v>45534</v>
      </c>
      <c r="B5840" s="52">
        <v>20</v>
      </c>
      <c r="C5840" s="55">
        <v>405.9</v>
      </c>
      <c r="D5840" s="52">
        <f t="shared" si="94"/>
        <v>8</v>
      </c>
    </row>
    <row r="5841" spans="1:4" x14ac:dyDescent="0.3">
      <c r="A5841" s="54">
        <v>45534</v>
      </c>
      <c r="B5841" s="52">
        <v>21</v>
      </c>
      <c r="C5841" s="55">
        <v>271.35000000000002</v>
      </c>
      <c r="D5841" s="52">
        <f t="shared" si="94"/>
        <v>8</v>
      </c>
    </row>
    <row r="5842" spans="1:4" x14ac:dyDescent="0.3">
      <c r="A5842" s="54">
        <v>45534</v>
      </c>
      <c r="B5842" s="52">
        <v>22</v>
      </c>
      <c r="C5842" s="55">
        <v>156.97</v>
      </c>
      <c r="D5842" s="52">
        <f t="shared" si="94"/>
        <v>8</v>
      </c>
    </row>
    <row r="5843" spans="1:4" x14ac:dyDescent="0.3">
      <c r="A5843" s="54">
        <v>45534</v>
      </c>
      <c r="B5843" s="52">
        <v>23</v>
      </c>
      <c r="C5843" s="55">
        <v>116.97</v>
      </c>
      <c r="D5843" s="52">
        <f t="shared" si="94"/>
        <v>8</v>
      </c>
    </row>
    <row r="5844" spans="1:4" x14ac:dyDescent="0.3">
      <c r="A5844" s="54">
        <v>45534</v>
      </c>
      <c r="B5844" s="52">
        <v>24</v>
      </c>
      <c r="C5844" s="55">
        <v>108.2</v>
      </c>
      <c r="D5844" s="52">
        <f t="shared" si="94"/>
        <v>8</v>
      </c>
    </row>
    <row r="5845" spans="1:4" x14ac:dyDescent="0.3">
      <c r="A5845" s="54">
        <v>45535</v>
      </c>
      <c r="B5845" s="52">
        <v>1</v>
      </c>
      <c r="C5845" s="55">
        <v>109.58</v>
      </c>
      <c r="D5845" s="52">
        <f t="shared" si="94"/>
        <v>8</v>
      </c>
    </row>
    <row r="5846" spans="1:4" x14ac:dyDescent="0.3">
      <c r="A5846" s="54">
        <v>45535</v>
      </c>
      <c r="B5846" s="52">
        <v>2</v>
      </c>
      <c r="C5846" s="55">
        <v>107.98</v>
      </c>
      <c r="D5846" s="52">
        <f t="shared" si="94"/>
        <v>8</v>
      </c>
    </row>
    <row r="5847" spans="1:4" x14ac:dyDescent="0.3">
      <c r="A5847" s="54">
        <v>45535</v>
      </c>
      <c r="B5847" s="52">
        <v>3</v>
      </c>
      <c r="C5847" s="55">
        <v>102.46</v>
      </c>
      <c r="D5847" s="52">
        <f t="shared" si="94"/>
        <v>8</v>
      </c>
    </row>
    <row r="5848" spans="1:4" x14ac:dyDescent="0.3">
      <c r="A5848" s="54">
        <v>45535</v>
      </c>
      <c r="B5848" s="52">
        <v>4</v>
      </c>
      <c r="C5848" s="55">
        <v>99.57</v>
      </c>
      <c r="D5848" s="52">
        <f t="shared" si="94"/>
        <v>8</v>
      </c>
    </row>
    <row r="5849" spans="1:4" x14ac:dyDescent="0.3">
      <c r="A5849" s="54">
        <v>45535</v>
      </c>
      <c r="B5849" s="52">
        <v>5</v>
      </c>
      <c r="C5849" s="55">
        <v>97.4</v>
      </c>
      <c r="D5849" s="52">
        <f t="shared" si="94"/>
        <v>8</v>
      </c>
    </row>
    <row r="5850" spans="1:4" x14ac:dyDescent="0.3">
      <c r="A5850" s="54">
        <v>45535</v>
      </c>
      <c r="B5850" s="52">
        <v>6</v>
      </c>
      <c r="C5850" s="55">
        <v>98.78</v>
      </c>
      <c r="D5850" s="52">
        <f t="shared" si="94"/>
        <v>8</v>
      </c>
    </row>
    <row r="5851" spans="1:4" x14ac:dyDescent="0.3">
      <c r="A5851" s="54">
        <v>45535</v>
      </c>
      <c r="B5851" s="52">
        <v>7</v>
      </c>
      <c r="C5851" s="55">
        <v>115.22</v>
      </c>
      <c r="D5851" s="52">
        <f t="shared" si="94"/>
        <v>8</v>
      </c>
    </row>
    <row r="5852" spans="1:4" x14ac:dyDescent="0.3">
      <c r="A5852" s="54">
        <v>45535</v>
      </c>
      <c r="B5852" s="52">
        <v>8</v>
      </c>
      <c r="C5852" s="55">
        <v>115.68</v>
      </c>
      <c r="D5852" s="52">
        <f t="shared" si="94"/>
        <v>8</v>
      </c>
    </row>
    <row r="5853" spans="1:4" x14ac:dyDescent="0.3">
      <c r="A5853" s="54">
        <v>45535</v>
      </c>
      <c r="B5853" s="52">
        <v>9</v>
      </c>
      <c r="C5853" s="55">
        <v>110.48</v>
      </c>
      <c r="D5853" s="52">
        <f t="shared" si="94"/>
        <v>8</v>
      </c>
    </row>
    <row r="5854" spans="1:4" x14ac:dyDescent="0.3">
      <c r="A5854" s="54">
        <v>45535</v>
      </c>
      <c r="B5854" s="52">
        <v>10</v>
      </c>
      <c r="C5854" s="55">
        <v>84.92</v>
      </c>
      <c r="D5854" s="52">
        <f t="shared" si="94"/>
        <v>8</v>
      </c>
    </row>
    <row r="5855" spans="1:4" x14ac:dyDescent="0.3">
      <c r="A5855" s="54">
        <v>45535</v>
      </c>
      <c r="B5855" s="52">
        <v>11</v>
      </c>
      <c r="C5855" s="55">
        <v>60.13</v>
      </c>
      <c r="D5855" s="52">
        <f t="shared" si="94"/>
        <v>8</v>
      </c>
    </row>
    <row r="5856" spans="1:4" x14ac:dyDescent="0.3">
      <c r="A5856" s="54">
        <v>45535</v>
      </c>
      <c r="B5856" s="52">
        <v>12</v>
      </c>
      <c r="C5856" s="55">
        <v>18.34</v>
      </c>
      <c r="D5856" s="52">
        <f t="shared" si="94"/>
        <v>8</v>
      </c>
    </row>
    <row r="5857" spans="1:4" x14ac:dyDescent="0.3">
      <c r="A5857" s="54">
        <v>45535</v>
      </c>
      <c r="B5857" s="52">
        <v>13</v>
      </c>
      <c r="C5857" s="55">
        <v>3.48</v>
      </c>
      <c r="D5857" s="52">
        <f t="shared" si="94"/>
        <v>8</v>
      </c>
    </row>
    <row r="5858" spans="1:4" x14ac:dyDescent="0.3">
      <c r="A5858" s="54">
        <v>45535</v>
      </c>
      <c r="B5858" s="52">
        <v>14</v>
      </c>
      <c r="C5858" s="55">
        <v>0.78</v>
      </c>
      <c r="D5858" s="52">
        <f t="shared" si="94"/>
        <v>8</v>
      </c>
    </row>
    <row r="5859" spans="1:4" x14ac:dyDescent="0.3">
      <c r="A5859" s="54">
        <v>45535</v>
      </c>
      <c r="B5859" s="52">
        <v>15</v>
      </c>
      <c r="C5859" s="55">
        <v>30.27</v>
      </c>
      <c r="D5859" s="52">
        <f t="shared" si="94"/>
        <v>8</v>
      </c>
    </row>
    <row r="5860" spans="1:4" x14ac:dyDescent="0.3">
      <c r="A5860" s="54">
        <v>45535</v>
      </c>
      <c r="B5860" s="52">
        <v>16</v>
      </c>
      <c r="C5860" s="55">
        <v>70.66</v>
      </c>
      <c r="D5860" s="52">
        <f t="shared" si="94"/>
        <v>8</v>
      </c>
    </row>
    <row r="5861" spans="1:4" x14ac:dyDescent="0.3">
      <c r="A5861" s="54">
        <v>45535</v>
      </c>
      <c r="B5861" s="52">
        <v>17</v>
      </c>
      <c r="C5861" s="55">
        <v>95.77</v>
      </c>
      <c r="D5861" s="52">
        <f t="shared" si="94"/>
        <v>8</v>
      </c>
    </row>
    <row r="5862" spans="1:4" x14ac:dyDescent="0.3">
      <c r="A5862" s="54">
        <v>45535</v>
      </c>
      <c r="B5862" s="52">
        <v>18</v>
      </c>
      <c r="C5862" s="55">
        <v>112.32</v>
      </c>
      <c r="D5862" s="52">
        <f t="shared" si="94"/>
        <v>8</v>
      </c>
    </row>
    <row r="5863" spans="1:4" x14ac:dyDescent="0.3">
      <c r="A5863" s="54">
        <v>45535</v>
      </c>
      <c r="B5863" s="52">
        <v>19</v>
      </c>
      <c r="C5863" s="55">
        <v>151.82</v>
      </c>
      <c r="D5863" s="52">
        <f t="shared" si="94"/>
        <v>8</v>
      </c>
    </row>
    <row r="5864" spans="1:4" x14ac:dyDescent="0.3">
      <c r="A5864" s="54">
        <v>45535</v>
      </c>
      <c r="B5864" s="52">
        <v>20</v>
      </c>
      <c r="C5864" s="55">
        <v>172.82</v>
      </c>
      <c r="D5864" s="52">
        <f t="shared" si="94"/>
        <v>8</v>
      </c>
    </row>
    <row r="5865" spans="1:4" x14ac:dyDescent="0.3">
      <c r="A5865" s="54">
        <v>45535</v>
      </c>
      <c r="B5865" s="52">
        <v>21</v>
      </c>
      <c r="C5865" s="55">
        <v>162.30000000000001</v>
      </c>
      <c r="D5865" s="52">
        <f t="shared" si="94"/>
        <v>8</v>
      </c>
    </row>
    <row r="5866" spans="1:4" x14ac:dyDescent="0.3">
      <c r="A5866" s="54">
        <v>45535</v>
      </c>
      <c r="B5866" s="52">
        <v>22</v>
      </c>
      <c r="C5866" s="55">
        <v>140.21</v>
      </c>
      <c r="D5866" s="52">
        <f t="shared" si="94"/>
        <v>8</v>
      </c>
    </row>
    <row r="5867" spans="1:4" x14ac:dyDescent="0.3">
      <c r="A5867" s="54">
        <v>45535</v>
      </c>
      <c r="B5867" s="52">
        <v>23</v>
      </c>
      <c r="C5867" s="55">
        <v>128.34</v>
      </c>
      <c r="D5867" s="52">
        <f t="shared" si="94"/>
        <v>8</v>
      </c>
    </row>
    <row r="5868" spans="1:4" x14ac:dyDescent="0.3">
      <c r="A5868" s="54">
        <v>45535</v>
      </c>
      <c r="B5868" s="52">
        <v>24</v>
      </c>
      <c r="C5868" s="55">
        <v>111.97</v>
      </c>
      <c r="D5868" s="52">
        <f t="shared" si="94"/>
        <v>8</v>
      </c>
    </row>
    <row r="5869" spans="1:4" x14ac:dyDescent="0.3">
      <c r="A5869" s="54">
        <v>45536</v>
      </c>
      <c r="B5869" s="52">
        <v>1</v>
      </c>
      <c r="C5869" s="55">
        <v>96.74</v>
      </c>
      <c r="D5869" s="52">
        <f t="shared" si="94"/>
        <v>9</v>
      </c>
    </row>
    <row r="5870" spans="1:4" x14ac:dyDescent="0.3">
      <c r="A5870" s="54">
        <v>45536</v>
      </c>
      <c r="B5870" s="52">
        <v>2</v>
      </c>
      <c r="C5870" s="55">
        <v>86.03</v>
      </c>
      <c r="D5870" s="52">
        <f t="shared" si="94"/>
        <v>9</v>
      </c>
    </row>
    <row r="5871" spans="1:4" x14ac:dyDescent="0.3">
      <c r="A5871" s="54">
        <v>45536</v>
      </c>
      <c r="B5871" s="52">
        <v>3</v>
      </c>
      <c r="C5871" s="55">
        <v>80.37</v>
      </c>
      <c r="D5871" s="52">
        <f t="shared" si="94"/>
        <v>9</v>
      </c>
    </row>
    <row r="5872" spans="1:4" x14ac:dyDescent="0.3">
      <c r="A5872" s="54">
        <v>45536</v>
      </c>
      <c r="B5872" s="52">
        <v>4</v>
      </c>
      <c r="C5872" s="55">
        <v>80.510000000000005</v>
      </c>
      <c r="D5872" s="52">
        <f t="shared" si="94"/>
        <v>9</v>
      </c>
    </row>
    <row r="5873" spans="1:4" x14ac:dyDescent="0.3">
      <c r="A5873" s="54">
        <v>45536</v>
      </c>
      <c r="B5873" s="52">
        <v>5</v>
      </c>
      <c r="C5873" s="55">
        <v>81.13</v>
      </c>
      <c r="D5873" s="52">
        <f t="shared" si="94"/>
        <v>9</v>
      </c>
    </row>
    <row r="5874" spans="1:4" x14ac:dyDescent="0.3">
      <c r="A5874" s="54">
        <v>45536</v>
      </c>
      <c r="B5874" s="52">
        <v>6</v>
      </c>
      <c r="C5874" s="55">
        <v>80.08</v>
      </c>
      <c r="D5874" s="52">
        <f t="shared" si="94"/>
        <v>9</v>
      </c>
    </row>
    <row r="5875" spans="1:4" x14ac:dyDescent="0.3">
      <c r="A5875" s="54">
        <v>45536</v>
      </c>
      <c r="B5875" s="52">
        <v>7</v>
      </c>
      <c r="C5875" s="55">
        <v>82.02</v>
      </c>
      <c r="D5875" s="52">
        <f t="shared" si="94"/>
        <v>9</v>
      </c>
    </row>
    <row r="5876" spans="1:4" x14ac:dyDescent="0.3">
      <c r="A5876" s="54">
        <v>45536</v>
      </c>
      <c r="B5876" s="52">
        <v>8</v>
      </c>
      <c r="C5876" s="55">
        <v>80.39</v>
      </c>
      <c r="D5876" s="52">
        <f t="shared" si="94"/>
        <v>9</v>
      </c>
    </row>
    <row r="5877" spans="1:4" x14ac:dyDescent="0.3">
      <c r="A5877" s="54">
        <v>45536</v>
      </c>
      <c r="B5877" s="52">
        <v>9</v>
      </c>
      <c r="C5877" s="55">
        <v>62.88</v>
      </c>
      <c r="D5877" s="52">
        <f t="shared" si="94"/>
        <v>9</v>
      </c>
    </row>
    <row r="5878" spans="1:4" x14ac:dyDescent="0.3">
      <c r="A5878" s="54">
        <v>45536</v>
      </c>
      <c r="B5878" s="52">
        <v>10</v>
      </c>
      <c r="C5878" s="55">
        <v>41.27</v>
      </c>
      <c r="D5878" s="52">
        <f t="shared" si="94"/>
        <v>9</v>
      </c>
    </row>
    <row r="5879" spans="1:4" x14ac:dyDescent="0.3">
      <c r="A5879" s="54">
        <v>45536</v>
      </c>
      <c r="B5879" s="52">
        <v>11</v>
      </c>
      <c r="C5879" s="55">
        <v>12.73</v>
      </c>
      <c r="D5879" s="52">
        <f t="shared" si="94"/>
        <v>9</v>
      </c>
    </row>
    <row r="5880" spans="1:4" x14ac:dyDescent="0.3">
      <c r="A5880" s="54">
        <v>45536</v>
      </c>
      <c r="B5880" s="52">
        <v>12</v>
      </c>
      <c r="C5880" s="55">
        <v>8.2799999999999994</v>
      </c>
      <c r="D5880" s="52">
        <f t="shared" si="94"/>
        <v>9</v>
      </c>
    </row>
    <row r="5881" spans="1:4" x14ac:dyDescent="0.3">
      <c r="A5881" s="54">
        <v>45536</v>
      </c>
      <c r="B5881" s="52">
        <v>13</v>
      </c>
      <c r="C5881" s="55">
        <v>9.3000000000000007</v>
      </c>
      <c r="D5881" s="52">
        <f t="shared" si="94"/>
        <v>9</v>
      </c>
    </row>
    <row r="5882" spans="1:4" x14ac:dyDescent="0.3">
      <c r="A5882" s="54">
        <v>45536</v>
      </c>
      <c r="B5882" s="52">
        <v>14</v>
      </c>
      <c r="C5882" s="55">
        <v>7.59</v>
      </c>
      <c r="D5882" s="52">
        <f t="shared" si="94"/>
        <v>9</v>
      </c>
    </row>
    <row r="5883" spans="1:4" x14ac:dyDescent="0.3">
      <c r="A5883" s="54">
        <v>45536</v>
      </c>
      <c r="B5883" s="52">
        <v>15</v>
      </c>
      <c r="C5883" s="55">
        <v>13.61</v>
      </c>
      <c r="D5883" s="52">
        <f t="shared" si="94"/>
        <v>9</v>
      </c>
    </row>
    <row r="5884" spans="1:4" x14ac:dyDescent="0.3">
      <c r="A5884" s="54">
        <v>45536</v>
      </c>
      <c r="B5884" s="52">
        <v>16</v>
      </c>
      <c r="C5884" s="55">
        <v>64.38</v>
      </c>
      <c r="D5884" s="52">
        <f t="shared" si="94"/>
        <v>9</v>
      </c>
    </row>
    <row r="5885" spans="1:4" x14ac:dyDescent="0.3">
      <c r="A5885" s="54">
        <v>45536</v>
      </c>
      <c r="B5885" s="52">
        <v>17</v>
      </c>
      <c r="C5885" s="55">
        <v>87.59</v>
      </c>
      <c r="D5885" s="52">
        <f t="shared" si="94"/>
        <v>9</v>
      </c>
    </row>
    <row r="5886" spans="1:4" x14ac:dyDescent="0.3">
      <c r="A5886" s="54">
        <v>45536</v>
      </c>
      <c r="B5886" s="52">
        <v>18</v>
      </c>
      <c r="C5886" s="55">
        <v>128.09</v>
      </c>
      <c r="D5886" s="52">
        <f t="shared" si="94"/>
        <v>9</v>
      </c>
    </row>
    <row r="5887" spans="1:4" x14ac:dyDescent="0.3">
      <c r="A5887" s="54">
        <v>45536</v>
      </c>
      <c r="B5887" s="52">
        <v>19</v>
      </c>
      <c r="C5887" s="55">
        <v>136.37</v>
      </c>
      <c r="D5887" s="52">
        <f t="shared" si="94"/>
        <v>9</v>
      </c>
    </row>
    <row r="5888" spans="1:4" x14ac:dyDescent="0.3">
      <c r="A5888" s="54">
        <v>45536</v>
      </c>
      <c r="B5888" s="52">
        <v>20</v>
      </c>
      <c r="C5888" s="55">
        <v>171.89</v>
      </c>
      <c r="D5888" s="52">
        <f t="shared" si="94"/>
        <v>9</v>
      </c>
    </row>
    <row r="5889" spans="1:4" x14ac:dyDescent="0.3">
      <c r="A5889" s="54">
        <v>45536</v>
      </c>
      <c r="B5889" s="52">
        <v>21</v>
      </c>
      <c r="C5889" s="55">
        <v>163.76</v>
      </c>
      <c r="D5889" s="52">
        <f t="shared" si="94"/>
        <v>9</v>
      </c>
    </row>
    <row r="5890" spans="1:4" x14ac:dyDescent="0.3">
      <c r="A5890" s="54">
        <v>45536</v>
      </c>
      <c r="B5890" s="52">
        <v>22</v>
      </c>
      <c r="C5890" s="55">
        <v>120.32</v>
      </c>
      <c r="D5890" s="52">
        <f t="shared" si="94"/>
        <v>9</v>
      </c>
    </row>
    <row r="5891" spans="1:4" x14ac:dyDescent="0.3">
      <c r="A5891" s="54">
        <v>45536</v>
      </c>
      <c r="B5891" s="52">
        <v>23</v>
      </c>
      <c r="C5891" s="55">
        <v>124.27</v>
      </c>
      <c r="D5891" s="52">
        <f t="shared" si="94"/>
        <v>9</v>
      </c>
    </row>
    <row r="5892" spans="1:4" x14ac:dyDescent="0.3">
      <c r="A5892" s="54">
        <v>45536</v>
      </c>
      <c r="B5892" s="52">
        <v>24</v>
      </c>
      <c r="C5892" s="55">
        <v>112.89</v>
      </c>
      <c r="D5892" s="52">
        <f t="shared" si="94"/>
        <v>9</v>
      </c>
    </row>
    <row r="5893" spans="1:4" x14ac:dyDescent="0.3">
      <c r="A5893" s="54">
        <v>45537</v>
      </c>
      <c r="B5893" s="52">
        <v>1</v>
      </c>
      <c r="C5893" s="55">
        <v>111.24</v>
      </c>
      <c r="D5893" s="52">
        <f t="shared" si="94"/>
        <v>9</v>
      </c>
    </row>
    <row r="5894" spans="1:4" x14ac:dyDescent="0.3">
      <c r="A5894" s="54">
        <v>45537</v>
      </c>
      <c r="B5894" s="52">
        <v>2</v>
      </c>
      <c r="C5894" s="55">
        <v>99.52</v>
      </c>
      <c r="D5894" s="52">
        <f t="shared" si="94"/>
        <v>9</v>
      </c>
    </row>
    <row r="5895" spans="1:4" x14ac:dyDescent="0.3">
      <c r="A5895" s="54">
        <v>45537</v>
      </c>
      <c r="B5895" s="52">
        <v>3</v>
      </c>
      <c r="C5895" s="55">
        <v>94.57</v>
      </c>
      <c r="D5895" s="52">
        <f t="shared" si="94"/>
        <v>9</v>
      </c>
    </row>
    <row r="5896" spans="1:4" x14ac:dyDescent="0.3">
      <c r="A5896" s="54">
        <v>45537</v>
      </c>
      <c r="B5896" s="52">
        <v>4</v>
      </c>
      <c r="C5896" s="55">
        <v>94.25</v>
      </c>
      <c r="D5896" s="52">
        <f t="shared" si="94"/>
        <v>9</v>
      </c>
    </row>
    <row r="5897" spans="1:4" x14ac:dyDescent="0.3">
      <c r="A5897" s="54">
        <v>45537</v>
      </c>
      <c r="B5897" s="52">
        <v>5</v>
      </c>
      <c r="C5897" s="55">
        <v>98.8</v>
      </c>
      <c r="D5897" s="52">
        <f t="shared" si="94"/>
        <v>9</v>
      </c>
    </row>
    <row r="5898" spans="1:4" x14ac:dyDescent="0.3">
      <c r="A5898" s="54">
        <v>45537</v>
      </c>
      <c r="B5898" s="52">
        <v>6</v>
      </c>
      <c r="C5898" s="55">
        <v>113.04</v>
      </c>
      <c r="D5898" s="52">
        <f t="shared" si="94"/>
        <v>9</v>
      </c>
    </row>
    <row r="5899" spans="1:4" x14ac:dyDescent="0.3">
      <c r="A5899" s="54">
        <v>45537</v>
      </c>
      <c r="B5899" s="52">
        <v>7</v>
      </c>
      <c r="C5899" s="55">
        <v>170.08</v>
      </c>
      <c r="D5899" s="52">
        <f t="shared" si="94"/>
        <v>9</v>
      </c>
    </row>
    <row r="5900" spans="1:4" x14ac:dyDescent="0.3">
      <c r="A5900" s="54">
        <v>45537</v>
      </c>
      <c r="B5900" s="52">
        <v>8</v>
      </c>
      <c r="C5900" s="55">
        <v>189.29</v>
      </c>
      <c r="D5900" s="52">
        <f t="shared" si="94"/>
        <v>9</v>
      </c>
    </row>
    <row r="5901" spans="1:4" x14ac:dyDescent="0.3">
      <c r="A5901" s="54">
        <v>45537</v>
      </c>
      <c r="B5901" s="52">
        <v>9</v>
      </c>
      <c r="C5901" s="55">
        <v>158.44</v>
      </c>
      <c r="D5901" s="52">
        <f t="shared" si="94"/>
        <v>9</v>
      </c>
    </row>
    <row r="5902" spans="1:4" x14ac:dyDescent="0.3">
      <c r="A5902" s="54">
        <v>45537</v>
      </c>
      <c r="B5902" s="52">
        <v>10</v>
      </c>
      <c r="C5902" s="55">
        <v>122.64</v>
      </c>
      <c r="D5902" s="52">
        <f t="shared" si="94"/>
        <v>9</v>
      </c>
    </row>
    <row r="5903" spans="1:4" x14ac:dyDescent="0.3">
      <c r="A5903" s="54">
        <v>45537</v>
      </c>
      <c r="B5903" s="52">
        <v>11</v>
      </c>
      <c r="C5903" s="55">
        <v>102.83</v>
      </c>
      <c r="D5903" s="52">
        <f t="shared" ref="D5903:D5966" si="95">MONTH(A5903)</f>
        <v>9</v>
      </c>
    </row>
    <row r="5904" spans="1:4" x14ac:dyDescent="0.3">
      <c r="A5904" s="54">
        <v>45537</v>
      </c>
      <c r="B5904" s="52">
        <v>12</v>
      </c>
      <c r="C5904" s="55">
        <v>93.6</v>
      </c>
      <c r="D5904" s="52">
        <f t="shared" si="95"/>
        <v>9</v>
      </c>
    </row>
    <row r="5905" spans="1:4" x14ac:dyDescent="0.3">
      <c r="A5905" s="54">
        <v>45537</v>
      </c>
      <c r="B5905" s="52">
        <v>13</v>
      </c>
      <c r="C5905" s="55">
        <v>95.38</v>
      </c>
      <c r="D5905" s="52">
        <f t="shared" si="95"/>
        <v>9</v>
      </c>
    </row>
    <row r="5906" spans="1:4" x14ac:dyDescent="0.3">
      <c r="A5906" s="54">
        <v>45537</v>
      </c>
      <c r="B5906" s="52">
        <v>14</v>
      </c>
      <c r="C5906" s="55">
        <v>98.07</v>
      </c>
      <c r="D5906" s="52">
        <f t="shared" si="95"/>
        <v>9</v>
      </c>
    </row>
    <row r="5907" spans="1:4" x14ac:dyDescent="0.3">
      <c r="A5907" s="54">
        <v>45537</v>
      </c>
      <c r="B5907" s="52">
        <v>15</v>
      </c>
      <c r="C5907" s="55">
        <v>105.27</v>
      </c>
      <c r="D5907" s="52">
        <f t="shared" si="95"/>
        <v>9</v>
      </c>
    </row>
    <row r="5908" spans="1:4" x14ac:dyDescent="0.3">
      <c r="A5908" s="54">
        <v>45537</v>
      </c>
      <c r="B5908" s="52">
        <v>16</v>
      </c>
      <c r="C5908" s="55">
        <v>150.1</v>
      </c>
      <c r="D5908" s="52">
        <f t="shared" si="95"/>
        <v>9</v>
      </c>
    </row>
    <row r="5909" spans="1:4" x14ac:dyDescent="0.3">
      <c r="A5909" s="54">
        <v>45537</v>
      </c>
      <c r="B5909" s="52">
        <v>17</v>
      </c>
      <c r="C5909" s="55">
        <v>175.14</v>
      </c>
      <c r="D5909" s="52">
        <f t="shared" si="95"/>
        <v>9</v>
      </c>
    </row>
    <row r="5910" spans="1:4" x14ac:dyDescent="0.3">
      <c r="A5910" s="54">
        <v>45537</v>
      </c>
      <c r="B5910" s="52">
        <v>18</v>
      </c>
      <c r="C5910" s="55">
        <v>264.67</v>
      </c>
      <c r="D5910" s="52">
        <f t="shared" si="95"/>
        <v>9</v>
      </c>
    </row>
    <row r="5911" spans="1:4" x14ac:dyDescent="0.3">
      <c r="A5911" s="54">
        <v>45537</v>
      </c>
      <c r="B5911" s="52">
        <v>19</v>
      </c>
      <c r="C5911" s="55">
        <v>500</v>
      </c>
      <c r="D5911" s="52">
        <f t="shared" si="95"/>
        <v>9</v>
      </c>
    </row>
    <row r="5912" spans="1:4" x14ac:dyDescent="0.3">
      <c r="A5912" s="54">
        <v>45537</v>
      </c>
      <c r="B5912" s="52">
        <v>20</v>
      </c>
      <c r="C5912" s="55">
        <v>563.41</v>
      </c>
      <c r="D5912" s="52">
        <f t="shared" si="95"/>
        <v>9</v>
      </c>
    </row>
    <row r="5913" spans="1:4" x14ac:dyDescent="0.3">
      <c r="A5913" s="54">
        <v>45537</v>
      </c>
      <c r="B5913" s="52">
        <v>21</v>
      </c>
      <c r="C5913" s="55">
        <v>398.02</v>
      </c>
      <c r="D5913" s="52">
        <f t="shared" si="95"/>
        <v>9</v>
      </c>
    </row>
    <row r="5914" spans="1:4" x14ac:dyDescent="0.3">
      <c r="A5914" s="54">
        <v>45537</v>
      </c>
      <c r="B5914" s="52">
        <v>22</v>
      </c>
      <c r="C5914" s="55">
        <v>203.5</v>
      </c>
      <c r="D5914" s="52">
        <f t="shared" si="95"/>
        <v>9</v>
      </c>
    </row>
    <row r="5915" spans="1:4" x14ac:dyDescent="0.3">
      <c r="A5915" s="54">
        <v>45537</v>
      </c>
      <c r="B5915" s="52">
        <v>23</v>
      </c>
      <c r="C5915" s="55">
        <v>178.7</v>
      </c>
      <c r="D5915" s="52">
        <f t="shared" si="95"/>
        <v>9</v>
      </c>
    </row>
    <row r="5916" spans="1:4" x14ac:dyDescent="0.3">
      <c r="A5916" s="54">
        <v>45537</v>
      </c>
      <c r="B5916" s="52">
        <v>24</v>
      </c>
      <c r="C5916" s="55">
        <v>102.23</v>
      </c>
      <c r="D5916" s="52">
        <f t="shared" si="95"/>
        <v>9</v>
      </c>
    </row>
    <row r="5917" spans="1:4" x14ac:dyDescent="0.3">
      <c r="A5917" s="54">
        <v>45538</v>
      </c>
      <c r="B5917" s="52">
        <v>1</v>
      </c>
      <c r="C5917" s="55">
        <v>106.6</v>
      </c>
      <c r="D5917" s="52">
        <f t="shared" si="95"/>
        <v>9</v>
      </c>
    </row>
    <row r="5918" spans="1:4" x14ac:dyDescent="0.3">
      <c r="A5918" s="54">
        <v>45538</v>
      </c>
      <c r="B5918" s="52">
        <v>2</v>
      </c>
      <c r="C5918" s="55">
        <v>102.49</v>
      </c>
      <c r="D5918" s="52">
        <f t="shared" si="95"/>
        <v>9</v>
      </c>
    </row>
    <row r="5919" spans="1:4" x14ac:dyDescent="0.3">
      <c r="A5919" s="54">
        <v>45538</v>
      </c>
      <c r="B5919" s="52">
        <v>3</v>
      </c>
      <c r="C5919" s="55">
        <v>95.77</v>
      </c>
      <c r="D5919" s="52">
        <f t="shared" si="95"/>
        <v>9</v>
      </c>
    </row>
    <row r="5920" spans="1:4" x14ac:dyDescent="0.3">
      <c r="A5920" s="54">
        <v>45538</v>
      </c>
      <c r="B5920" s="52">
        <v>4</v>
      </c>
      <c r="C5920" s="55">
        <v>95.62</v>
      </c>
      <c r="D5920" s="52">
        <f t="shared" si="95"/>
        <v>9</v>
      </c>
    </row>
    <row r="5921" spans="1:4" x14ac:dyDescent="0.3">
      <c r="A5921" s="54">
        <v>45538</v>
      </c>
      <c r="B5921" s="52">
        <v>5</v>
      </c>
      <c r="C5921" s="55">
        <v>97.76</v>
      </c>
      <c r="D5921" s="52">
        <f t="shared" si="95"/>
        <v>9</v>
      </c>
    </row>
    <row r="5922" spans="1:4" x14ac:dyDescent="0.3">
      <c r="A5922" s="54">
        <v>45538</v>
      </c>
      <c r="B5922" s="52">
        <v>6</v>
      </c>
      <c r="C5922" s="55">
        <v>107.16</v>
      </c>
      <c r="D5922" s="52">
        <f t="shared" si="95"/>
        <v>9</v>
      </c>
    </row>
    <row r="5923" spans="1:4" x14ac:dyDescent="0.3">
      <c r="A5923" s="54">
        <v>45538</v>
      </c>
      <c r="B5923" s="52">
        <v>7</v>
      </c>
      <c r="C5923" s="55">
        <v>141.02000000000001</v>
      </c>
      <c r="D5923" s="52">
        <f t="shared" si="95"/>
        <v>9</v>
      </c>
    </row>
    <row r="5924" spans="1:4" x14ac:dyDescent="0.3">
      <c r="A5924" s="54">
        <v>45538</v>
      </c>
      <c r="B5924" s="52">
        <v>8</v>
      </c>
      <c r="C5924" s="55">
        <v>162.82</v>
      </c>
      <c r="D5924" s="52">
        <f t="shared" si="95"/>
        <v>9</v>
      </c>
    </row>
    <row r="5925" spans="1:4" x14ac:dyDescent="0.3">
      <c r="A5925" s="54">
        <v>45538</v>
      </c>
      <c r="B5925" s="52">
        <v>9</v>
      </c>
      <c r="C5925" s="55">
        <v>133.94999999999999</v>
      </c>
      <c r="D5925" s="52">
        <f t="shared" si="95"/>
        <v>9</v>
      </c>
    </row>
    <row r="5926" spans="1:4" x14ac:dyDescent="0.3">
      <c r="A5926" s="54">
        <v>45538</v>
      </c>
      <c r="B5926" s="52">
        <v>10</v>
      </c>
      <c r="C5926" s="55">
        <v>115.98</v>
      </c>
      <c r="D5926" s="52">
        <f t="shared" si="95"/>
        <v>9</v>
      </c>
    </row>
    <row r="5927" spans="1:4" x14ac:dyDescent="0.3">
      <c r="A5927" s="54">
        <v>45538</v>
      </c>
      <c r="B5927" s="52">
        <v>11</v>
      </c>
      <c r="C5927" s="55">
        <v>98.88</v>
      </c>
      <c r="D5927" s="52">
        <f t="shared" si="95"/>
        <v>9</v>
      </c>
    </row>
    <row r="5928" spans="1:4" x14ac:dyDescent="0.3">
      <c r="A5928" s="54">
        <v>45538</v>
      </c>
      <c r="B5928" s="52">
        <v>12</v>
      </c>
      <c r="C5928" s="55">
        <v>90.02</v>
      </c>
      <c r="D5928" s="52">
        <f t="shared" si="95"/>
        <v>9</v>
      </c>
    </row>
    <row r="5929" spans="1:4" x14ac:dyDescent="0.3">
      <c r="A5929" s="54">
        <v>45538</v>
      </c>
      <c r="B5929" s="52">
        <v>13</v>
      </c>
      <c r="C5929" s="55">
        <v>87.41</v>
      </c>
      <c r="D5929" s="52">
        <f t="shared" si="95"/>
        <v>9</v>
      </c>
    </row>
    <row r="5930" spans="1:4" x14ac:dyDescent="0.3">
      <c r="A5930" s="54">
        <v>45538</v>
      </c>
      <c r="B5930" s="52">
        <v>14</v>
      </c>
      <c r="C5930" s="55">
        <v>87.79</v>
      </c>
      <c r="D5930" s="52">
        <f t="shared" si="95"/>
        <v>9</v>
      </c>
    </row>
    <row r="5931" spans="1:4" x14ac:dyDescent="0.3">
      <c r="A5931" s="54">
        <v>45538</v>
      </c>
      <c r="B5931" s="52">
        <v>15</v>
      </c>
      <c r="C5931" s="55">
        <v>91.1</v>
      </c>
      <c r="D5931" s="52">
        <f t="shared" si="95"/>
        <v>9</v>
      </c>
    </row>
    <row r="5932" spans="1:4" x14ac:dyDescent="0.3">
      <c r="A5932" s="54">
        <v>45538</v>
      </c>
      <c r="B5932" s="52">
        <v>16</v>
      </c>
      <c r="C5932" s="55">
        <v>96.5</v>
      </c>
      <c r="D5932" s="52">
        <f t="shared" si="95"/>
        <v>9</v>
      </c>
    </row>
    <row r="5933" spans="1:4" x14ac:dyDescent="0.3">
      <c r="A5933" s="54">
        <v>45538</v>
      </c>
      <c r="B5933" s="52">
        <v>17</v>
      </c>
      <c r="C5933" s="55">
        <v>130.61000000000001</v>
      </c>
      <c r="D5933" s="52">
        <f t="shared" si="95"/>
        <v>9</v>
      </c>
    </row>
    <row r="5934" spans="1:4" x14ac:dyDescent="0.3">
      <c r="A5934" s="54">
        <v>45538</v>
      </c>
      <c r="B5934" s="52">
        <v>18</v>
      </c>
      <c r="C5934" s="55">
        <v>210.2</v>
      </c>
      <c r="D5934" s="52">
        <f t="shared" si="95"/>
        <v>9</v>
      </c>
    </row>
    <row r="5935" spans="1:4" x14ac:dyDescent="0.3">
      <c r="A5935" s="54">
        <v>45538</v>
      </c>
      <c r="B5935" s="52">
        <v>19</v>
      </c>
      <c r="C5935" s="55">
        <v>425.1</v>
      </c>
      <c r="D5935" s="52">
        <f t="shared" si="95"/>
        <v>9</v>
      </c>
    </row>
    <row r="5936" spans="1:4" x14ac:dyDescent="0.3">
      <c r="A5936" s="54">
        <v>45538</v>
      </c>
      <c r="B5936" s="52">
        <v>20</v>
      </c>
      <c r="C5936" s="55">
        <v>736.3</v>
      </c>
      <c r="D5936" s="52">
        <f t="shared" si="95"/>
        <v>9</v>
      </c>
    </row>
    <row r="5937" spans="1:4" x14ac:dyDescent="0.3">
      <c r="A5937" s="54">
        <v>45538</v>
      </c>
      <c r="B5937" s="52">
        <v>21</v>
      </c>
      <c r="C5937" s="55">
        <v>622.58000000000004</v>
      </c>
      <c r="D5937" s="52">
        <f t="shared" si="95"/>
        <v>9</v>
      </c>
    </row>
    <row r="5938" spans="1:4" x14ac:dyDescent="0.3">
      <c r="A5938" s="54">
        <v>45538</v>
      </c>
      <c r="B5938" s="52">
        <v>22</v>
      </c>
      <c r="C5938" s="55">
        <v>243.1</v>
      </c>
      <c r="D5938" s="52">
        <f t="shared" si="95"/>
        <v>9</v>
      </c>
    </row>
    <row r="5939" spans="1:4" x14ac:dyDescent="0.3">
      <c r="A5939" s="54">
        <v>45538</v>
      </c>
      <c r="B5939" s="52">
        <v>23</v>
      </c>
      <c r="C5939" s="55">
        <v>121.26</v>
      </c>
      <c r="D5939" s="52">
        <f t="shared" si="95"/>
        <v>9</v>
      </c>
    </row>
    <row r="5940" spans="1:4" x14ac:dyDescent="0.3">
      <c r="A5940" s="54">
        <v>45538</v>
      </c>
      <c r="B5940" s="52">
        <v>24</v>
      </c>
      <c r="C5940" s="55">
        <v>124.56</v>
      </c>
      <c r="D5940" s="52">
        <f t="shared" si="95"/>
        <v>9</v>
      </c>
    </row>
    <row r="5941" spans="1:4" x14ac:dyDescent="0.3">
      <c r="A5941" s="54">
        <v>45539</v>
      </c>
      <c r="B5941" s="52">
        <v>1</v>
      </c>
      <c r="C5941" s="55">
        <v>104.95</v>
      </c>
      <c r="D5941" s="52">
        <f t="shared" si="95"/>
        <v>9</v>
      </c>
    </row>
    <row r="5942" spans="1:4" x14ac:dyDescent="0.3">
      <c r="A5942" s="54">
        <v>45539</v>
      </c>
      <c r="B5942" s="52">
        <v>2</v>
      </c>
      <c r="C5942" s="55">
        <v>99.62</v>
      </c>
      <c r="D5942" s="52">
        <f t="shared" si="95"/>
        <v>9</v>
      </c>
    </row>
    <row r="5943" spans="1:4" x14ac:dyDescent="0.3">
      <c r="A5943" s="54">
        <v>45539</v>
      </c>
      <c r="B5943" s="52">
        <v>3</v>
      </c>
      <c r="C5943" s="55">
        <v>102.87</v>
      </c>
      <c r="D5943" s="52">
        <f t="shared" si="95"/>
        <v>9</v>
      </c>
    </row>
    <row r="5944" spans="1:4" x14ac:dyDescent="0.3">
      <c r="A5944" s="54">
        <v>45539</v>
      </c>
      <c r="B5944" s="52">
        <v>4</v>
      </c>
      <c r="C5944" s="55">
        <v>100.84</v>
      </c>
      <c r="D5944" s="52">
        <f t="shared" si="95"/>
        <v>9</v>
      </c>
    </row>
    <row r="5945" spans="1:4" x14ac:dyDescent="0.3">
      <c r="A5945" s="54">
        <v>45539</v>
      </c>
      <c r="B5945" s="52">
        <v>5</v>
      </c>
      <c r="C5945" s="55">
        <v>100.9</v>
      </c>
      <c r="D5945" s="52">
        <f t="shared" si="95"/>
        <v>9</v>
      </c>
    </row>
    <row r="5946" spans="1:4" x14ac:dyDescent="0.3">
      <c r="A5946" s="54">
        <v>45539</v>
      </c>
      <c r="B5946" s="52">
        <v>6</v>
      </c>
      <c r="C5946" s="55">
        <v>110.12</v>
      </c>
      <c r="D5946" s="52">
        <f t="shared" si="95"/>
        <v>9</v>
      </c>
    </row>
    <row r="5947" spans="1:4" x14ac:dyDescent="0.3">
      <c r="A5947" s="54">
        <v>45539</v>
      </c>
      <c r="B5947" s="52">
        <v>7</v>
      </c>
      <c r="C5947" s="55">
        <v>148.54</v>
      </c>
      <c r="D5947" s="52">
        <f t="shared" si="95"/>
        <v>9</v>
      </c>
    </row>
    <row r="5948" spans="1:4" x14ac:dyDescent="0.3">
      <c r="A5948" s="54">
        <v>45539</v>
      </c>
      <c r="B5948" s="52">
        <v>8</v>
      </c>
      <c r="C5948" s="55">
        <v>178.81</v>
      </c>
      <c r="D5948" s="52">
        <f t="shared" si="95"/>
        <v>9</v>
      </c>
    </row>
    <row r="5949" spans="1:4" x14ac:dyDescent="0.3">
      <c r="A5949" s="54">
        <v>45539</v>
      </c>
      <c r="B5949" s="52">
        <v>9</v>
      </c>
      <c r="C5949" s="55">
        <v>152.18</v>
      </c>
      <c r="D5949" s="52">
        <f t="shared" si="95"/>
        <v>9</v>
      </c>
    </row>
    <row r="5950" spans="1:4" x14ac:dyDescent="0.3">
      <c r="A5950" s="54">
        <v>45539</v>
      </c>
      <c r="B5950" s="52">
        <v>10</v>
      </c>
      <c r="C5950" s="55">
        <v>124.86</v>
      </c>
      <c r="D5950" s="52">
        <f t="shared" si="95"/>
        <v>9</v>
      </c>
    </row>
    <row r="5951" spans="1:4" x14ac:dyDescent="0.3">
      <c r="A5951" s="54">
        <v>45539</v>
      </c>
      <c r="B5951" s="52">
        <v>11</v>
      </c>
      <c r="C5951" s="55">
        <v>107.21</v>
      </c>
      <c r="D5951" s="52">
        <f t="shared" si="95"/>
        <v>9</v>
      </c>
    </row>
    <row r="5952" spans="1:4" x14ac:dyDescent="0.3">
      <c r="A5952" s="54">
        <v>45539</v>
      </c>
      <c r="B5952" s="52">
        <v>12</v>
      </c>
      <c r="C5952" s="55">
        <v>91.84</v>
      </c>
      <c r="D5952" s="52">
        <f t="shared" si="95"/>
        <v>9</v>
      </c>
    </row>
    <row r="5953" spans="1:4" x14ac:dyDescent="0.3">
      <c r="A5953" s="54">
        <v>45539</v>
      </c>
      <c r="B5953" s="52">
        <v>13</v>
      </c>
      <c r="C5953" s="55">
        <v>92.76</v>
      </c>
      <c r="D5953" s="52">
        <f t="shared" si="95"/>
        <v>9</v>
      </c>
    </row>
    <row r="5954" spans="1:4" x14ac:dyDescent="0.3">
      <c r="A5954" s="54">
        <v>45539</v>
      </c>
      <c r="B5954" s="52">
        <v>14</v>
      </c>
      <c r="C5954" s="55">
        <v>90.12</v>
      </c>
      <c r="D5954" s="52">
        <f t="shared" si="95"/>
        <v>9</v>
      </c>
    </row>
    <row r="5955" spans="1:4" x14ac:dyDescent="0.3">
      <c r="A5955" s="54">
        <v>45539</v>
      </c>
      <c r="B5955" s="52">
        <v>15</v>
      </c>
      <c r="C5955" s="55">
        <v>103.54</v>
      </c>
      <c r="D5955" s="52">
        <f t="shared" si="95"/>
        <v>9</v>
      </c>
    </row>
    <row r="5956" spans="1:4" x14ac:dyDescent="0.3">
      <c r="A5956" s="54">
        <v>45539</v>
      </c>
      <c r="B5956" s="52">
        <v>16</v>
      </c>
      <c r="C5956" s="55">
        <v>100.33</v>
      </c>
      <c r="D5956" s="52">
        <f t="shared" si="95"/>
        <v>9</v>
      </c>
    </row>
    <row r="5957" spans="1:4" x14ac:dyDescent="0.3">
      <c r="A5957" s="54">
        <v>45539</v>
      </c>
      <c r="B5957" s="52">
        <v>17</v>
      </c>
      <c r="C5957" s="55">
        <v>146.09</v>
      </c>
      <c r="D5957" s="52">
        <f t="shared" si="95"/>
        <v>9</v>
      </c>
    </row>
    <row r="5958" spans="1:4" x14ac:dyDescent="0.3">
      <c r="A5958" s="54">
        <v>45539</v>
      </c>
      <c r="B5958" s="52">
        <v>18</v>
      </c>
      <c r="C5958" s="55">
        <v>162.41999999999999</v>
      </c>
      <c r="D5958" s="52">
        <f t="shared" si="95"/>
        <v>9</v>
      </c>
    </row>
    <row r="5959" spans="1:4" x14ac:dyDescent="0.3">
      <c r="A5959" s="54">
        <v>45539</v>
      </c>
      <c r="B5959" s="52">
        <v>19</v>
      </c>
      <c r="C5959" s="55">
        <v>333.9</v>
      </c>
      <c r="D5959" s="52">
        <f t="shared" si="95"/>
        <v>9</v>
      </c>
    </row>
    <row r="5960" spans="1:4" x14ac:dyDescent="0.3">
      <c r="A5960" s="54">
        <v>45539</v>
      </c>
      <c r="B5960" s="52">
        <v>20</v>
      </c>
      <c r="C5960" s="55">
        <v>549.77</v>
      </c>
      <c r="D5960" s="52">
        <f t="shared" si="95"/>
        <v>9</v>
      </c>
    </row>
    <row r="5961" spans="1:4" x14ac:dyDescent="0.3">
      <c r="A5961" s="54">
        <v>45539</v>
      </c>
      <c r="B5961" s="52">
        <v>21</v>
      </c>
      <c r="C5961" s="55">
        <v>273.77</v>
      </c>
      <c r="D5961" s="52">
        <f t="shared" si="95"/>
        <v>9</v>
      </c>
    </row>
    <row r="5962" spans="1:4" x14ac:dyDescent="0.3">
      <c r="A5962" s="54">
        <v>45539</v>
      </c>
      <c r="B5962" s="52">
        <v>22</v>
      </c>
      <c r="C5962" s="55">
        <v>157.35</v>
      </c>
      <c r="D5962" s="52">
        <f t="shared" si="95"/>
        <v>9</v>
      </c>
    </row>
    <row r="5963" spans="1:4" x14ac:dyDescent="0.3">
      <c r="A5963" s="54">
        <v>45539</v>
      </c>
      <c r="B5963" s="52">
        <v>23</v>
      </c>
      <c r="C5963" s="55">
        <v>171.03</v>
      </c>
      <c r="D5963" s="52">
        <f t="shared" si="95"/>
        <v>9</v>
      </c>
    </row>
    <row r="5964" spans="1:4" x14ac:dyDescent="0.3">
      <c r="A5964" s="54">
        <v>45539</v>
      </c>
      <c r="B5964" s="52">
        <v>24</v>
      </c>
      <c r="C5964" s="55">
        <v>141.25</v>
      </c>
      <c r="D5964" s="52">
        <f t="shared" si="95"/>
        <v>9</v>
      </c>
    </row>
    <row r="5965" spans="1:4" x14ac:dyDescent="0.3">
      <c r="A5965" s="54">
        <v>45540</v>
      </c>
      <c r="B5965" s="52">
        <v>1</v>
      </c>
      <c r="C5965" s="55">
        <v>101.27</v>
      </c>
      <c r="D5965" s="52">
        <f t="shared" si="95"/>
        <v>9</v>
      </c>
    </row>
    <row r="5966" spans="1:4" x14ac:dyDescent="0.3">
      <c r="A5966" s="54">
        <v>45540</v>
      </c>
      <c r="B5966" s="52">
        <v>2</v>
      </c>
      <c r="C5966" s="55">
        <v>94.6</v>
      </c>
      <c r="D5966" s="52">
        <f t="shared" si="95"/>
        <v>9</v>
      </c>
    </row>
    <row r="5967" spans="1:4" x14ac:dyDescent="0.3">
      <c r="A5967" s="54">
        <v>45540</v>
      </c>
      <c r="B5967" s="52">
        <v>3</v>
      </c>
      <c r="C5967" s="55">
        <v>90</v>
      </c>
      <c r="D5967" s="52">
        <f t="shared" ref="D5967:D6030" si="96">MONTH(A5967)</f>
        <v>9</v>
      </c>
    </row>
    <row r="5968" spans="1:4" x14ac:dyDescent="0.3">
      <c r="A5968" s="54">
        <v>45540</v>
      </c>
      <c r="B5968" s="52">
        <v>4</v>
      </c>
      <c r="C5968" s="55">
        <v>87.11</v>
      </c>
      <c r="D5968" s="52">
        <f t="shared" si="96"/>
        <v>9</v>
      </c>
    </row>
    <row r="5969" spans="1:4" x14ac:dyDescent="0.3">
      <c r="A5969" s="54">
        <v>45540</v>
      </c>
      <c r="B5969" s="52">
        <v>5</v>
      </c>
      <c r="C5969" s="55">
        <v>87.96</v>
      </c>
      <c r="D5969" s="52">
        <f t="shared" si="96"/>
        <v>9</v>
      </c>
    </row>
    <row r="5970" spans="1:4" x14ac:dyDescent="0.3">
      <c r="A5970" s="54">
        <v>45540</v>
      </c>
      <c r="B5970" s="52">
        <v>6</v>
      </c>
      <c r="C5970" s="55">
        <v>95.37</v>
      </c>
      <c r="D5970" s="52">
        <f t="shared" si="96"/>
        <v>9</v>
      </c>
    </row>
    <row r="5971" spans="1:4" x14ac:dyDescent="0.3">
      <c r="A5971" s="54">
        <v>45540</v>
      </c>
      <c r="B5971" s="52">
        <v>7</v>
      </c>
      <c r="C5971" s="55">
        <v>126.42</v>
      </c>
      <c r="D5971" s="52">
        <f t="shared" si="96"/>
        <v>9</v>
      </c>
    </row>
    <row r="5972" spans="1:4" x14ac:dyDescent="0.3">
      <c r="A5972" s="54">
        <v>45540</v>
      </c>
      <c r="B5972" s="52">
        <v>8</v>
      </c>
      <c r="C5972" s="55">
        <v>132.66</v>
      </c>
      <c r="D5972" s="52">
        <f t="shared" si="96"/>
        <v>9</v>
      </c>
    </row>
    <row r="5973" spans="1:4" x14ac:dyDescent="0.3">
      <c r="A5973" s="54">
        <v>45540</v>
      </c>
      <c r="B5973" s="52">
        <v>9</v>
      </c>
      <c r="C5973" s="55">
        <v>119.04</v>
      </c>
      <c r="D5973" s="52">
        <f t="shared" si="96"/>
        <v>9</v>
      </c>
    </row>
    <row r="5974" spans="1:4" x14ac:dyDescent="0.3">
      <c r="A5974" s="54">
        <v>45540</v>
      </c>
      <c r="B5974" s="52">
        <v>10</v>
      </c>
      <c r="C5974" s="55">
        <v>97.68</v>
      </c>
      <c r="D5974" s="52">
        <f t="shared" si="96"/>
        <v>9</v>
      </c>
    </row>
    <row r="5975" spans="1:4" x14ac:dyDescent="0.3">
      <c r="A5975" s="54">
        <v>45540</v>
      </c>
      <c r="B5975" s="52">
        <v>11</v>
      </c>
      <c r="C5975" s="55">
        <v>70</v>
      </c>
      <c r="D5975" s="52">
        <f t="shared" si="96"/>
        <v>9</v>
      </c>
    </row>
    <row r="5976" spans="1:4" x14ac:dyDescent="0.3">
      <c r="A5976" s="54">
        <v>45540</v>
      </c>
      <c r="B5976" s="52">
        <v>12</v>
      </c>
      <c r="C5976" s="55">
        <v>69.03</v>
      </c>
      <c r="D5976" s="52">
        <f t="shared" si="96"/>
        <v>9</v>
      </c>
    </row>
    <row r="5977" spans="1:4" x14ac:dyDescent="0.3">
      <c r="A5977" s="54">
        <v>45540</v>
      </c>
      <c r="B5977" s="52">
        <v>13</v>
      </c>
      <c r="C5977" s="55">
        <v>66.5</v>
      </c>
      <c r="D5977" s="52">
        <f t="shared" si="96"/>
        <v>9</v>
      </c>
    </row>
    <row r="5978" spans="1:4" x14ac:dyDescent="0.3">
      <c r="A5978" s="54">
        <v>45540</v>
      </c>
      <c r="B5978" s="52">
        <v>14</v>
      </c>
      <c r="C5978" s="55">
        <v>75.44</v>
      </c>
      <c r="D5978" s="52">
        <f t="shared" si="96"/>
        <v>9</v>
      </c>
    </row>
    <row r="5979" spans="1:4" x14ac:dyDescent="0.3">
      <c r="A5979" s="54">
        <v>45540</v>
      </c>
      <c r="B5979" s="52">
        <v>15</v>
      </c>
      <c r="C5979" s="55">
        <v>82.06</v>
      </c>
      <c r="D5979" s="52">
        <f t="shared" si="96"/>
        <v>9</v>
      </c>
    </row>
    <row r="5980" spans="1:4" x14ac:dyDescent="0.3">
      <c r="A5980" s="54">
        <v>45540</v>
      </c>
      <c r="B5980" s="52">
        <v>16</v>
      </c>
      <c r="C5980" s="55">
        <v>85.83</v>
      </c>
      <c r="D5980" s="52">
        <f t="shared" si="96"/>
        <v>9</v>
      </c>
    </row>
    <row r="5981" spans="1:4" x14ac:dyDescent="0.3">
      <c r="A5981" s="54">
        <v>45540</v>
      </c>
      <c r="B5981" s="52">
        <v>17</v>
      </c>
      <c r="C5981" s="55">
        <v>98.37</v>
      </c>
      <c r="D5981" s="52">
        <f t="shared" si="96"/>
        <v>9</v>
      </c>
    </row>
    <row r="5982" spans="1:4" x14ac:dyDescent="0.3">
      <c r="A5982" s="54">
        <v>45540</v>
      </c>
      <c r="B5982" s="52">
        <v>18</v>
      </c>
      <c r="C5982" s="55">
        <v>126.46</v>
      </c>
      <c r="D5982" s="52">
        <f t="shared" si="96"/>
        <v>9</v>
      </c>
    </row>
    <row r="5983" spans="1:4" x14ac:dyDescent="0.3">
      <c r="A5983" s="54">
        <v>45540</v>
      </c>
      <c r="B5983" s="52">
        <v>19</v>
      </c>
      <c r="C5983" s="55">
        <v>184</v>
      </c>
      <c r="D5983" s="52">
        <f t="shared" si="96"/>
        <v>9</v>
      </c>
    </row>
    <row r="5984" spans="1:4" x14ac:dyDescent="0.3">
      <c r="A5984" s="54">
        <v>45540</v>
      </c>
      <c r="B5984" s="52">
        <v>20</v>
      </c>
      <c r="C5984" s="55">
        <v>306.76</v>
      </c>
      <c r="D5984" s="52">
        <f t="shared" si="96"/>
        <v>9</v>
      </c>
    </row>
    <row r="5985" spans="1:4" x14ac:dyDescent="0.3">
      <c r="A5985" s="54">
        <v>45540</v>
      </c>
      <c r="B5985" s="52">
        <v>21</v>
      </c>
      <c r="C5985" s="55">
        <v>174.86</v>
      </c>
      <c r="D5985" s="52">
        <f t="shared" si="96"/>
        <v>9</v>
      </c>
    </row>
    <row r="5986" spans="1:4" x14ac:dyDescent="0.3">
      <c r="A5986" s="54">
        <v>45540</v>
      </c>
      <c r="B5986" s="52">
        <v>22</v>
      </c>
      <c r="C5986" s="55">
        <v>172.61</v>
      </c>
      <c r="D5986" s="52">
        <f t="shared" si="96"/>
        <v>9</v>
      </c>
    </row>
    <row r="5987" spans="1:4" x14ac:dyDescent="0.3">
      <c r="A5987" s="54">
        <v>45540</v>
      </c>
      <c r="B5987" s="52">
        <v>23</v>
      </c>
      <c r="C5987" s="55">
        <v>154.6</v>
      </c>
      <c r="D5987" s="52">
        <f t="shared" si="96"/>
        <v>9</v>
      </c>
    </row>
    <row r="5988" spans="1:4" x14ac:dyDescent="0.3">
      <c r="A5988" s="54">
        <v>45540</v>
      </c>
      <c r="B5988" s="52">
        <v>24</v>
      </c>
      <c r="C5988" s="55">
        <v>141.27000000000001</v>
      </c>
      <c r="D5988" s="52">
        <f t="shared" si="96"/>
        <v>9</v>
      </c>
    </row>
    <row r="5989" spans="1:4" x14ac:dyDescent="0.3">
      <c r="A5989" s="54">
        <v>45541</v>
      </c>
      <c r="B5989" s="52">
        <v>1</v>
      </c>
      <c r="C5989" s="55">
        <v>117.56</v>
      </c>
      <c r="D5989" s="52">
        <f t="shared" si="96"/>
        <v>9</v>
      </c>
    </row>
    <row r="5990" spans="1:4" x14ac:dyDescent="0.3">
      <c r="A5990" s="54">
        <v>45541</v>
      </c>
      <c r="B5990" s="52">
        <v>2</v>
      </c>
      <c r="C5990" s="55">
        <v>94.05</v>
      </c>
      <c r="D5990" s="52">
        <f t="shared" si="96"/>
        <v>9</v>
      </c>
    </row>
    <row r="5991" spans="1:4" x14ac:dyDescent="0.3">
      <c r="A5991" s="54">
        <v>45541</v>
      </c>
      <c r="B5991" s="52">
        <v>3</v>
      </c>
      <c r="C5991" s="55">
        <v>89.54</v>
      </c>
      <c r="D5991" s="52">
        <f t="shared" si="96"/>
        <v>9</v>
      </c>
    </row>
    <row r="5992" spans="1:4" x14ac:dyDescent="0.3">
      <c r="A5992" s="54">
        <v>45541</v>
      </c>
      <c r="B5992" s="52">
        <v>4</v>
      </c>
      <c r="C5992" s="55">
        <v>88.57</v>
      </c>
      <c r="D5992" s="52">
        <f t="shared" si="96"/>
        <v>9</v>
      </c>
    </row>
    <row r="5993" spans="1:4" x14ac:dyDescent="0.3">
      <c r="A5993" s="54">
        <v>45541</v>
      </c>
      <c r="B5993" s="52">
        <v>5</v>
      </c>
      <c r="C5993" s="55">
        <v>94.48</v>
      </c>
      <c r="D5993" s="52">
        <f t="shared" si="96"/>
        <v>9</v>
      </c>
    </row>
    <row r="5994" spans="1:4" x14ac:dyDescent="0.3">
      <c r="A5994" s="54">
        <v>45541</v>
      </c>
      <c r="B5994" s="52">
        <v>6</v>
      </c>
      <c r="C5994" s="55">
        <v>85.4</v>
      </c>
      <c r="D5994" s="52">
        <f t="shared" si="96"/>
        <v>9</v>
      </c>
    </row>
    <row r="5995" spans="1:4" x14ac:dyDescent="0.3">
      <c r="A5995" s="54">
        <v>45541</v>
      </c>
      <c r="B5995" s="52">
        <v>7</v>
      </c>
      <c r="C5995" s="55">
        <v>125.39</v>
      </c>
      <c r="D5995" s="52">
        <f t="shared" si="96"/>
        <v>9</v>
      </c>
    </row>
    <row r="5996" spans="1:4" x14ac:dyDescent="0.3">
      <c r="A5996" s="54">
        <v>45541</v>
      </c>
      <c r="B5996" s="52">
        <v>8</v>
      </c>
      <c r="C5996" s="55">
        <v>132.74</v>
      </c>
      <c r="D5996" s="52">
        <f t="shared" si="96"/>
        <v>9</v>
      </c>
    </row>
    <row r="5997" spans="1:4" x14ac:dyDescent="0.3">
      <c r="A5997" s="54">
        <v>45541</v>
      </c>
      <c r="B5997" s="52">
        <v>9</v>
      </c>
      <c r="C5997" s="55">
        <v>124.63</v>
      </c>
      <c r="D5997" s="52">
        <f t="shared" si="96"/>
        <v>9</v>
      </c>
    </row>
    <row r="5998" spans="1:4" x14ac:dyDescent="0.3">
      <c r="A5998" s="54">
        <v>45541</v>
      </c>
      <c r="B5998" s="52">
        <v>10</v>
      </c>
      <c r="C5998" s="55">
        <v>104.33</v>
      </c>
      <c r="D5998" s="52">
        <f t="shared" si="96"/>
        <v>9</v>
      </c>
    </row>
    <row r="5999" spans="1:4" x14ac:dyDescent="0.3">
      <c r="A5999" s="54">
        <v>45541</v>
      </c>
      <c r="B5999" s="52">
        <v>11</v>
      </c>
      <c r="C5999" s="55">
        <v>92.09</v>
      </c>
      <c r="D5999" s="52">
        <f t="shared" si="96"/>
        <v>9</v>
      </c>
    </row>
    <row r="6000" spans="1:4" x14ac:dyDescent="0.3">
      <c r="A6000" s="54">
        <v>45541</v>
      </c>
      <c r="B6000" s="52">
        <v>12</v>
      </c>
      <c r="C6000" s="55">
        <v>89.27</v>
      </c>
      <c r="D6000" s="52">
        <f t="shared" si="96"/>
        <v>9</v>
      </c>
    </row>
    <row r="6001" spans="1:4" x14ac:dyDescent="0.3">
      <c r="A6001" s="54">
        <v>45541</v>
      </c>
      <c r="B6001" s="52">
        <v>13</v>
      </c>
      <c r="C6001" s="55">
        <v>86.88</v>
      </c>
      <c r="D6001" s="52">
        <f t="shared" si="96"/>
        <v>9</v>
      </c>
    </row>
    <row r="6002" spans="1:4" x14ac:dyDescent="0.3">
      <c r="A6002" s="54">
        <v>45541</v>
      </c>
      <c r="B6002" s="52">
        <v>14</v>
      </c>
      <c r="C6002" s="55">
        <v>81.67</v>
      </c>
      <c r="D6002" s="52">
        <f t="shared" si="96"/>
        <v>9</v>
      </c>
    </row>
    <row r="6003" spans="1:4" x14ac:dyDescent="0.3">
      <c r="A6003" s="54">
        <v>45541</v>
      </c>
      <c r="B6003" s="52">
        <v>15</v>
      </c>
      <c r="C6003" s="55">
        <v>98.32</v>
      </c>
      <c r="D6003" s="52">
        <f t="shared" si="96"/>
        <v>9</v>
      </c>
    </row>
    <row r="6004" spans="1:4" x14ac:dyDescent="0.3">
      <c r="A6004" s="54">
        <v>45541</v>
      </c>
      <c r="B6004" s="52">
        <v>16</v>
      </c>
      <c r="C6004" s="55">
        <v>114.29</v>
      </c>
      <c r="D6004" s="52">
        <f t="shared" si="96"/>
        <v>9</v>
      </c>
    </row>
    <row r="6005" spans="1:4" x14ac:dyDescent="0.3">
      <c r="A6005" s="54">
        <v>45541</v>
      </c>
      <c r="B6005" s="52">
        <v>17</v>
      </c>
      <c r="C6005" s="55">
        <v>115.19</v>
      </c>
      <c r="D6005" s="52">
        <f t="shared" si="96"/>
        <v>9</v>
      </c>
    </row>
    <row r="6006" spans="1:4" x14ac:dyDescent="0.3">
      <c r="A6006" s="54">
        <v>45541</v>
      </c>
      <c r="B6006" s="52">
        <v>18</v>
      </c>
      <c r="C6006" s="55">
        <v>122.59</v>
      </c>
      <c r="D6006" s="52">
        <f t="shared" si="96"/>
        <v>9</v>
      </c>
    </row>
    <row r="6007" spans="1:4" x14ac:dyDescent="0.3">
      <c r="A6007" s="54">
        <v>45541</v>
      </c>
      <c r="B6007" s="52">
        <v>19</v>
      </c>
      <c r="C6007" s="55">
        <v>153.66999999999999</v>
      </c>
      <c r="D6007" s="52">
        <f t="shared" si="96"/>
        <v>9</v>
      </c>
    </row>
    <row r="6008" spans="1:4" x14ac:dyDescent="0.3">
      <c r="A6008" s="54">
        <v>45541</v>
      </c>
      <c r="B6008" s="52">
        <v>20</v>
      </c>
      <c r="C6008" s="55">
        <v>311.92</v>
      </c>
      <c r="D6008" s="52">
        <f t="shared" si="96"/>
        <v>9</v>
      </c>
    </row>
    <row r="6009" spans="1:4" x14ac:dyDescent="0.3">
      <c r="A6009" s="54">
        <v>45541</v>
      </c>
      <c r="B6009" s="52">
        <v>21</v>
      </c>
      <c r="C6009" s="55">
        <v>158.79</v>
      </c>
      <c r="D6009" s="52">
        <f t="shared" si="96"/>
        <v>9</v>
      </c>
    </row>
    <row r="6010" spans="1:4" x14ac:dyDescent="0.3">
      <c r="A6010" s="54">
        <v>45541</v>
      </c>
      <c r="B6010" s="52">
        <v>22</v>
      </c>
      <c r="C6010" s="55">
        <v>118.92</v>
      </c>
      <c r="D6010" s="52">
        <f t="shared" si="96"/>
        <v>9</v>
      </c>
    </row>
    <row r="6011" spans="1:4" x14ac:dyDescent="0.3">
      <c r="A6011" s="54">
        <v>45541</v>
      </c>
      <c r="B6011" s="52">
        <v>23</v>
      </c>
      <c r="C6011" s="55">
        <v>125.87</v>
      </c>
      <c r="D6011" s="52">
        <f t="shared" si="96"/>
        <v>9</v>
      </c>
    </row>
    <row r="6012" spans="1:4" x14ac:dyDescent="0.3">
      <c r="A6012" s="54">
        <v>45541</v>
      </c>
      <c r="B6012" s="52">
        <v>24</v>
      </c>
      <c r="C6012" s="55">
        <v>90.6</v>
      </c>
      <c r="D6012" s="52">
        <f t="shared" si="96"/>
        <v>9</v>
      </c>
    </row>
    <row r="6013" spans="1:4" x14ac:dyDescent="0.3">
      <c r="A6013" s="54">
        <v>45542</v>
      </c>
      <c r="B6013" s="52">
        <v>1</v>
      </c>
      <c r="C6013" s="55">
        <v>113.4</v>
      </c>
      <c r="D6013" s="52">
        <f t="shared" si="96"/>
        <v>9</v>
      </c>
    </row>
    <row r="6014" spans="1:4" x14ac:dyDescent="0.3">
      <c r="A6014" s="54">
        <v>45542</v>
      </c>
      <c r="B6014" s="52">
        <v>2</v>
      </c>
      <c r="C6014" s="55">
        <v>96.74</v>
      </c>
      <c r="D6014" s="52">
        <f t="shared" si="96"/>
        <v>9</v>
      </c>
    </row>
    <row r="6015" spans="1:4" x14ac:dyDescent="0.3">
      <c r="A6015" s="54">
        <v>45542</v>
      </c>
      <c r="B6015" s="52">
        <v>3</v>
      </c>
      <c r="C6015" s="55">
        <v>95.62</v>
      </c>
      <c r="D6015" s="52">
        <f t="shared" si="96"/>
        <v>9</v>
      </c>
    </row>
    <row r="6016" spans="1:4" x14ac:dyDescent="0.3">
      <c r="A6016" s="54">
        <v>45542</v>
      </c>
      <c r="B6016" s="52">
        <v>4</v>
      </c>
      <c r="C6016" s="55">
        <v>96.56</v>
      </c>
      <c r="D6016" s="52">
        <f t="shared" si="96"/>
        <v>9</v>
      </c>
    </row>
    <row r="6017" spans="1:4" x14ac:dyDescent="0.3">
      <c r="A6017" s="54">
        <v>45542</v>
      </c>
      <c r="B6017" s="52">
        <v>5</v>
      </c>
      <c r="C6017" s="55">
        <v>100.65</v>
      </c>
      <c r="D6017" s="52">
        <f t="shared" si="96"/>
        <v>9</v>
      </c>
    </row>
    <row r="6018" spans="1:4" x14ac:dyDescent="0.3">
      <c r="A6018" s="54">
        <v>45542</v>
      </c>
      <c r="B6018" s="52">
        <v>6</v>
      </c>
      <c r="C6018" s="55">
        <v>101.68</v>
      </c>
      <c r="D6018" s="52">
        <f t="shared" si="96"/>
        <v>9</v>
      </c>
    </row>
    <row r="6019" spans="1:4" x14ac:dyDescent="0.3">
      <c r="A6019" s="54">
        <v>45542</v>
      </c>
      <c r="B6019" s="52">
        <v>7</v>
      </c>
      <c r="C6019" s="55">
        <v>104.04</v>
      </c>
      <c r="D6019" s="52">
        <f t="shared" si="96"/>
        <v>9</v>
      </c>
    </row>
    <row r="6020" spans="1:4" x14ac:dyDescent="0.3">
      <c r="A6020" s="54">
        <v>45542</v>
      </c>
      <c r="B6020" s="52">
        <v>8</v>
      </c>
      <c r="C6020" s="55">
        <v>105</v>
      </c>
      <c r="D6020" s="52">
        <f t="shared" si="96"/>
        <v>9</v>
      </c>
    </row>
    <row r="6021" spans="1:4" x14ac:dyDescent="0.3">
      <c r="A6021" s="54">
        <v>45542</v>
      </c>
      <c r="B6021" s="52">
        <v>9</v>
      </c>
      <c r="C6021" s="55">
        <v>95.26</v>
      </c>
      <c r="D6021" s="52">
        <f t="shared" si="96"/>
        <v>9</v>
      </c>
    </row>
    <row r="6022" spans="1:4" x14ac:dyDescent="0.3">
      <c r="A6022" s="54">
        <v>45542</v>
      </c>
      <c r="B6022" s="52">
        <v>10</v>
      </c>
      <c r="C6022" s="55">
        <v>84.71</v>
      </c>
      <c r="D6022" s="52">
        <f t="shared" si="96"/>
        <v>9</v>
      </c>
    </row>
    <row r="6023" spans="1:4" x14ac:dyDescent="0.3">
      <c r="A6023" s="54">
        <v>45542</v>
      </c>
      <c r="B6023" s="52">
        <v>11</v>
      </c>
      <c r="C6023" s="55">
        <v>51.52</v>
      </c>
      <c r="D6023" s="52">
        <f t="shared" si="96"/>
        <v>9</v>
      </c>
    </row>
    <row r="6024" spans="1:4" x14ac:dyDescent="0.3">
      <c r="A6024" s="54">
        <v>45542</v>
      </c>
      <c r="B6024" s="52">
        <v>12</v>
      </c>
      <c r="C6024" s="55">
        <v>20.39</v>
      </c>
      <c r="D6024" s="52">
        <f t="shared" si="96"/>
        <v>9</v>
      </c>
    </row>
    <row r="6025" spans="1:4" x14ac:dyDescent="0.3">
      <c r="A6025" s="54">
        <v>45542</v>
      </c>
      <c r="B6025" s="52">
        <v>13</v>
      </c>
      <c r="C6025" s="55">
        <v>5.48</v>
      </c>
      <c r="D6025" s="52">
        <f t="shared" si="96"/>
        <v>9</v>
      </c>
    </row>
    <row r="6026" spans="1:4" x14ac:dyDescent="0.3">
      <c r="A6026" s="54">
        <v>45542</v>
      </c>
      <c r="B6026" s="52">
        <v>14</v>
      </c>
      <c r="C6026" s="55">
        <v>1.02</v>
      </c>
      <c r="D6026" s="52">
        <f t="shared" si="96"/>
        <v>9</v>
      </c>
    </row>
    <row r="6027" spans="1:4" x14ac:dyDescent="0.3">
      <c r="A6027" s="54">
        <v>45542</v>
      </c>
      <c r="B6027" s="52">
        <v>15</v>
      </c>
      <c r="C6027" s="55">
        <v>0.44</v>
      </c>
      <c r="D6027" s="52">
        <f t="shared" si="96"/>
        <v>9</v>
      </c>
    </row>
    <row r="6028" spans="1:4" x14ac:dyDescent="0.3">
      <c r="A6028" s="54">
        <v>45542</v>
      </c>
      <c r="B6028" s="52">
        <v>16</v>
      </c>
      <c r="C6028" s="55">
        <v>20.079999999999998</v>
      </c>
      <c r="D6028" s="52">
        <f t="shared" si="96"/>
        <v>9</v>
      </c>
    </row>
    <row r="6029" spans="1:4" x14ac:dyDescent="0.3">
      <c r="A6029" s="54">
        <v>45542</v>
      </c>
      <c r="B6029" s="52">
        <v>17</v>
      </c>
      <c r="C6029" s="55">
        <v>79.63</v>
      </c>
      <c r="D6029" s="52">
        <f t="shared" si="96"/>
        <v>9</v>
      </c>
    </row>
    <row r="6030" spans="1:4" x14ac:dyDescent="0.3">
      <c r="A6030" s="54">
        <v>45542</v>
      </c>
      <c r="B6030" s="52">
        <v>18</v>
      </c>
      <c r="C6030" s="55">
        <v>119.3</v>
      </c>
      <c r="D6030" s="52">
        <f t="shared" si="96"/>
        <v>9</v>
      </c>
    </row>
    <row r="6031" spans="1:4" x14ac:dyDescent="0.3">
      <c r="A6031" s="54">
        <v>45542</v>
      </c>
      <c r="B6031" s="52">
        <v>19</v>
      </c>
      <c r="C6031" s="55">
        <v>159.21</v>
      </c>
      <c r="D6031" s="52">
        <f t="shared" ref="D6031:D6094" si="97">MONTH(A6031)</f>
        <v>9</v>
      </c>
    </row>
    <row r="6032" spans="1:4" x14ac:dyDescent="0.3">
      <c r="A6032" s="54">
        <v>45542</v>
      </c>
      <c r="B6032" s="52">
        <v>20</v>
      </c>
      <c r="C6032" s="55">
        <v>180.52</v>
      </c>
      <c r="D6032" s="52">
        <f t="shared" si="97"/>
        <v>9</v>
      </c>
    </row>
    <row r="6033" spans="1:4" x14ac:dyDescent="0.3">
      <c r="A6033" s="54">
        <v>45542</v>
      </c>
      <c r="B6033" s="52">
        <v>21</v>
      </c>
      <c r="C6033" s="55">
        <v>185.99</v>
      </c>
      <c r="D6033" s="52">
        <f t="shared" si="97"/>
        <v>9</v>
      </c>
    </row>
    <row r="6034" spans="1:4" x14ac:dyDescent="0.3">
      <c r="A6034" s="54">
        <v>45542</v>
      </c>
      <c r="B6034" s="52">
        <v>22</v>
      </c>
      <c r="C6034" s="55">
        <v>153.88999999999999</v>
      </c>
      <c r="D6034" s="52">
        <f t="shared" si="97"/>
        <v>9</v>
      </c>
    </row>
    <row r="6035" spans="1:4" x14ac:dyDescent="0.3">
      <c r="A6035" s="54">
        <v>45542</v>
      </c>
      <c r="B6035" s="52">
        <v>23</v>
      </c>
      <c r="C6035" s="55">
        <v>131.38</v>
      </c>
      <c r="D6035" s="52">
        <f t="shared" si="97"/>
        <v>9</v>
      </c>
    </row>
    <row r="6036" spans="1:4" x14ac:dyDescent="0.3">
      <c r="A6036" s="54">
        <v>45542</v>
      </c>
      <c r="B6036" s="52">
        <v>24</v>
      </c>
      <c r="C6036" s="55">
        <v>94.46</v>
      </c>
      <c r="D6036" s="52">
        <f t="shared" si="97"/>
        <v>9</v>
      </c>
    </row>
    <row r="6037" spans="1:4" x14ac:dyDescent="0.3">
      <c r="A6037" s="54">
        <v>45543</v>
      </c>
      <c r="B6037" s="52">
        <v>1</v>
      </c>
      <c r="C6037" s="55">
        <v>93.82</v>
      </c>
      <c r="D6037" s="52">
        <f t="shared" si="97"/>
        <v>9</v>
      </c>
    </row>
    <row r="6038" spans="1:4" x14ac:dyDescent="0.3">
      <c r="A6038" s="54">
        <v>45543</v>
      </c>
      <c r="B6038" s="52">
        <v>2</v>
      </c>
      <c r="C6038" s="55">
        <v>86.22</v>
      </c>
      <c r="D6038" s="52">
        <f t="shared" si="97"/>
        <v>9</v>
      </c>
    </row>
    <row r="6039" spans="1:4" x14ac:dyDescent="0.3">
      <c r="A6039" s="54">
        <v>45543</v>
      </c>
      <c r="B6039" s="52">
        <v>3</v>
      </c>
      <c r="C6039" s="55">
        <v>82.98</v>
      </c>
      <c r="D6039" s="52">
        <f t="shared" si="97"/>
        <v>9</v>
      </c>
    </row>
    <row r="6040" spans="1:4" x14ac:dyDescent="0.3">
      <c r="A6040" s="54">
        <v>45543</v>
      </c>
      <c r="B6040" s="52">
        <v>4</v>
      </c>
      <c r="C6040" s="55">
        <v>80.650000000000006</v>
      </c>
      <c r="D6040" s="52">
        <f t="shared" si="97"/>
        <v>9</v>
      </c>
    </row>
    <row r="6041" spans="1:4" x14ac:dyDescent="0.3">
      <c r="A6041" s="54">
        <v>45543</v>
      </c>
      <c r="B6041" s="52">
        <v>5</v>
      </c>
      <c r="C6041" s="55">
        <v>81.61</v>
      </c>
      <c r="D6041" s="52">
        <f t="shared" si="97"/>
        <v>9</v>
      </c>
    </row>
    <row r="6042" spans="1:4" x14ac:dyDescent="0.3">
      <c r="A6042" s="54">
        <v>45543</v>
      </c>
      <c r="B6042" s="52">
        <v>6</v>
      </c>
      <c r="C6042" s="55">
        <v>82.69</v>
      </c>
      <c r="D6042" s="52">
        <f t="shared" si="97"/>
        <v>9</v>
      </c>
    </row>
    <row r="6043" spans="1:4" x14ac:dyDescent="0.3">
      <c r="A6043" s="54">
        <v>45543</v>
      </c>
      <c r="B6043" s="52">
        <v>7</v>
      </c>
      <c r="C6043" s="55">
        <v>82.15</v>
      </c>
      <c r="D6043" s="52">
        <f t="shared" si="97"/>
        <v>9</v>
      </c>
    </row>
    <row r="6044" spans="1:4" x14ac:dyDescent="0.3">
      <c r="A6044" s="54">
        <v>45543</v>
      </c>
      <c r="B6044" s="52">
        <v>8</v>
      </c>
      <c r="C6044" s="55">
        <v>81.849999999999994</v>
      </c>
      <c r="D6044" s="52">
        <f t="shared" si="97"/>
        <v>9</v>
      </c>
    </row>
    <row r="6045" spans="1:4" x14ac:dyDescent="0.3">
      <c r="A6045" s="54">
        <v>45543</v>
      </c>
      <c r="B6045" s="52">
        <v>9</v>
      </c>
      <c r="C6045" s="55">
        <v>75.209999999999994</v>
      </c>
      <c r="D6045" s="52">
        <f t="shared" si="97"/>
        <v>9</v>
      </c>
    </row>
    <row r="6046" spans="1:4" x14ac:dyDescent="0.3">
      <c r="A6046" s="54">
        <v>45543</v>
      </c>
      <c r="B6046" s="52">
        <v>10</v>
      </c>
      <c r="C6046" s="55">
        <v>39.81</v>
      </c>
      <c r="D6046" s="52">
        <f t="shared" si="97"/>
        <v>9</v>
      </c>
    </row>
    <row r="6047" spans="1:4" x14ac:dyDescent="0.3">
      <c r="A6047" s="54">
        <v>45543</v>
      </c>
      <c r="B6047" s="52">
        <v>11</v>
      </c>
      <c r="C6047" s="55">
        <v>8.2899999999999991</v>
      </c>
      <c r="D6047" s="52">
        <f t="shared" si="97"/>
        <v>9</v>
      </c>
    </row>
    <row r="6048" spans="1:4" x14ac:dyDescent="0.3">
      <c r="A6048" s="54">
        <v>45543</v>
      </c>
      <c r="B6048" s="52">
        <v>12</v>
      </c>
      <c r="C6048" s="55">
        <v>0.44</v>
      </c>
      <c r="D6048" s="52">
        <f t="shared" si="97"/>
        <v>9</v>
      </c>
    </row>
    <row r="6049" spans="1:4" x14ac:dyDescent="0.3">
      <c r="A6049" s="54">
        <v>45543</v>
      </c>
      <c r="B6049" s="52">
        <v>13</v>
      </c>
      <c r="C6049" s="55">
        <v>0.04</v>
      </c>
      <c r="D6049" s="52">
        <f t="shared" si="97"/>
        <v>9</v>
      </c>
    </row>
    <row r="6050" spans="1:4" x14ac:dyDescent="0.3">
      <c r="A6050" s="54">
        <v>45543</v>
      </c>
      <c r="B6050" s="52">
        <v>14</v>
      </c>
      <c r="C6050" s="55">
        <v>0.01</v>
      </c>
      <c r="D6050" s="52">
        <f t="shared" si="97"/>
        <v>9</v>
      </c>
    </row>
    <row r="6051" spans="1:4" x14ac:dyDescent="0.3">
      <c r="A6051" s="54">
        <v>45543</v>
      </c>
      <c r="B6051" s="52">
        <v>15</v>
      </c>
      <c r="C6051" s="55">
        <v>0.96</v>
      </c>
      <c r="D6051" s="52">
        <f t="shared" si="97"/>
        <v>9</v>
      </c>
    </row>
    <row r="6052" spans="1:4" x14ac:dyDescent="0.3">
      <c r="A6052" s="54">
        <v>45543</v>
      </c>
      <c r="B6052" s="52">
        <v>16</v>
      </c>
      <c r="C6052" s="55">
        <v>7.08</v>
      </c>
      <c r="D6052" s="52">
        <f t="shared" si="97"/>
        <v>9</v>
      </c>
    </row>
    <row r="6053" spans="1:4" x14ac:dyDescent="0.3">
      <c r="A6053" s="54">
        <v>45543</v>
      </c>
      <c r="B6053" s="52">
        <v>17</v>
      </c>
      <c r="C6053" s="55">
        <v>62.91</v>
      </c>
      <c r="D6053" s="52">
        <f t="shared" si="97"/>
        <v>9</v>
      </c>
    </row>
    <row r="6054" spans="1:4" x14ac:dyDescent="0.3">
      <c r="A6054" s="54">
        <v>45543</v>
      </c>
      <c r="B6054" s="52">
        <v>18</v>
      </c>
      <c r="C6054" s="55">
        <v>112</v>
      </c>
      <c r="D6054" s="52">
        <f t="shared" si="97"/>
        <v>9</v>
      </c>
    </row>
    <row r="6055" spans="1:4" x14ac:dyDescent="0.3">
      <c r="A6055" s="54">
        <v>45543</v>
      </c>
      <c r="B6055" s="52">
        <v>19</v>
      </c>
      <c r="C6055" s="55">
        <v>125.57</v>
      </c>
      <c r="D6055" s="52">
        <f t="shared" si="97"/>
        <v>9</v>
      </c>
    </row>
    <row r="6056" spans="1:4" x14ac:dyDescent="0.3">
      <c r="A6056" s="54">
        <v>45543</v>
      </c>
      <c r="B6056" s="52">
        <v>20</v>
      </c>
      <c r="C6056" s="55">
        <v>148.88</v>
      </c>
      <c r="D6056" s="52">
        <f t="shared" si="97"/>
        <v>9</v>
      </c>
    </row>
    <row r="6057" spans="1:4" x14ac:dyDescent="0.3">
      <c r="A6057" s="54">
        <v>45543</v>
      </c>
      <c r="B6057" s="52">
        <v>21</v>
      </c>
      <c r="C6057" s="55">
        <v>116.95</v>
      </c>
      <c r="D6057" s="52">
        <f t="shared" si="97"/>
        <v>9</v>
      </c>
    </row>
    <row r="6058" spans="1:4" x14ac:dyDescent="0.3">
      <c r="A6058" s="54">
        <v>45543</v>
      </c>
      <c r="B6058" s="52">
        <v>22</v>
      </c>
      <c r="C6058" s="55">
        <v>108.65</v>
      </c>
      <c r="D6058" s="52">
        <f t="shared" si="97"/>
        <v>9</v>
      </c>
    </row>
    <row r="6059" spans="1:4" x14ac:dyDescent="0.3">
      <c r="A6059" s="54">
        <v>45543</v>
      </c>
      <c r="B6059" s="52">
        <v>23</v>
      </c>
      <c r="C6059" s="55">
        <v>105.26</v>
      </c>
      <c r="D6059" s="52">
        <f t="shared" si="97"/>
        <v>9</v>
      </c>
    </row>
    <row r="6060" spans="1:4" x14ac:dyDescent="0.3">
      <c r="A6060" s="54">
        <v>45543</v>
      </c>
      <c r="B6060" s="52">
        <v>24</v>
      </c>
      <c r="C6060" s="55">
        <v>96.88</v>
      </c>
      <c r="D6060" s="52">
        <f t="shared" si="97"/>
        <v>9</v>
      </c>
    </row>
    <row r="6061" spans="1:4" x14ac:dyDescent="0.3">
      <c r="A6061" s="54">
        <v>45544</v>
      </c>
      <c r="B6061" s="52">
        <v>1</v>
      </c>
      <c r="C6061" s="55">
        <v>84.31</v>
      </c>
      <c r="D6061" s="52">
        <f t="shared" si="97"/>
        <v>9</v>
      </c>
    </row>
    <row r="6062" spans="1:4" x14ac:dyDescent="0.3">
      <c r="A6062" s="54">
        <v>45544</v>
      </c>
      <c r="B6062" s="52">
        <v>2</v>
      </c>
      <c r="C6062" s="55">
        <v>83.7</v>
      </c>
      <c r="D6062" s="52">
        <f t="shared" si="97"/>
        <v>9</v>
      </c>
    </row>
    <row r="6063" spans="1:4" x14ac:dyDescent="0.3">
      <c r="A6063" s="54">
        <v>45544</v>
      </c>
      <c r="B6063" s="52">
        <v>3</v>
      </c>
      <c r="C6063" s="55">
        <v>82.6</v>
      </c>
      <c r="D6063" s="52">
        <f t="shared" si="97"/>
        <v>9</v>
      </c>
    </row>
    <row r="6064" spans="1:4" x14ac:dyDescent="0.3">
      <c r="A6064" s="54">
        <v>45544</v>
      </c>
      <c r="B6064" s="52">
        <v>4</v>
      </c>
      <c r="C6064" s="55">
        <v>77.92</v>
      </c>
      <c r="D6064" s="52">
        <f t="shared" si="97"/>
        <v>9</v>
      </c>
    </row>
    <row r="6065" spans="1:4" x14ac:dyDescent="0.3">
      <c r="A6065" s="54">
        <v>45544</v>
      </c>
      <c r="B6065" s="52">
        <v>5</v>
      </c>
      <c r="C6065" s="55">
        <v>82.02</v>
      </c>
      <c r="D6065" s="52">
        <f t="shared" si="97"/>
        <v>9</v>
      </c>
    </row>
    <row r="6066" spans="1:4" x14ac:dyDescent="0.3">
      <c r="A6066" s="54">
        <v>45544</v>
      </c>
      <c r="B6066" s="52">
        <v>6</v>
      </c>
      <c r="C6066" s="55">
        <v>82.17</v>
      </c>
      <c r="D6066" s="52">
        <f t="shared" si="97"/>
        <v>9</v>
      </c>
    </row>
    <row r="6067" spans="1:4" x14ac:dyDescent="0.3">
      <c r="A6067" s="54">
        <v>45544</v>
      </c>
      <c r="B6067" s="52">
        <v>7</v>
      </c>
      <c r="C6067" s="55">
        <v>108.57</v>
      </c>
      <c r="D6067" s="52">
        <f t="shared" si="97"/>
        <v>9</v>
      </c>
    </row>
    <row r="6068" spans="1:4" x14ac:dyDescent="0.3">
      <c r="A6068" s="54">
        <v>45544</v>
      </c>
      <c r="B6068" s="52">
        <v>8</v>
      </c>
      <c r="C6068" s="55">
        <v>131.01</v>
      </c>
      <c r="D6068" s="52">
        <f t="shared" si="97"/>
        <v>9</v>
      </c>
    </row>
    <row r="6069" spans="1:4" x14ac:dyDescent="0.3">
      <c r="A6069" s="54">
        <v>45544</v>
      </c>
      <c r="B6069" s="52">
        <v>9</v>
      </c>
      <c r="C6069" s="55">
        <v>156.84</v>
      </c>
      <c r="D6069" s="52">
        <f t="shared" si="97"/>
        <v>9</v>
      </c>
    </row>
    <row r="6070" spans="1:4" x14ac:dyDescent="0.3">
      <c r="A6070" s="54">
        <v>45544</v>
      </c>
      <c r="B6070" s="52">
        <v>10</v>
      </c>
      <c r="C6070" s="55">
        <v>132.13999999999999</v>
      </c>
      <c r="D6070" s="52">
        <f t="shared" si="97"/>
        <v>9</v>
      </c>
    </row>
    <row r="6071" spans="1:4" x14ac:dyDescent="0.3">
      <c r="A6071" s="54">
        <v>45544</v>
      </c>
      <c r="B6071" s="52">
        <v>11</v>
      </c>
      <c r="C6071" s="55">
        <v>118.14</v>
      </c>
      <c r="D6071" s="52">
        <f t="shared" si="97"/>
        <v>9</v>
      </c>
    </row>
    <row r="6072" spans="1:4" x14ac:dyDescent="0.3">
      <c r="A6072" s="54">
        <v>45544</v>
      </c>
      <c r="B6072" s="52">
        <v>12</v>
      </c>
      <c r="C6072" s="55">
        <v>113.94</v>
      </c>
      <c r="D6072" s="52">
        <f t="shared" si="97"/>
        <v>9</v>
      </c>
    </row>
    <row r="6073" spans="1:4" x14ac:dyDescent="0.3">
      <c r="A6073" s="54">
        <v>45544</v>
      </c>
      <c r="B6073" s="52">
        <v>13</v>
      </c>
      <c r="C6073" s="55">
        <v>111.5</v>
      </c>
      <c r="D6073" s="52">
        <f t="shared" si="97"/>
        <v>9</v>
      </c>
    </row>
    <row r="6074" spans="1:4" x14ac:dyDescent="0.3">
      <c r="A6074" s="54">
        <v>45544</v>
      </c>
      <c r="B6074" s="52">
        <v>14</v>
      </c>
      <c r="C6074" s="55">
        <v>111.22</v>
      </c>
      <c r="D6074" s="52">
        <f t="shared" si="97"/>
        <v>9</v>
      </c>
    </row>
    <row r="6075" spans="1:4" x14ac:dyDescent="0.3">
      <c r="A6075" s="54">
        <v>45544</v>
      </c>
      <c r="B6075" s="52">
        <v>15</v>
      </c>
      <c r="C6075" s="55">
        <v>112.8</v>
      </c>
      <c r="D6075" s="52">
        <f t="shared" si="97"/>
        <v>9</v>
      </c>
    </row>
    <row r="6076" spans="1:4" x14ac:dyDescent="0.3">
      <c r="A6076" s="54">
        <v>45544</v>
      </c>
      <c r="B6076" s="52">
        <v>16</v>
      </c>
      <c r="C6076" s="55">
        <v>121.76</v>
      </c>
      <c r="D6076" s="52">
        <f t="shared" si="97"/>
        <v>9</v>
      </c>
    </row>
    <row r="6077" spans="1:4" x14ac:dyDescent="0.3">
      <c r="A6077" s="54">
        <v>45544</v>
      </c>
      <c r="B6077" s="52">
        <v>17</v>
      </c>
      <c r="C6077" s="55">
        <v>129.87</v>
      </c>
      <c r="D6077" s="52">
        <f t="shared" si="97"/>
        <v>9</v>
      </c>
    </row>
    <row r="6078" spans="1:4" x14ac:dyDescent="0.3">
      <c r="A6078" s="54">
        <v>45544</v>
      </c>
      <c r="B6078" s="52">
        <v>18</v>
      </c>
      <c r="C6078" s="55">
        <v>148.09</v>
      </c>
      <c r="D6078" s="52">
        <f t="shared" si="97"/>
        <v>9</v>
      </c>
    </row>
    <row r="6079" spans="1:4" x14ac:dyDescent="0.3">
      <c r="A6079" s="54">
        <v>45544</v>
      </c>
      <c r="B6079" s="52">
        <v>19</v>
      </c>
      <c r="C6079" s="55">
        <v>151.51</v>
      </c>
      <c r="D6079" s="52">
        <f t="shared" si="97"/>
        <v>9</v>
      </c>
    </row>
    <row r="6080" spans="1:4" x14ac:dyDescent="0.3">
      <c r="A6080" s="54">
        <v>45544</v>
      </c>
      <c r="B6080" s="52">
        <v>20</v>
      </c>
      <c r="C6080" s="55">
        <v>186.52</v>
      </c>
      <c r="D6080" s="52">
        <f t="shared" si="97"/>
        <v>9</v>
      </c>
    </row>
    <row r="6081" spans="1:4" x14ac:dyDescent="0.3">
      <c r="A6081" s="54">
        <v>45544</v>
      </c>
      <c r="B6081" s="52">
        <v>21</v>
      </c>
      <c r="C6081" s="55">
        <v>171.34</v>
      </c>
      <c r="D6081" s="52">
        <f t="shared" si="97"/>
        <v>9</v>
      </c>
    </row>
    <row r="6082" spans="1:4" x14ac:dyDescent="0.3">
      <c r="A6082" s="54">
        <v>45544</v>
      </c>
      <c r="B6082" s="52">
        <v>22</v>
      </c>
      <c r="C6082" s="55">
        <v>111.04</v>
      </c>
      <c r="D6082" s="52">
        <f t="shared" si="97"/>
        <v>9</v>
      </c>
    </row>
    <row r="6083" spans="1:4" x14ac:dyDescent="0.3">
      <c r="A6083" s="54">
        <v>45544</v>
      </c>
      <c r="B6083" s="52">
        <v>23</v>
      </c>
      <c r="C6083" s="55">
        <v>95.55</v>
      </c>
      <c r="D6083" s="52">
        <f t="shared" si="97"/>
        <v>9</v>
      </c>
    </row>
    <row r="6084" spans="1:4" x14ac:dyDescent="0.3">
      <c r="A6084" s="54">
        <v>45544</v>
      </c>
      <c r="B6084" s="52">
        <v>24</v>
      </c>
      <c r="C6084" s="55">
        <v>79.709999999999994</v>
      </c>
      <c r="D6084" s="52">
        <f t="shared" si="97"/>
        <v>9</v>
      </c>
    </row>
    <row r="6085" spans="1:4" x14ac:dyDescent="0.3">
      <c r="A6085" s="54">
        <v>45545</v>
      </c>
      <c r="B6085" s="52">
        <v>1</v>
      </c>
      <c r="C6085" s="55">
        <v>64.27</v>
      </c>
      <c r="D6085" s="52">
        <f t="shared" si="97"/>
        <v>9</v>
      </c>
    </row>
    <row r="6086" spans="1:4" x14ac:dyDescent="0.3">
      <c r="A6086" s="54">
        <v>45545</v>
      </c>
      <c r="B6086" s="52">
        <v>2</v>
      </c>
      <c r="C6086" s="55">
        <v>57.78</v>
      </c>
      <c r="D6086" s="52">
        <f t="shared" si="97"/>
        <v>9</v>
      </c>
    </row>
    <row r="6087" spans="1:4" x14ac:dyDescent="0.3">
      <c r="A6087" s="54">
        <v>45545</v>
      </c>
      <c r="B6087" s="52">
        <v>3</v>
      </c>
      <c r="C6087" s="55">
        <v>59.36</v>
      </c>
      <c r="D6087" s="52">
        <f t="shared" si="97"/>
        <v>9</v>
      </c>
    </row>
    <row r="6088" spans="1:4" x14ac:dyDescent="0.3">
      <c r="A6088" s="54">
        <v>45545</v>
      </c>
      <c r="B6088" s="52">
        <v>4</v>
      </c>
      <c r="C6088" s="55">
        <v>54.92</v>
      </c>
      <c r="D6088" s="52">
        <f t="shared" si="97"/>
        <v>9</v>
      </c>
    </row>
    <row r="6089" spans="1:4" x14ac:dyDescent="0.3">
      <c r="A6089" s="54">
        <v>45545</v>
      </c>
      <c r="B6089" s="52">
        <v>5</v>
      </c>
      <c r="C6089" s="55">
        <v>61.31</v>
      </c>
      <c r="D6089" s="52">
        <f t="shared" si="97"/>
        <v>9</v>
      </c>
    </row>
    <row r="6090" spans="1:4" x14ac:dyDescent="0.3">
      <c r="A6090" s="54">
        <v>45545</v>
      </c>
      <c r="B6090" s="52">
        <v>6</v>
      </c>
      <c r="C6090" s="55">
        <v>82.77</v>
      </c>
      <c r="D6090" s="52">
        <f t="shared" si="97"/>
        <v>9</v>
      </c>
    </row>
    <row r="6091" spans="1:4" x14ac:dyDescent="0.3">
      <c r="A6091" s="54">
        <v>45545</v>
      </c>
      <c r="B6091" s="52">
        <v>7</v>
      </c>
      <c r="C6091" s="55">
        <v>120.63</v>
      </c>
      <c r="D6091" s="52">
        <f t="shared" si="97"/>
        <v>9</v>
      </c>
    </row>
    <row r="6092" spans="1:4" x14ac:dyDescent="0.3">
      <c r="A6092" s="54">
        <v>45545</v>
      </c>
      <c r="B6092" s="52">
        <v>8</v>
      </c>
      <c r="C6092" s="55">
        <v>145.37</v>
      </c>
      <c r="D6092" s="52">
        <f t="shared" si="97"/>
        <v>9</v>
      </c>
    </row>
    <row r="6093" spans="1:4" x14ac:dyDescent="0.3">
      <c r="A6093" s="54">
        <v>45545</v>
      </c>
      <c r="B6093" s="52">
        <v>9</v>
      </c>
      <c r="C6093" s="55">
        <v>134.91999999999999</v>
      </c>
      <c r="D6093" s="52">
        <f t="shared" si="97"/>
        <v>9</v>
      </c>
    </row>
    <row r="6094" spans="1:4" x14ac:dyDescent="0.3">
      <c r="A6094" s="54">
        <v>45545</v>
      </c>
      <c r="B6094" s="52">
        <v>10</v>
      </c>
      <c r="C6094" s="55">
        <v>109.38</v>
      </c>
      <c r="D6094" s="52">
        <f t="shared" si="97"/>
        <v>9</v>
      </c>
    </row>
    <row r="6095" spans="1:4" x14ac:dyDescent="0.3">
      <c r="A6095" s="54">
        <v>45545</v>
      </c>
      <c r="B6095" s="52">
        <v>11</v>
      </c>
      <c r="C6095" s="55">
        <v>81.900000000000006</v>
      </c>
      <c r="D6095" s="52">
        <f t="shared" ref="D6095:D6158" si="98">MONTH(A6095)</f>
        <v>9</v>
      </c>
    </row>
    <row r="6096" spans="1:4" x14ac:dyDescent="0.3">
      <c r="A6096" s="54">
        <v>45545</v>
      </c>
      <c r="B6096" s="52">
        <v>12</v>
      </c>
      <c r="C6096" s="55">
        <v>81.66</v>
      </c>
      <c r="D6096" s="52">
        <f t="shared" si="98"/>
        <v>9</v>
      </c>
    </row>
    <row r="6097" spans="1:4" x14ac:dyDescent="0.3">
      <c r="A6097" s="54">
        <v>45545</v>
      </c>
      <c r="B6097" s="52">
        <v>13</v>
      </c>
      <c r="C6097" s="55">
        <v>76.400000000000006</v>
      </c>
      <c r="D6097" s="52">
        <f t="shared" si="98"/>
        <v>9</v>
      </c>
    </row>
    <row r="6098" spans="1:4" x14ac:dyDescent="0.3">
      <c r="A6098" s="54">
        <v>45545</v>
      </c>
      <c r="B6098" s="52">
        <v>14</v>
      </c>
      <c r="C6098" s="55">
        <v>72.45</v>
      </c>
      <c r="D6098" s="52">
        <f t="shared" si="98"/>
        <v>9</v>
      </c>
    </row>
    <row r="6099" spans="1:4" x14ac:dyDescent="0.3">
      <c r="A6099" s="54">
        <v>45545</v>
      </c>
      <c r="B6099" s="52">
        <v>15</v>
      </c>
      <c r="C6099" s="55">
        <v>78.42</v>
      </c>
      <c r="D6099" s="52">
        <f t="shared" si="98"/>
        <v>9</v>
      </c>
    </row>
    <row r="6100" spans="1:4" x14ac:dyDescent="0.3">
      <c r="A6100" s="54">
        <v>45545</v>
      </c>
      <c r="B6100" s="52">
        <v>16</v>
      </c>
      <c r="C6100" s="55">
        <v>79.03</v>
      </c>
      <c r="D6100" s="52">
        <f t="shared" si="98"/>
        <v>9</v>
      </c>
    </row>
    <row r="6101" spans="1:4" x14ac:dyDescent="0.3">
      <c r="A6101" s="54">
        <v>45545</v>
      </c>
      <c r="B6101" s="52">
        <v>17</v>
      </c>
      <c r="C6101" s="55">
        <v>108.76</v>
      </c>
      <c r="D6101" s="52">
        <f t="shared" si="98"/>
        <v>9</v>
      </c>
    </row>
    <row r="6102" spans="1:4" x14ac:dyDescent="0.3">
      <c r="A6102" s="54">
        <v>45545</v>
      </c>
      <c r="B6102" s="52">
        <v>18</v>
      </c>
      <c r="C6102" s="55">
        <v>121.29</v>
      </c>
      <c r="D6102" s="52">
        <f t="shared" si="98"/>
        <v>9</v>
      </c>
    </row>
    <row r="6103" spans="1:4" x14ac:dyDescent="0.3">
      <c r="A6103" s="54">
        <v>45545</v>
      </c>
      <c r="B6103" s="52">
        <v>19</v>
      </c>
      <c r="C6103" s="55">
        <v>158.08000000000001</v>
      </c>
      <c r="D6103" s="52">
        <f t="shared" si="98"/>
        <v>9</v>
      </c>
    </row>
    <row r="6104" spans="1:4" x14ac:dyDescent="0.3">
      <c r="A6104" s="54">
        <v>45545</v>
      </c>
      <c r="B6104" s="52">
        <v>20</v>
      </c>
      <c r="C6104" s="55">
        <v>330.48</v>
      </c>
      <c r="D6104" s="52">
        <f t="shared" si="98"/>
        <v>9</v>
      </c>
    </row>
    <row r="6105" spans="1:4" x14ac:dyDescent="0.3">
      <c r="A6105" s="54">
        <v>45545</v>
      </c>
      <c r="B6105" s="52">
        <v>21</v>
      </c>
      <c r="C6105" s="55">
        <v>186.49</v>
      </c>
      <c r="D6105" s="52">
        <f t="shared" si="98"/>
        <v>9</v>
      </c>
    </row>
    <row r="6106" spans="1:4" x14ac:dyDescent="0.3">
      <c r="A6106" s="54">
        <v>45545</v>
      </c>
      <c r="B6106" s="52">
        <v>22</v>
      </c>
      <c r="C6106" s="55">
        <v>102.91</v>
      </c>
      <c r="D6106" s="52">
        <f t="shared" si="98"/>
        <v>9</v>
      </c>
    </row>
    <row r="6107" spans="1:4" x14ac:dyDescent="0.3">
      <c r="A6107" s="54">
        <v>45545</v>
      </c>
      <c r="B6107" s="52">
        <v>23</v>
      </c>
      <c r="C6107" s="55">
        <v>101.79</v>
      </c>
      <c r="D6107" s="52">
        <f t="shared" si="98"/>
        <v>9</v>
      </c>
    </row>
    <row r="6108" spans="1:4" x14ac:dyDescent="0.3">
      <c r="A6108" s="54">
        <v>45545</v>
      </c>
      <c r="B6108" s="52">
        <v>24</v>
      </c>
      <c r="C6108" s="55">
        <v>75.95</v>
      </c>
      <c r="D6108" s="52">
        <f t="shared" si="98"/>
        <v>9</v>
      </c>
    </row>
    <row r="6109" spans="1:4" x14ac:dyDescent="0.3">
      <c r="A6109" s="54">
        <v>45546</v>
      </c>
      <c r="B6109" s="52">
        <v>1</v>
      </c>
      <c r="C6109" s="55">
        <v>32.090000000000003</v>
      </c>
      <c r="D6109" s="52">
        <f t="shared" si="98"/>
        <v>9</v>
      </c>
    </row>
    <row r="6110" spans="1:4" x14ac:dyDescent="0.3">
      <c r="A6110" s="54">
        <v>45546</v>
      </c>
      <c r="B6110" s="52">
        <v>2</v>
      </c>
      <c r="C6110" s="55">
        <v>31.17</v>
      </c>
      <c r="D6110" s="52">
        <f t="shared" si="98"/>
        <v>9</v>
      </c>
    </row>
    <row r="6111" spans="1:4" x14ac:dyDescent="0.3">
      <c r="A6111" s="54">
        <v>45546</v>
      </c>
      <c r="B6111" s="52">
        <v>3</v>
      </c>
      <c r="C6111" s="55">
        <v>24.13</v>
      </c>
      <c r="D6111" s="52">
        <f t="shared" si="98"/>
        <v>9</v>
      </c>
    </row>
    <row r="6112" spans="1:4" x14ac:dyDescent="0.3">
      <c r="A6112" s="54">
        <v>45546</v>
      </c>
      <c r="B6112" s="52">
        <v>4</v>
      </c>
      <c r="C6112" s="55">
        <v>26.1</v>
      </c>
      <c r="D6112" s="52">
        <f t="shared" si="98"/>
        <v>9</v>
      </c>
    </row>
    <row r="6113" spans="1:4" x14ac:dyDescent="0.3">
      <c r="A6113" s="54">
        <v>45546</v>
      </c>
      <c r="B6113" s="52">
        <v>5</v>
      </c>
      <c r="C6113" s="55">
        <v>31.35</v>
      </c>
      <c r="D6113" s="52">
        <f t="shared" si="98"/>
        <v>9</v>
      </c>
    </row>
    <row r="6114" spans="1:4" x14ac:dyDescent="0.3">
      <c r="A6114" s="54">
        <v>45546</v>
      </c>
      <c r="B6114" s="52">
        <v>6</v>
      </c>
      <c r="C6114" s="55">
        <v>58.82</v>
      </c>
      <c r="D6114" s="52">
        <f t="shared" si="98"/>
        <v>9</v>
      </c>
    </row>
    <row r="6115" spans="1:4" x14ac:dyDescent="0.3">
      <c r="A6115" s="54">
        <v>45546</v>
      </c>
      <c r="B6115" s="52">
        <v>7</v>
      </c>
      <c r="C6115" s="55">
        <v>116.66</v>
      </c>
      <c r="D6115" s="52">
        <f t="shared" si="98"/>
        <v>9</v>
      </c>
    </row>
    <row r="6116" spans="1:4" x14ac:dyDescent="0.3">
      <c r="A6116" s="54">
        <v>45546</v>
      </c>
      <c r="B6116" s="52">
        <v>8</v>
      </c>
      <c r="C6116" s="55">
        <v>128.99</v>
      </c>
      <c r="D6116" s="52">
        <f t="shared" si="98"/>
        <v>9</v>
      </c>
    </row>
    <row r="6117" spans="1:4" x14ac:dyDescent="0.3">
      <c r="A6117" s="54">
        <v>45546</v>
      </c>
      <c r="B6117" s="52">
        <v>9</v>
      </c>
      <c r="C6117" s="55">
        <v>106.38</v>
      </c>
      <c r="D6117" s="52">
        <f t="shared" si="98"/>
        <v>9</v>
      </c>
    </row>
    <row r="6118" spans="1:4" x14ac:dyDescent="0.3">
      <c r="A6118" s="54">
        <v>45546</v>
      </c>
      <c r="B6118" s="52">
        <v>10</v>
      </c>
      <c r="C6118" s="55">
        <v>95.51</v>
      </c>
      <c r="D6118" s="52">
        <f t="shared" si="98"/>
        <v>9</v>
      </c>
    </row>
    <row r="6119" spans="1:4" x14ac:dyDescent="0.3">
      <c r="A6119" s="54">
        <v>45546</v>
      </c>
      <c r="B6119" s="52">
        <v>11</v>
      </c>
      <c r="C6119" s="55">
        <v>74.150000000000006</v>
      </c>
      <c r="D6119" s="52">
        <f t="shared" si="98"/>
        <v>9</v>
      </c>
    </row>
    <row r="6120" spans="1:4" x14ac:dyDescent="0.3">
      <c r="A6120" s="54">
        <v>45546</v>
      </c>
      <c r="B6120" s="52">
        <v>12</v>
      </c>
      <c r="C6120" s="55">
        <v>65.569999999999993</v>
      </c>
      <c r="D6120" s="52">
        <f t="shared" si="98"/>
        <v>9</v>
      </c>
    </row>
    <row r="6121" spans="1:4" x14ac:dyDescent="0.3">
      <c r="A6121" s="54">
        <v>45546</v>
      </c>
      <c r="B6121" s="52">
        <v>13</v>
      </c>
      <c r="C6121" s="55">
        <v>60.45</v>
      </c>
      <c r="D6121" s="52">
        <f t="shared" si="98"/>
        <v>9</v>
      </c>
    </row>
    <row r="6122" spans="1:4" x14ac:dyDescent="0.3">
      <c r="A6122" s="54">
        <v>45546</v>
      </c>
      <c r="B6122" s="52">
        <v>14</v>
      </c>
      <c r="C6122" s="55">
        <v>62.21</v>
      </c>
      <c r="D6122" s="52">
        <f t="shared" si="98"/>
        <v>9</v>
      </c>
    </row>
    <row r="6123" spans="1:4" x14ac:dyDescent="0.3">
      <c r="A6123" s="54">
        <v>45546</v>
      </c>
      <c r="B6123" s="52">
        <v>15</v>
      </c>
      <c r="C6123" s="55">
        <v>71.67</v>
      </c>
      <c r="D6123" s="52">
        <f t="shared" si="98"/>
        <v>9</v>
      </c>
    </row>
    <row r="6124" spans="1:4" x14ac:dyDescent="0.3">
      <c r="A6124" s="54">
        <v>45546</v>
      </c>
      <c r="B6124" s="52">
        <v>16</v>
      </c>
      <c r="C6124" s="55">
        <v>74.3</v>
      </c>
      <c r="D6124" s="52">
        <f t="shared" si="98"/>
        <v>9</v>
      </c>
    </row>
    <row r="6125" spans="1:4" x14ac:dyDescent="0.3">
      <c r="A6125" s="54">
        <v>45546</v>
      </c>
      <c r="B6125" s="52">
        <v>17</v>
      </c>
      <c r="C6125" s="55">
        <v>100.05</v>
      </c>
      <c r="D6125" s="52">
        <f t="shared" si="98"/>
        <v>9</v>
      </c>
    </row>
    <row r="6126" spans="1:4" x14ac:dyDescent="0.3">
      <c r="A6126" s="54">
        <v>45546</v>
      </c>
      <c r="B6126" s="52">
        <v>18</v>
      </c>
      <c r="C6126" s="55">
        <v>134.47999999999999</v>
      </c>
      <c r="D6126" s="52">
        <f t="shared" si="98"/>
        <v>9</v>
      </c>
    </row>
    <row r="6127" spans="1:4" x14ac:dyDescent="0.3">
      <c r="A6127" s="54">
        <v>45546</v>
      </c>
      <c r="B6127" s="52">
        <v>19</v>
      </c>
      <c r="C6127" s="55">
        <v>162.36000000000001</v>
      </c>
      <c r="D6127" s="52">
        <f t="shared" si="98"/>
        <v>9</v>
      </c>
    </row>
    <row r="6128" spans="1:4" x14ac:dyDescent="0.3">
      <c r="A6128" s="54">
        <v>45546</v>
      </c>
      <c r="B6128" s="52">
        <v>20</v>
      </c>
      <c r="C6128" s="55">
        <v>285.18</v>
      </c>
      <c r="D6128" s="52">
        <f t="shared" si="98"/>
        <v>9</v>
      </c>
    </row>
    <row r="6129" spans="1:4" x14ac:dyDescent="0.3">
      <c r="A6129" s="54">
        <v>45546</v>
      </c>
      <c r="B6129" s="52">
        <v>21</v>
      </c>
      <c r="C6129" s="55">
        <v>193.13</v>
      </c>
      <c r="D6129" s="52">
        <f t="shared" si="98"/>
        <v>9</v>
      </c>
    </row>
    <row r="6130" spans="1:4" x14ac:dyDescent="0.3">
      <c r="A6130" s="54">
        <v>45546</v>
      </c>
      <c r="B6130" s="52">
        <v>22</v>
      </c>
      <c r="C6130" s="55">
        <v>136.5</v>
      </c>
      <c r="D6130" s="52">
        <f t="shared" si="98"/>
        <v>9</v>
      </c>
    </row>
    <row r="6131" spans="1:4" x14ac:dyDescent="0.3">
      <c r="A6131" s="54">
        <v>45546</v>
      </c>
      <c r="B6131" s="52">
        <v>23</v>
      </c>
      <c r="C6131" s="55">
        <v>107.12</v>
      </c>
      <c r="D6131" s="52">
        <f t="shared" si="98"/>
        <v>9</v>
      </c>
    </row>
    <row r="6132" spans="1:4" x14ac:dyDescent="0.3">
      <c r="A6132" s="54">
        <v>45546</v>
      </c>
      <c r="B6132" s="52">
        <v>24</v>
      </c>
      <c r="C6132" s="55">
        <v>102.64</v>
      </c>
      <c r="D6132" s="52">
        <f t="shared" si="98"/>
        <v>9</v>
      </c>
    </row>
    <row r="6133" spans="1:4" x14ac:dyDescent="0.3">
      <c r="A6133" s="54">
        <v>45547</v>
      </c>
      <c r="B6133" s="52">
        <v>1</v>
      </c>
      <c r="C6133" s="55">
        <v>92.51</v>
      </c>
      <c r="D6133" s="52">
        <f t="shared" si="98"/>
        <v>9</v>
      </c>
    </row>
    <row r="6134" spans="1:4" x14ac:dyDescent="0.3">
      <c r="A6134" s="54">
        <v>45547</v>
      </c>
      <c r="B6134" s="52">
        <v>2</v>
      </c>
      <c r="C6134" s="55">
        <v>86.76</v>
      </c>
      <c r="D6134" s="52">
        <f t="shared" si="98"/>
        <v>9</v>
      </c>
    </row>
    <row r="6135" spans="1:4" x14ac:dyDescent="0.3">
      <c r="A6135" s="54">
        <v>45547</v>
      </c>
      <c r="B6135" s="52">
        <v>3</v>
      </c>
      <c r="C6135" s="55">
        <v>84.36</v>
      </c>
      <c r="D6135" s="52">
        <f t="shared" si="98"/>
        <v>9</v>
      </c>
    </row>
    <row r="6136" spans="1:4" x14ac:dyDescent="0.3">
      <c r="A6136" s="54">
        <v>45547</v>
      </c>
      <c r="B6136" s="52">
        <v>4</v>
      </c>
      <c r="C6136" s="55">
        <v>81.99</v>
      </c>
      <c r="D6136" s="52">
        <f t="shared" si="98"/>
        <v>9</v>
      </c>
    </row>
    <row r="6137" spans="1:4" x14ac:dyDescent="0.3">
      <c r="A6137" s="54">
        <v>45547</v>
      </c>
      <c r="B6137" s="52">
        <v>5</v>
      </c>
      <c r="C6137" s="55">
        <v>83.66</v>
      </c>
      <c r="D6137" s="52">
        <f t="shared" si="98"/>
        <v>9</v>
      </c>
    </row>
    <row r="6138" spans="1:4" x14ac:dyDescent="0.3">
      <c r="A6138" s="54">
        <v>45547</v>
      </c>
      <c r="B6138" s="52">
        <v>6</v>
      </c>
      <c r="C6138" s="55">
        <v>93.26</v>
      </c>
      <c r="D6138" s="52">
        <f t="shared" si="98"/>
        <v>9</v>
      </c>
    </row>
    <row r="6139" spans="1:4" x14ac:dyDescent="0.3">
      <c r="A6139" s="54">
        <v>45547</v>
      </c>
      <c r="B6139" s="52">
        <v>7</v>
      </c>
      <c r="C6139" s="55">
        <v>139.52000000000001</v>
      </c>
      <c r="D6139" s="52">
        <f t="shared" si="98"/>
        <v>9</v>
      </c>
    </row>
    <row r="6140" spans="1:4" x14ac:dyDescent="0.3">
      <c r="A6140" s="54">
        <v>45547</v>
      </c>
      <c r="B6140" s="52">
        <v>8</v>
      </c>
      <c r="C6140" s="55">
        <v>147.44999999999999</v>
      </c>
      <c r="D6140" s="52">
        <f t="shared" si="98"/>
        <v>9</v>
      </c>
    </row>
    <row r="6141" spans="1:4" x14ac:dyDescent="0.3">
      <c r="A6141" s="54">
        <v>45547</v>
      </c>
      <c r="B6141" s="52">
        <v>9</v>
      </c>
      <c r="C6141" s="55">
        <v>139.62</v>
      </c>
      <c r="D6141" s="52">
        <f t="shared" si="98"/>
        <v>9</v>
      </c>
    </row>
    <row r="6142" spans="1:4" x14ac:dyDescent="0.3">
      <c r="A6142" s="54">
        <v>45547</v>
      </c>
      <c r="B6142" s="52">
        <v>10</v>
      </c>
      <c r="C6142" s="55">
        <v>105.25</v>
      </c>
      <c r="D6142" s="52">
        <f t="shared" si="98"/>
        <v>9</v>
      </c>
    </row>
    <row r="6143" spans="1:4" x14ac:dyDescent="0.3">
      <c r="A6143" s="54">
        <v>45547</v>
      </c>
      <c r="B6143" s="52">
        <v>11</v>
      </c>
      <c r="C6143" s="55">
        <v>87.64</v>
      </c>
      <c r="D6143" s="52">
        <f t="shared" si="98"/>
        <v>9</v>
      </c>
    </row>
    <row r="6144" spans="1:4" x14ac:dyDescent="0.3">
      <c r="A6144" s="54">
        <v>45547</v>
      </c>
      <c r="B6144" s="52">
        <v>12</v>
      </c>
      <c r="C6144" s="55">
        <v>89.4</v>
      </c>
      <c r="D6144" s="52">
        <f t="shared" si="98"/>
        <v>9</v>
      </c>
    </row>
    <row r="6145" spans="1:4" x14ac:dyDescent="0.3">
      <c r="A6145" s="54">
        <v>45547</v>
      </c>
      <c r="B6145" s="52">
        <v>13</v>
      </c>
      <c r="C6145" s="55">
        <v>90.17</v>
      </c>
      <c r="D6145" s="52">
        <f t="shared" si="98"/>
        <v>9</v>
      </c>
    </row>
    <row r="6146" spans="1:4" x14ac:dyDescent="0.3">
      <c r="A6146" s="54">
        <v>45547</v>
      </c>
      <c r="B6146" s="52">
        <v>14</v>
      </c>
      <c r="C6146" s="55">
        <v>90.64</v>
      </c>
      <c r="D6146" s="52">
        <f t="shared" si="98"/>
        <v>9</v>
      </c>
    </row>
    <row r="6147" spans="1:4" x14ac:dyDescent="0.3">
      <c r="A6147" s="54">
        <v>45547</v>
      </c>
      <c r="B6147" s="52">
        <v>15</v>
      </c>
      <c r="C6147" s="55">
        <v>91.87</v>
      </c>
      <c r="D6147" s="52">
        <f t="shared" si="98"/>
        <v>9</v>
      </c>
    </row>
    <row r="6148" spans="1:4" x14ac:dyDescent="0.3">
      <c r="A6148" s="54">
        <v>45547</v>
      </c>
      <c r="B6148" s="52">
        <v>16</v>
      </c>
      <c r="C6148" s="55">
        <v>101.43</v>
      </c>
      <c r="D6148" s="52">
        <f t="shared" si="98"/>
        <v>9</v>
      </c>
    </row>
    <row r="6149" spans="1:4" x14ac:dyDescent="0.3">
      <c r="A6149" s="54">
        <v>45547</v>
      </c>
      <c r="B6149" s="52">
        <v>17</v>
      </c>
      <c r="C6149" s="55">
        <v>124.73</v>
      </c>
      <c r="D6149" s="52">
        <f t="shared" si="98"/>
        <v>9</v>
      </c>
    </row>
    <row r="6150" spans="1:4" x14ac:dyDescent="0.3">
      <c r="A6150" s="54">
        <v>45547</v>
      </c>
      <c r="B6150" s="52">
        <v>18</v>
      </c>
      <c r="C6150" s="55">
        <v>148.44999999999999</v>
      </c>
      <c r="D6150" s="52">
        <f t="shared" si="98"/>
        <v>9</v>
      </c>
    </row>
    <row r="6151" spans="1:4" x14ac:dyDescent="0.3">
      <c r="A6151" s="54">
        <v>45547</v>
      </c>
      <c r="B6151" s="52">
        <v>19</v>
      </c>
      <c r="C6151" s="55">
        <v>199.57</v>
      </c>
      <c r="D6151" s="52">
        <f t="shared" si="98"/>
        <v>9</v>
      </c>
    </row>
    <row r="6152" spans="1:4" x14ac:dyDescent="0.3">
      <c r="A6152" s="54">
        <v>45547</v>
      </c>
      <c r="B6152" s="52">
        <v>20</v>
      </c>
      <c r="C6152" s="55">
        <v>382.78</v>
      </c>
      <c r="D6152" s="52">
        <f t="shared" si="98"/>
        <v>9</v>
      </c>
    </row>
    <row r="6153" spans="1:4" x14ac:dyDescent="0.3">
      <c r="A6153" s="54">
        <v>45547</v>
      </c>
      <c r="B6153" s="52">
        <v>21</v>
      </c>
      <c r="C6153" s="55">
        <v>241.28</v>
      </c>
      <c r="D6153" s="52">
        <f t="shared" si="98"/>
        <v>9</v>
      </c>
    </row>
    <row r="6154" spans="1:4" x14ac:dyDescent="0.3">
      <c r="A6154" s="54">
        <v>45547</v>
      </c>
      <c r="B6154" s="52">
        <v>22</v>
      </c>
      <c r="C6154" s="55">
        <v>123.79</v>
      </c>
      <c r="D6154" s="52">
        <f t="shared" si="98"/>
        <v>9</v>
      </c>
    </row>
    <row r="6155" spans="1:4" x14ac:dyDescent="0.3">
      <c r="A6155" s="54">
        <v>45547</v>
      </c>
      <c r="B6155" s="52">
        <v>23</v>
      </c>
      <c r="C6155" s="55">
        <v>100.71</v>
      </c>
      <c r="D6155" s="52">
        <f t="shared" si="98"/>
        <v>9</v>
      </c>
    </row>
    <row r="6156" spans="1:4" x14ac:dyDescent="0.3">
      <c r="A6156" s="54">
        <v>45547</v>
      </c>
      <c r="B6156" s="52">
        <v>24</v>
      </c>
      <c r="C6156" s="55">
        <v>92.92</v>
      </c>
      <c r="D6156" s="52">
        <f t="shared" si="98"/>
        <v>9</v>
      </c>
    </row>
    <row r="6157" spans="1:4" x14ac:dyDescent="0.3">
      <c r="A6157" s="54">
        <v>45548</v>
      </c>
      <c r="B6157" s="52">
        <v>1</v>
      </c>
      <c r="C6157" s="55">
        <v>98.8</v>
      </c>
      <c r="D6157" s="52">
        <f t="shared" si="98"/>
        <v>9</v>
      </c>
    </row>
    <row r="6158" spans="1:4" x14ac:dyDescent="0.3">
      <c r="A6158" s="54">
        <v>45548</v>
      </c>
      <c r="B6158" s="52">
        <v>2</v>
      </c>
      <c r="C6158" s="55">
        <v>90.15</v>
      </c>
      <c r="D6158" s="52">
        <f t="shared" si="98"/>
        <v>9</v>
      </c>
    </row>
    <row r="6159" spans="1:4" x14ac:dyDescent="0.3">
      <c r="A6159" s="54">
        <v>45548</v>
      </c>
      <c r="B6159" s="52">
        <v>3</v>
      </c>
      <c r="C6159" s="55">
        <v>85.27</v>
      </c>
      <c r="D6159" s="52">
        <f t="shared" ref="D6159:D6222" si="99">MONTH(A6159)</f>
        <v>9</v>
      </c>
    </row>
    <row r="6160" spans="1:4" x14ac:dyDescent="0.3">
      <c r="A6160" s="54">
        <v>45548</v>
      </c>
      <c r="B6160" s="52">
        <v>4</v>
      </c>
      <c r="C6160" s="55">
        <v>83.03</v>
      </c>
      <c r="D6160" s="52">
        <f t="shared" si="99"/>
        <v>9</v>
      </c>
    </row>
    <row r="6161" spans="1:4" x14ac:dyDescent="0.3">
      <c r="A6161" s="54">
        <v>45548</v>
      </c>
      <c r="B6161" s="52">
        <v>5</v>
      </c>
      <c r="C6161" s="55">
        <v>80.709999999999994</v>
      </c>
      <c r="D6161" s="52">
        <f t="shared" si="99"/>
        <v>9</v>
      </c>
    </row>
    <row r="6162" spans="1:4" x14ac:dyDescent="0.3">
      <c r="A6162" s="54">
        <v>45548</v>
      </c>
      <c r="B6162" s="52">
        <v>6</v>
      </c>
      <c r="C6162" s="55">
        <v>89.88</v>
      </c>
      <c r="D6162" s="52">
        <f t="shared" si="99"/>
        <v>9</v>
      </c>
    </row>
    <row r="6163" spans="1:4" x14ac:dyDescent="0.3">
      <c r="A6163" s="54">
        <v>45548</v>
      </c>
      <c r="B6163" s="52">
        <v>7</v>
      </c>
      <c r="C6163" s="55">
        <v>123.3</v>
      </c>
      <c r="D6163" s="52">
        <f t="shared" si="99"/>
        <v>9</v>
      </c>
    </row>
    <row r="6164" spans="1:4" x14ac:dyDescent="0.3">
      <c r="A6164" s="54">
        <v>45548</v>
      </c>
      <c r="B6164" s="52">
        <v>8</v>
      </c>
      <c r="C6164" s="55">
        <v>142.47</v>
      </c>
      <c r="D6164" s="52">
        <f t="shared" si="99"/>
        <v>9</v>
      </c>
    </row>
    <row r="6165" spans="1:4" x14ac:dyDescent="0.3">
      <c r="A6165" s="54">
        <v>45548</v>
      </c>
      <c r="B6165" s="52">
        <v>9</v>
      </c>
      <c r="C6165" s="55">
        <v>135.63</v>
      </c>
      <c r="D6165" s="52">
        <f t="shared" si="99"/>
        <v>9</v>
      </c>
    </row>
    <row r="6166" spans="1:4" x14ac:dyDescent="0.3">
      <c r="A6166" s="54">
        <v>45548</v>
      </c>
      <c r="B6166" s="52">
        <v>10</v>
      </c>
      <c r="C6166" s="55">
        <v>116.66</v>
      </c>
      <c r="D6166" s="52">
        <f t="shared" si="99"/>
        <v>9</v>
      </c>
    </row>
    <row r="6167" spans="1:4" x14ac:dyDescent="0.3">
      <c r="A6167" s="54">
        <v>45548</v>
      </c>
      <c r="B6167" s="52">
        <v>11</v>
      </c>
      <c r="C6167" s="55">
        <v>105.82</v>
      </c>
      <c r="D6167" s="52">
        <f t="shared" si="99"/>
        <v>9</v>
      </c>
    </row>
    <row r="6168" spans="1:4" x14ac:dyDescent="0.3">
      <c r="A6168" s="54">
        <v>45548</v>
      </c>
      <c r="B6168" s="52">
        <v>12</v>
      </c>
      <c r="C6168" s="55">
        <v>126.4</v>
      </c>
      <c r="D6168" s="52">
        <f t="shared" si="99"/>
        <v>9</v>
      </c>
    </row>
    <row r="6169" spans="1:4" x14ac:dyDescent="0.3">
      <c r="A6169" s="54">
        <v>45548</v>
      </c>
      <c r="B6169" s="52">
        <v>13</v>
      </c>
      <c r="C6169" s="55">
        <v>91.46</v>
      </c>
      <c r="D6169" s="52">
        <f t="shared" si="99"/>
        <v>9</v>
      </c>
    </row>
    <row r="6170" spans="1:4" x14ac:dyDescent="0.3">
      <c r="A6170" s="54">
        <v>45548</v>
      </c>
      <c r="B6170" s="52">
        <v>14</v>
      </c>
      <c r="C6170" s="55">
        <v>117.03</v>
      </c>
      <c r="D6170" s="52">
        <f t="shared" si="99"/>
        <v>9</v>
      </c>
    </row>
    <row r="6171" spans="1:4" x14ac:dyDescent="0.3">
      <c r="A6171" s="54">
        <v>45548</v>
      </c>
      <c r="B6171" s="52">
        <v>15</v>
      </c>
      <c r="C6171" s="55">
        <v>122.81</v>
      </c>
      <c r="D6171" s="52">
        <f t="shared" si="99"/>
        <v>9</v>
      </c>
    </row>
    <row r="6172" spans="1:4" x14ac:dyDescent="0.3">
      <c r="A6172" s="54">
        <v>45548</v>
      </c>
      <c r="B6172" s="52">
        <v>16</v>
      </c>
      <c r="C6172" s="55">
        <v>119.25</v>
      </c>
      <c r="D6172" s="52">
        <f t="shared" si="99"/>
        <v>9</v>
      </c>
    </row>
    <row r="6173" spans="1:4" x14ac:dyDescent="0.3">
      <c r="A6173" s="54">
        <v>45548</v>
      </c>
      <c r="B6173" s="52">
        <v>17</v>
      </c>
      <c r="C6173" s="55">
        <v>91.01</v>
      </c>
      <c r="D6173" s="52">
        <f t="shared" si="99"/>
        <v>9</v>
      </c>
    </row>
    <row r="6174" spans="1:4" x14ac:dyDescent="0.3">
      <c r="A6174" s="54">
        <v>45548</v>
      </c>
      <c r="B6174" s="52">
        <v>18</v>
      </c>
      <c r="C6174" s="55">
        <v>158.36000000000001</v>
      </c>
      <c r="D6174" s="52">
        <f t="shared" si="99"/>
        <v>9</v>
      </c>
    </row>
    <row r="6175" spans="1:4" x14ac:dyDescent="0.3">
      <c r="A6175" s="54">
        <v>45548</v>
      </c>
      <c r="B6175" s="52">
        <v>19</v>
      </c>
      <c r="C6175" s="55">
        <v>97.71</v>
      </c>
      <c r="D6175" s="52">
        <f t="shared" si="99"/>
        <v>9</v>
      </c>
    </row>
    <row r="6176" spans="1:4" x14ac:dyDescent="0.3">
      <c r="A6176" s="54">
        <v>45548</v>
      </c>
      <c r="B6176" s="52">
        <v>20</v>
      </c>
      <c r="C6176" s="55">
        <v>100.95</v>
      </c>
      <c r="D6176" s="52">
        <f t="shared" si="99"/>
        <v>9</v>
      </c>
    </row>
    <row r="6177" spans="1:4" x14ac:dyDescent="0.3">
      <c r="A6177" s="54">
        <v>45548</v>
      </c>
      <c r="B6177" s="52">
        <v>21</v>
      </c>
      <c r="C6177" s="55">
        <v>94.8</v>
      </c>
      <c r="D6177" s="52">
        <f t="shared" si="99"/>
        <v>9</v>
      </c>
    </row>
    <row r="6178" spans="1:4" x14ac:dyDescent="0.3">
      <c r="A6178" s="54">
        <v>45548</v>
      </c>
      <c r="B6178" s="52">
        <v>22</v>
      </c>
      <c r="C6178" s="55">
        <v>84.9</v>
      </c>
      <c r="D6178" s="52">
        <f t="shared" si="99"/>
        <v>9</v>
      </c>
    </row>
    <row r="6179" spans="1:4" x14ac:dyDescent="0.3">
      <c r="A6179" s="54">
        <v>45548</v>
      </c>
      <c r="B6179" s="52">
        <v>23</v>
      </c>
      <c r="C6179" s="55">
        <v>79.52</v>
      </c>
      <c r="D6179" s="52">
        <f t="shared" si="99"/>
        <v>9</v>
      </c>
    </row>
    <row r="6180" spans="1:4" x14ac:dyDescent="0.3">
      <c r="A6180" s="54">
        <v>45548</v>
      </c>
      <c r="B6180" s="52">
        <v>24</v>
      </c>
      <c r="C6180" s="55">
        <v>61.75</v>
      </c>
      <c r="D6180" s="52">
        <f t="shared" si="99"/>
        <v>9</v>
      </c>
    </row>
    <row r="6181" spans="1:4" x14ac:dyDescent="0.3">
      <c r="A6181" s="54">
        <v>45549</v>
      </c>
      <c r="B6181" s="52">
        <v>1</v>
      </c>
      <c r="C6181" s="55">
        <v>58.41</v>
      </c>
      <c r="D6181" s="52">
        <f t="shared" si="99"/>
        <v>9</v>
      </c>
    </row>
    <row r="6182" spans="1:4" x14ac:dyDescent="0.3">
      <c r="A6182" s="54">
        <v>45549</v>
      </c>
      <c r="B6182" s="52">
        <v>2</v>
      </c>
      <c r="C6182" s="55">
        <v>52.29</v>
      </c>
      <c r="D6182" s="52">
        <f t="shared" si="99"/>
        <v>9</v>
      </c>
    </row>
    <row r="6183" spans="1:4" x14ac:dyDescent="0.3">
      <c r="A6183" s="54">
        <v>45549</v>
      </c>
      <c r="B6183" s="52">
        <v>3</v>
      </c>
      <c r="C6183" s="55">
        <v>45.11</v>
      </c>
      <c r="D6183" s="52">
        <f t="shared" si="99"/>
        <v>9</v>
      </c>
    </row>
    <row r="6184" spans="1:4" x14ac:dyDescent="0.3">
      <c r="A6184" s="54">
        <v>45549</v>
      </c>
      <c r="B6184" s="52">
        <v>4</v>
      </c>
      <c r="C6184" s="55">
        <v>47.4</v>
      </c>
      <c r="D6184" s="52">
        <f t="shared" si="99"/>
        <v>9</v>
      </c>
    </row>
    <row r="6185" spans="1:4" x14ac:dyDescent="0.3">
      <c r="A6185" s="54">
        <v>45549</v>
      </c>
      <c r="B6185" s="52">
        <v>5</v>
      </c>
      <c r="C6185" s="55">
        <v>48.9</v>
      </c>
      <c r="D6185" s="52">
        <f t="shared" si="99"/>
        <v>9</v>
      </c>
    </row>
    <row r="6186" spans="1:4" x14ac:dyDescent="0.3">
      <c r="A6186" s="54">
        <v>45549</v>
      </c>
      <c r="B6186" s="52">
        <v>6</v>
      </c>
      <c r="C6186" s="55">
        <v>46.06</v>
      </c>
      <c r="D6186" s="52">
        <f t="shared" si="99"/>
        <v>9</v>
      </c>
    </row>
    <row r="6187" spans="1:4" x14ac:dyDescent="0.3">
      <c r="A6187" s="54">
        <v>45549</v>
      </c>
      <c r="B6187" s="52">
        <v>7</v>
      </c>
      <c r="C6187" s="55">
        <v>56.62</v>
      </c>
      <c r="D6187" s="52">
        <f t="shared" si="99"/>
        <v>9</v>
      </c>
    </row>
    <row r="6188" spans="1:4" x14ac:dyDescent="0.3">
      <c r="A6188" s="54">
        <v>45549</v>
      </c>
      <c r="B6188" s="52">
        <v>8</v>
      </c>
      <c r="C6188" s="55">
        <v>67.739999999999995</v>
      </c>
      <c r="D6188" s="52">
        <f t="shared" si="99"/>
        <v>9</v>
      </c>
    </row>
    <row r="6189" spans="1:4" x14ac:dyDescent="0.3">
      <c r="A6189" s="54">
        <v>45549</v>
      </c>
      <c r="B6189" s="52">
        <v>9</v>
      </c>
      <c r="C6189" s="55">
        <v>77.56</v>
      </c>
      <c r="D6189" s="52">
        <f t="shared" si="99"/>
        <v>9</v>
      </c>
    </row>
    <row r="6190" spans="1:4" x14ac:dyDescent="0.3">
      <c r="A6190" s="54">
        <v>45549</v>
      </c>
      <c r="B6190" s="52">
        <v>10</v>
      </c>
      <c r="C6190" s="55">
        <v>67.849999999999994</v>
      </c>
      <c r="D6190" s="52">
        <f t="shared" si="99"/>
        <v>9</v>
      </c>
    </row>
    <row r="6191" spans="1:4" x14ac:dyDescent="0.3">
      <c r="A6191" s="54">
        <v>45549</v>
      </c>
      <c r="B6191" s="52">
        <v>11</v>
      </c>
      <c r="C6191" s="55">
        <v>41.41</v>
      </c>
      <c r="D6191" s="52">
        <f t="shared" si="99"/>
        <v>9</v>
      </c>
    </row>
    <row r="6192" spans="1:4" x14ac:dyDescent="0.3">
      <c r="A6192" s="54">
        <v>45549</v>
      </c>
      <c r="B6192" s="52">
        <v>12</v>
      </c>
      <c r="C6192" s="55">
        <v>13.09</v>
      </c>
      <c r="D6192" s="52">
        <f t="shared" si="99"/>
        <v>9</v>
      </c>
    </row>
    <row r="6193" spans="1:4" x14ac:dyDescent="0.3">
      <c r="A6193" s="54">
        <v>45549</v>
      </c>
      <c r="B6193" s="52">
        <v>13</v>
      </c>
      <c r="C6193" s="55">
        <v>13.61</v>
      </c>
      <c r="D6193" s="52">
        <f t="shared" si="99"/>
        <v>9</v>
      </c>
    </row>
    <row r="6194" spans="1:4" x14ac:dyDescent="0.3">
      <c r="A6194" s="54">
        <v>45549</v>
      </c>
      <c r="B6194" s="52">
        <v>14</v>
      </c>
      <c r="C6194" s="55">
        <v>13.75</v>
      </c>
      <c r="D6194" s="52">
        <f t="shared" si="99"/>
        <v>9</v>
      </c>
    </row>
    <row r="6195" spans="1:4" x14ac:dyDescent="0.3">
      <c r="A6195" s="54">
        <v>45549</v>
      </c>
      <c r="B6195" s="52">
        <v>15</v>
      </c>
      <c r="C6195" s="55">
        <v>13.77</v>
      </c>
      <c r="D6195" s="52">
        <f t="shared" si="99"/>
        <v>9</v>
      </c>
    </row>
    <row r="6196" spans="1:4" x14ac:dyDescent="0.3">
      <c r="A6196" s="54">
        <v>45549</v>
      </c>
      <c r="B6196" s="52">
        <v>16</v>
      </c>
      <c r="C6196" s="55">
        <v>26.71</v>
      </c>
      <c r="D6196" s="52">
        <f t="shared" si="99"/>
        <v>9</v>
      </c>
    </row>
    <row r="6197" spans="1:4" x14ac:dyDescent="0.3">
      <c r="A6197" s="54">
        <v>45549</v>
      </c>
      <c r="B6197" s="52">
        <v>17</v>
      </c>
      <c r="C6197" s="55">
        <v>49.43</v>
      </c>
      <c r="D6197" s="52">
        <f t="shared" si="99"/>
        <v>9</v>
      </c>
    </row>
    <row r="6198" spans="1:4" x14ac:dyDescent="0.3">
      <c r="A6198" s="54">
        <v>45549</v>
      </c>
      <c r="B6198" s="52">
        <v>18</v>
      </c>
      <c r="C6198" s="55">
        <v>77.95</v>
      </c>
      <c r="D6198" s="52">
        <f t="shared" si="99"/>
        <v>9</v>
      </c>
    </row>
    <row r="6199" spans="1:4" x14ac:dyDescent="0.3">
      <c r="A6199" s="54">
        <v>45549</v>
      </c>
      <c r="B6199" s="52">
        <v>19</v>
      </c>
      <c r="C6199" s="55">
        <v>83.43</v>
      </c>
      <c r="D6199" s="52">
        <f t="shared" si="99"/>
        <v>9</v>
      </c>
    </row>
    <row r="6200" spans="1:4" x14ac:dyDescent="0.3">
      <c r="A6200" s="54">
        <v>45549</v>
      </c>
      <c r="B6200" s="52">
        <v>20</v>
      </c>
      <c r="C6200" s="55">
        <v>122.55</v>
      </c>
      <c r="D6200" s="52">
        <f t="shared" si="99"/>
        <v>9</v>
      </c>
    </row>
    <row r="6201" spans="1:4" x14ac:dyDescent="0.3">
      <c r="A6201" s="54">
        <v>45549</v>
      </c>
      <c r="B6201" s="52">
        <v>21</v>
      </c>
      <c r="C6201" s="55">
        <v>105.09</v>
      </c>
      <c r="D6201" s="52">
        <f t="shared" si="99"/>
        <v>9</v>
      </c>
    </row>
    <row r="6202" spans="1:4" x14ac:dyDescent="0.3">
      <c r="A6202" s="54">
        <v>45549</v>
      </c>
      <c r="B6202" s="52">
        <v>22</v>
      </c>
      <c r="C6202" s="55">
        <v>101.21</v>
      </c>
      <c r="D6202" s="52">
        <f t="shared" si="99"/>
        <v>9</v>
      </c>
    </row>
    <row r="6203" spans="1:4" x14ac:dyDescent="0.3">
      <c r="A6203" s="54">
        <v>45549</v>
      </c>
      <c r="B6203" s="52">
        <v>23</v>
      </c>
      <c r="C6203" s="55">
        <v>89.39</v>
      </c>
      <c r="D6203" s="52">
        <f t="shared" si="99"/>
        <v>9</v>
      </c>
    </row>
    <row r="6204" spans="1:4" x14ac:dyDescent="0.3">
      <c r="A6204" s="54">
        <v>45549</v>
      </c>
      <c r="B6204" s="52">
        <v>24</v>
      </c>
      <c r="C6204" s="55">
        <v>84.71</v>
      </c>
      <c r="D6204" s="52">
        <f t="shared" si="99"/>
        <v>9</v>
      </c>
    </row>
    <row r="6205" spans="1:4" x14ac:dyDescent="0.3">
      <c r="A6205" s="54">
        <v>45550</v>
      </c>
      <c r="B6205" s="52">
        <v>1</v>
      </c>
      <c r="C6205" s="55">
        <v>76.930000000000007</v>
      </c>
      <c r="D6205" s="52">
        <f t="shared" si="99"/>
        <v>9</v>
      </c>
    </row>
    <row r="6206" spans="1:4" x14ac:dyDescent="0.3">
      <c r="A6206" s="54">
        <v>45550</v>
      </c>
      <c r="B6206" s="52">
        <v>2</v>
      </c>
      <c r="C6206" s="55">
        <v>68.900000000000006</v>
      </c>
      <c r="D6206" s="52">
        <f t="shared" si="99"/>
        <v>9</v>
      </c>
    </row>
    <row r="6207" spans="1:4" x14ac:dyDescent="0.3">
      <c r="A6207" s="54">
        <v>45550</v>
      </c>
      <c r="B6207" s="52">
        <v>3</v>
      </c>
      <c r="C6207" s="55">
        <v>64.5</v>
      </c>
      <c r="D6207" s="52">
        <f t="shared" si="99"/>
        <v>9</v>
      </c>
    </row>
    <row r="6208" spans="1:4" x14ac:dyDescent="0.3">
      <c r="A6208" s="54">
        <v>45550</v>
      </c>
      <c r="B6208" s="52">
        <v>4</v>
      </c>
      <c r="C6208" s="55">
        <v>64.459999999999994</v>
      </c>
      <c r="D6208" s="52">
        <f t="shared" si="99"/>
        <v>9</v>
      </c>
    </row>
    <row r="6209" spans="1:4" x14ac:dyDescent="0.3">
      <c r="A6209" s="54">
        <v>45550</v>
      </c>
      <c r="B6209" s="52">
        <v>5</v>
      </c>
      <c r="C6209" s="55">
        <v>61.19</v>
      </c>
      <c r="D6209" s="52">
        <f t="shared" si="99"/>
        <v>9</v>
      </c>
    </row>
    <row r="6210" spans="1:4" x14ac:dyDescent="0.3">
      <c r="A6210" s="54">
        <v>45550</v>
      </c>
      <c r="B6210" s="52">
        <v>6</v>
      </c>
      <c r="C6210" s="55">
        <v>63.31</v>
      </c>
      <c r="D6210" s="52">
        <f t="shared" si="99"/>
        <v>9</v>
      </c>
    </row>
    <row r="6211" spans="1:4" x14ac:dyDescent="0.3">
      <c r="A6211" s="54">
        <v>45550</v>
      </c>
      <c r="B6211" s="52">
        <v>7</v>
      </c>
      <c r="C6211" s="55">
        <v>66.680000000000007</v>
      </c>
      <c r="D6211" s="52">
        <f t="shared" si="99"/>
        <v>9</v>
      </c>
    </row>
    <row r="6212" spans="1:4" x14ac:dyDescent="0.3">
      <c r="A6212" s="54">
        <v>45550</v>
      </c>
      <c r="B6212" s="52">
        <v>8</v>
      </c>
      <c r="C6212" s="55">
        <v>81.66</v>
      </c>
      <c r="D6212" s="52">
        <f t="shared" si="99"/>
        <v>9</v>
      </c>
    </row>
    <row r="6213" spans="1:4" x14ac:dyDescent="0.3">
      <c r="A6213" s="54">
        <v>45550</v>
      </c>
      <c r="B6213" s="52">
        <v>9</v>
      </c>
      <c r="C6213" s="55">
        <v>73.489999999999995</v>
      </c>
      <c r="D6213" s="52">
        <f t="shared" si="99"/>
        <v>9</v>
      </c>
    </row>
    <row r="6214" spans="1:4" x14ac:dyDescent="0.3">
      <c r="A6214" s="54">
        <v>45550</v>
      </c>
      <c r="B6214" s="52">
        <v>10</v>
      </c>
      <c r="C6214" s="55">
        <v>51.07</v>
      </c>
      <c r="D6214" s="52">
        <f t="shared" si="99"/>
        <v>9</v>
      </c>
    </row>
    <row r="6215" spans="1:4" x14ac:dyDescent="0.3">
      <c r="A6215" s="54">
        <v>45550</v>
      </c>
      <c r="B6215" s="52">
        <v>11</v>
      </c>
      <c r="C6215" s="55">
        <v>10.92</v>
      </c>
      <c r="D6215" s="52">
        <f t="shared" si="99"/>
        <v>9</v>
      </c>
    </row>
    <row r="6216" spans="1:4" x14ac:dyDescent="0.3">
      <c r="A6216" s="54">
        <v>45550</v>
      </c>
      <c r="B6216" s="52">
        <v>12</v>
      </c>
      <c r="C6216" s="55">
        <v>7.0000000000000007E-2</v>
      </c>
      <c r="D6216" s="52">
        <f t="shared" si="99"/>
        <v>9</v>
      </c>
    </row>
    <row r="6217" spans="1:4" x14ac:dyDescent="0.3">
      <c r="A6217" s="54">
        <v>45550</v>
      </c>
      <c r="B6217" s="52">
        <v>13</v>
      </c>
      <c r="C6217" s="55">
        <v>0</v>
      </c>
      <c r="D6217" s="52">
        <f t="shared" si="99"/>
        <v>9</v>
      </c>
    </row>
    <row r="6218" spans="1:4" x14ac:dyDescent="0.3">
      <c r="A6218" s="54">
        <v>45550</v>
      </c>
      <c r="B6218" s="52">
        <v>14</v>
      </c>
      <c r="C6218" s="55">
        <v>-0.01</v>
      </c>
      <c r="D6218" s="52">
        <f t="shared" si="99"/>
        <v>9</v>
      </c>
    </row>
    <row r="6219" spans="1:4" x14ac:dyDescent="0.3">
      <c r="A6219" s="54">
        <v>45550</v>
      </c>
      <c r="B6219" s="52">
        <v>15</v>
      </c>
      <c r="C6219" s="55">
        <v>-0.96</v>
      </c>
      <c r="D6219" s="52">
        <f t="shared" si="99"/>
        <v>9</v>
      </c>
    </row>
    <row r="6220" spans="1:4" x14ac:dyDescent="0.3">
      <c r="A6220" s="54">
        <v>45550</v>
      </c>
      <c r="B6220" s="52">
        <v>16</v>
      </c>
      <c r="C6220" s="55">
        <v>-3.83</v>
      </c>
      <c r="D6220" s="52">
        <f t="shared" si="99"/>
        <v>9</v>
      </c>
    </row>
    <row r="6221" spans="1:4" x14ac:dyDescent="0.3">
      <c r="A6221" s="54">
        <v>45550</v>
      </c>
      <c r="B6221" s="52">
        <v>17</v>
      </c>
      <c r="C6221" s="55">
        <v>12.78</v>
      </c>
      <c r="D6221" s="52">
        <f t="shared" si="99"/>
        <v>9</v>
      </c>
    </row>
    <row r="6222" spans="1:4" x14ac:dyDescent="0.3">
      <c r="A6222" s="54">
        <v>45550</v>
      </c>
      <c r="B6222" s="52">
        <v>18</v>
      </c>
      <c r="C6222" s="55">
        <v>83.43</v>
      </c>
      <c r="D6222" s="52">
        <f t="shared" si="99"/>
        <v>9</v>
      </c>
    </row>
    <row r="6223" spans="1:4" x14ac:dyDescent="0.3">
      <c r="A6223" s="54">
        <v>45550</v>
      </c>
      <c r="B6223" s="52">
        <v>19</v>
      </c>
      <c r="C6223" s="55">
        <v>108.35</v>
      </c>
      <c r="D6223" s="52">
        <f t="shared" ref="D6223:D6286" si="100">MONTH(A6223)</f>
        <v>9</v>
      </c>
    </row>
    <row r="6224" spans="1:4" x14ac:dyDescent="0.3">
      <c r="A6224" s="54">
        <v>45550</v>
      </c>
      <c r="B6224" s="52">
        <v>20</v>
      </c>
      <c r="C6224" s="55">
        <v>132.52000000000001</v>
      </c>
      <c r="D6224" s="52">
        <f t="shared" si="100"/>
        <v>9</v>
      </c>
    </row>
    <row r="6225" spans="1:4" x14ac:dyDescent="0.3">
      <c r="A6225" s="54">
        <v>45550</v>
      </c>
      <c r="B6225" s="52">
        <v>21</v>
      </c>
      <c r="C6225" s="55">
        <v>119.5</v>
      </c>
      <c r="D6225" s="52">
        <f t="shared" si="100"/>
        <v>9</v>
      </c>
    </row>
    <row r="6226" spans="1:4" x14ac:dyDescent="0.3">
      <c r="A6226" s="54">
        <v>45550</v>
      </c>
      <c r="B6226" s="52">
        <v>22</v>
      </c>
      <c r="C6226" s="55">
        <v>109.66</v>
      </c>
      <c r="D6226" s="52">
        <f t="shared" si="100"/>
        <v>9</v>
      </c>
    </row>
    <row r="6227" spans="1:4" x14ac:dyDescent="0.3">
      <c r="A6227" s="54">
        <v>45550</v>
      </c>
      <c r="B6227" s="52">
        <v>23</v>
      </c>
      <c r="C6227" s="55">
        <v>104.77</v>
      </c>
      <c r="D6227" s="52">
        <f t="shared" si="100"/>
        <v>9</v>
      </c>
    </row>
    <row r="6228" spans="1:4" x14ac:dyDescent="0.3">
      <c r="A6228" s="54">
        <v>45550</v>
      </c>
      <c r="B6228" s="52">
        <v>24</v>
      </c>
      <c r="C6228" s="55">
        <v>90.42</v>
      </c>
      <c r="D6228" s="52">
        <f t="shared" si="100"/>
        <v>9</v>
      </c>
    </row>
    <row r="6229" spans="1:4" x14ac:dyDescent="0.3">
      <c r="A6229" s="54">
        <v>45551</v>
      </c>
      <c r="B6229" s="52">
        <v>1</v>
      </c>
      <c r="C6229" s="55">
        <v>88.14</v>
      </c>
      <c r="D6229" s="52">
        <f t="shared" si="100"/>
        <v>9</v>
      </c>
    </row>
    <row r="6230" spans="1:4" x14ac:dyDescent="0.3">
      <c r="A6230" s="54">
        <v>45551</v>
      </c>
      <c r="B6230" s="52">
        <v>2</v>
      </c>
      <c r="C6230" s="55">
        <v>82.87</v>
      </c>
      <c r="D6230" s="52">
        <f t="shared" si="100"/>
        <v>9</v>
      </c>
    </row>
    <row r="6231" spans="1:4" x14ac:dyDescent="0.3">
      <c r="A6231" s="54">
        <v>45551</v>
      </c>
      <c r="B6231" s="52">
        <v>3</v>
      </c>
      <c r="C6231" s="55">
        <v>82.48</v>
      </c>
      <c r="D6231" s="52">
        <f t="shared" si="100"/>
        <v>9</v>
      </c>
    </row>
    <row r="6232" spans="1:4" x14ac:dyDescent="0.3">
      <c r="A6232" s="54">
        <v>45551</v>
      </c>
      <c r="B6232" s="52">
        <v>4</v>
      </c>
      <c r="C6232" s="55">
        <v>79.53</v>
      </c>
      <c r="D6232" s="52">
        <f t="shared" si="100"/>
        <v>9</v>
      </c>
    </row>
    <row r="6233" spans="1:4" x14ac:dyDescent="0.3">
      <c r="A6233" s="54">
        <v>45551</v>
      </c>
      <c r="B6233" s="52">
        <v>5</v>
      </c>
      <c r="C6233" s="55">
        <v>78.94</v>
      </c>
      <c r="D6233" s="52">
        <f t="shared" si="100"/>
        <v>9</v>
      </c>
    </row>
    <row r="6234" spans="1:4" x14ac:dyDescent="0.3">
      <c r="A6234" s="54">
        <v>45551</v>
      </c>
      <c r="B6234" s="52">
        <v>6</v>
      </c>
      <c r="C6234" s="55">
        <v>80.84</v>
      </c>
      <c r="D6234" s="52">
        <f t="shared" si="100"/>
        <v>9</v>
      </c>
    </row>
    <row r="6235" spans="1:4" x14ac:dyDescent="0.3">
      <c r="A6235" s="54">
        <v>45551</v>
      </c>
      <c r="B6235" s="52">
        <v>7</v>
      </c>
      <c r="C6235" s="55">
        <v>116.79</v>
      </c>
      <c r="D6235" s="52">
        <f t="shared" si="100"/>
        <v>9</v>
      </c>
    </row>
    <row r="6236" spans="1:4" x14ac:dyDescent="0.3">
      <c r="A6236" s="54">
        <v>45551</v>
      </c>
      <c r="B6236" s="52">
        <v>8</v>
      </c>
      <c r="C6236" s="55">
        <v>133.47999999999999</v>
      </c>
      <c r="D6236" s="52">
        <f t="shared" si="100"/>
        <v>9</v>
      </c>
    </row>
    <row r="6237" spans="1:4" x14ac:dyDescent="0.3">
      <c r="A6237" s="54">
        <v>45551</v>
      </c>
      <c r="B6237" s="52">
        <v>9</v>
      </c>
      <c r="C6237" s="55">
        <v>143.68</v>
      </c>
      <c r="D6237" s="52">
        <f t="shared" si="100"/>
        <v>9</v>
      </c>
    </row>
    <row r="6238" spans="1:4" x14ac:dyDescent="0.3">
      <c r="A6238" s="54">
        <v>45551</v>
      </c>
      <c r="B6238" s="52">
        <v>10</v>
      </c>
      <c r="C6238" s="55">
        <v>123.02</v>
      </c>
      <c r="D6238" s="52">
        <f t="shared" si="100"/>
        <v>9</v>
      </c>
    </row>
    <row r="6239" spans="1:4" x14ac:dyDescent="0.3">
      <c r="A6239" s="54">
        <v>45551</v>
      </c>
      <c r="B6239" s="52">
        <v>11</v>
      </c>
      <c r="C6239" s="55">
        <v>110.96</v>
      </c>
      <c r="D6239" s="52">
        <f t="shared" si="100"/>
        <v>9</v>
      </c>
    </row>
    <row r="6240" spans="1:4" x14ac:dyDescent="0.3">
      <c r="A6240" s="54">
        <v>45551</v>
      </c>
      <c r="B6240" s="52">
        <v>12</v>
      </c>
      <c r="C6240" s="55">
        <v>104.83</v>
      </c>
      <c r="D6240" s="52">
        <f t="shared" si="100"/>
        <v>9</v>
      </c>
    </row>
    <row r="6241" spans="1:4" x14ac:dyDescent="0.3">
      <c r="A6241" s="54">
        <v>45551</v>
      </c>
      <c r="B6241" s="52">
        <v>13</v>
      </c>
      <c r="C6241" s="55">
        <v>97.53</v>
      </c>
      <c r="D6241" s="52">
        <f t="shared" si="100"/>
        <v>9</v>
      </c>
    </row>
    <row r="6242" spans="1:4" x14ac:dyDescent="0.3">
      <c r="A6242" s="54">
        <v>45551</v>
      </c>
      <c r="B6242" s="52">
        <v>14</v>
      </c>
      <c r="C6242" s="55">
        <v>93.26</v>
      </c>
      <c r="D6242" s="52">
        <f t="shared" si="100"/>
        <v>9</v>
      </c>
    </row>
    <row r="6243" spans="1:4" x14ac:dyDescent="0.3">
      <c r="A6243" s="54">
        <v>45551</v>
      </c>
      <c r="B6243" s="52">
        <v>15</v>
      </c>
      <c r="C6243" s="55">
        <v>86.55</v>
      </c>
      <c r="D6243" s="52">
        <f t="shared" si="100"/>
        <v>9</v>
      </c>
    </row>
    <row r="6244" spans="1:4" x14ac:dyDescent="0.3">
      <c r="A6244" s="54">
        <v>45551</v>
      </c>
      <c r="B6244" s="52">
        <v>16</v>
      </c>
      <c r="C6244" s="55">
        <v>94.63</v>
      </c>
      <c r="D6244" s="52">
        <f t="shared" si="100"/>
        <v>9</v>
      </c>
    </row>
    <row r="6245" spans="1:4" x14ac:dyDescent="0.3">
      <c r="A6245" s="54">
        <v>45551</v>
      </c>
      <c r="B6245" s="52">
        <v>17</v>
      </c>
      <c r="C6245" s="55">
        <v>112.12</v>
      </c>
      <c r="D6245" s="52">
        <f t="shared" si="100"/>
        <v>9</v>
      </c>
    </row>
    <row r="6246" spans="1:4" x14ac:dyDescent="0.3">
      <c r="A6246" s="54">
        <v>45551</v>
      </c>
      <c r="B6246" s="52">
        <v>18</v>
      </c>
      <c r="C6246" s="55">
        <v>136.44</v>
      </c>
      <c r="D6246" s="52">
        <f t="shared" si="100"/>
        <v>9</v>
      </c>
    </row>
    <row r="6247" spans="1:4" x14ac:dyDescent="0.3">
      <c r="A6247" s="54">
        <v>45551</v>
      </c>
      <c r="B6247" s="52">
        <v>19</v>
      </c>
      <c r="C6247" s="55">
        <v>151.85</v>
      </c>
      <c r="D6247" s="52">
        <f t="shared" si="100"/>
        <v>9</v>
      </c>
    </row>
    <row r="6248" spans="1:4" x14ac:dyDescent="0.3">
      <c r="A6248" s="54">
        <v>45551</v>
      </c>
      <c r="B6248" s="52">
        <v>20</v>
      </c>
      <c r="C6248" s="55">
        <v>167.96</v>
      </c>
      <c r="D6248" s="52">
        <f t="shared" si="100"/>
        <v>9</v>
      </c>
    </row>
    <row r="6249" spans="1:4" x14ac:dyDescent="0.3">
      <c r="A6249" s="54">
        <v>45551</v>
      </c>
      <c r="B6249" s="52">
        <v>21</v>
      </c>
      <c r="C6249" s="55">
        <v>112.93</v>
      </c>
      <c r="D6249" s="52">
        <f t="shared" si="100"/>
        <v>9</v>
      </c>
    </row>
    <row r="6250" spans="1:4" x14ac:dyDescent="0.3">
      <c r="A6250" s="54">
        <v>45551</v>
      </c>
      <c r="B6250" s="52">
        <v>22</v>
      </c>
      <c r="C6250" s="55">
        <v>97.81</v>
      </c>
      <c r="D6250" s="52">
        <f t="shared" si="100"/>
        <v>9</v>
      </c>
    </row>
    <row r="6251" spans="1:4" x14ac:dyDescent="0.3">
      <c r="A6251" s="54">
        <v>45551</v>
      </c>
      <c r="B6251" s="52">
        <v>23</v>
      </c>
      <c r="C6251" s="55">
        <v>90.72</v>
      </c>
      <c r="D6251" s="52">
        <f t="shared" si="100"/>
        <v>9</v>
      </c>
    </row>
    <row r="6252" spans="1:4" x14ac:dyDescent="0.3">
      <c r="A6252" s="54">
        <v>45551</v>
      </c>
      <c r="B6252" s="52">
        <v>24</v>
      </c>
      <c r="C6252" s="55">
        <v>78.89</v>
      </c>
      <c r="D6252" s="52">
        <f t="shared" si="100"/>
        <v>9</v>
      </c>
    </row>
    <row r="6253" spans="1:4" x14ac:dyDescent="0.3">
      <c r="A6253" s="54">
        <v>45552</v>
      </c>
      <c r="B6253" s="52">
        <v>1</v>
      </c>
      <c r="C6253" s="55">
        <v>91.71</v>
      </c>
      <c r="D6253" s="52">
        <f t="shared" si="100"/>
        <v>9</v>
      </c>
    </row>
    <row r="6254" spans="1:4" x14ac:dyDescent="0.3">
      <c r="A6254" s="54">
        <v>45552</v>
      </c>
      <c r="B6254" s="52">
        <v>2</v>
      </c>
      <c r="C6254" s="55">
        <v>86.75</v>
      </c>
      <c r="D6254" s="52">
        <f t="shared" si="100"/>
        <v>9</v>
      </c>
    </row>
    <row r="6255" spans="1:4" x14ac:dyDescent="0.3">
      <c r="A6255" s="54">
        <v>45552</v>
      </c>
      <c r="B6255" s="52">
        <v>3</v>
      </c>
      <c r="C6255" s="55">
        <v>85.03</v>
      </c>
      <c r="D6255" s="52">
        <f t="shared" si="100"/>
        <v>9</v>
      </c>
    </row>
    <row r="6256" spans="1:4" x14ac:dyDescent="0.3">
      <c r="A6256" s="54">
        <v>45552</v>
      </c>
      <c r="B6256" s="52">
        <v>4</v>
      </c>
      <c r="C6256" s="55">
        <v>82.62</v>
      </c>
      <c r="D6256" s="52">
        <f t="shared" si="100"/>
        <v>9</v>
      </c>
    </row>
    <row r="6257" spans="1:4" x14ac:dyDescent="0.3">
      <c r="A6257" s="54">
        <v>45552</v>
      </c>
      <c r="B6257" s="52">
        <v>5</v>
      </c>
      <c r="C6257" s="55">
        <v>82.58</v>
      </c>
      <c r="D6257" s="52">
        <f t="shared" si="100"/>
        <v>9</v>
      </c>
    </row>
    <row r="6258" spans="1:4" x14ac:dyDescent="0.3">
      <c r="A6258" s="54">
        <v>45552</v>
      </c>
      <c r="B6258" s="52">
        <v>6</v>
      </c>
      <c r="C6258" s="55">
        <v>99.38</v>
      </c>
      <c r="D6258" s="52">
        <f t="shared" si="100"/>
        <v>9</v>
      </c>
    </row>
    <row r="6259" spans="1:4" x14ac:dyDescent="0.3">
      <c r="A6259" s="54">
        <v>45552</v>
      </c>
      <c r="B6259" s="52">
        <v>7</v>
      </c>
      <c r="C6259" s="55">
        <v>119.7</v>
      </c>
      <c r="D6259" s="52">
        <f t="shared" si="100"/>
        <v>9</v>
      </c>
    </row>
    <row r="6260" spans="1:4" x14ac:dyDescent="0.3">
      <c r="A6260" s="54">
        <v>45552</v>
      </c>
      <c r="B6260" s="52">
        <v>8</v>
      </c>
      <c r="C6260" s="55">
        <v>154.35</v>
      </c>
      <c r="D6260" s="52">
        <f t="shared" si="100"/>
        <v>9</v>
      </c>
    </row>
    <row r="6261" spans="1:4" x14ac:dyDescent="0.3">
      <c r="A6261" s="54">
        <v>45552</v>
      </c>
      <c r="B6261" s="52">
        <v>9</v>
      </c>
      <c r="C6261" s="55">
        <v>146.09</v>
      </c>
      <c r="D6261" s="52">
        <f t="shared" si="100"/>
        <v>9</v>
      </c>
    </row>
    <row r="6262" spans="1:4" x14ac:dyDescent="0.3">
      <c r="A6262" s="54">
        <v>45552</v>
      </c>
      <c r="B6262" s="52">
        <v>10</v>
      </c>
      <c r="C6262" s="55">
        <v>112.46</v>
      </c>
      <c r="D6262" s="52">
        <f t="shared" si="100"/>
        <v>9</v>
      </c>
    </row>
    <row r="6263" spans="1:4" x14ac:dyDescent="0.3">
      <c r="A6263" s="54">
        <v>45552</v>
      </c>
      <c r="B6263" s="52">
        <v>11</v>
      </c>
      <c r="C6263" s="55">
        <v>102.51</v>
      </c>
      <c r="D6263" s="52">
        <f t="shared" si="100"/>
        <v>9</v>
      </c>
    </row>
    <row r="6264" spans="1:4" x14ac:dyDescent="0.3">
      <c r="A6264" s="54">
        <v>45552</v>
      </c>
      <c r="B6264" s="52">
        <v>12</v>
      </c>
      <c r="C6264" s="55">
        <v>89.53</v>
      </c>
      <c r="D6264" s="52">
        <f t="shared" si="100"/>
        <v>9</v>
      </c>
    </row>
    <row r="6265" spans="1:4" x14ac:dyDescent="0.3">
      <c r="A6265" s="54">
        <v>45552</v>
      </c>
      <c r="B6265" s="52">
        <v>13</v>
      </c>
      <c r="C6265" s="55">
        <v>76.13</v>
      </c>
      <c r="D6265" s="52">
        <f t="shared" si="100"/>
        <v>9</v>
      </c>
    </row>
    <row r="6266" spans="1:4" x14ac:dyDescent="0.3">
      <c r="A6266" s="54">
        <v>45552</v>
      </c>
      <c r="B6266" s="52">
        <v>14</v>
      </c>
      <c r="C6266" s="55">
        <v>70.53</v>
      </c>
      <c r="D6266" s="52">
        <f t="shared" si="100"/>
        <v>9</v>
      </c>
    </row>
    <row r="6267" spans="1:4" x14ac:dyDescent="0.3">
      <c r="A6267" s="54">
        <v>45552</v>
      </c>
      <c r="B6267" s="52">
        <v>15</v>
      </c>
      <c r="C6267" s="55">
        <v>74.83</v>
      </c>
      <c r="D6267" s="52">
        <f t="shared" si="100"/>
        <v>9</v>
      </c>
    </row>
    <row r="6268" spans="1:4" x14ac:dyDescent="0.3">
      <c r="A6268" s="54">
        <v>45552</v>
      </c>
      <c r="B6268" s="52">
        <v>16</v>
      </c>
      <c r="C6268" s="55">
        <v>81.900000000000006</v>
      </c>
      <c r="D6268" s="52">
        <f t="shared" si="100"/>
        <v>9</v>
      </c>
    </row>
    <row r="6269" spans="1:4" x14ac:dyDescent="0.3">
      <c r="A6269" s="54">
        <v>45552</v>
      </c>
      <c r="B6269" s="52">
        <v>17</v>
      </c>
      <c r="C6269" s="55">
        <v>103.18</v>
      </c>
      <c r="D6269" s="52">
        <f t="shared" si="100"/>
        <v>9</v>
      </c>
    </row>
    <row r="6270" spans="1:4" x14ac:dyDescent="0.3">
      <c r="A6270" s="54">
        <v>45552</v>
      </c>
      <c r="B6270" s="52">
        <v>18</v>
      </c>
      <c r="C6270" s="55">
        <v>127.85</v>
      </c>
      <c r="D6270" s="52">
        <f t="shared" si="100"/>
        <v>9</v>
      </c>
    </row>
    <row r="6271" spans="1:4" x14ac:dyDescent="0.3">
      <c r="A6271" s="54">
        <v>45552</v>
      </c>
      <c r="B6271" s="52">
        <v>19</v>
      </c>
      <c r="C6271" s="55">
        <v>162.87</v>
      </c>
      <c r="D6271" s="52">
        <f t="shared" si="100"/>
        <v>9</v>
      </c>
    </row>
    <row r="6272" spans="1:4" x14ac:dyDescent="0.3">
      <c r="A6272" s="54">
        <v>45552</v>
      </c>
      <c r="B6272" s="52">
        <v>20</v>
      </c>
      <c r="C6272" s="55">
        <v>218.16</v>
      </c>
      <c r="D6272" s="52">
        <f t="shared" si="100"/>
        <v>9</v>
      </c>
    </row>
    <row r="6273" spans="1:4" x14ac:dyDescent="0.3">
      <c r="A6273" s="54">
        <v>45552</v>
      </c>
      <c r="B6273" s="52">
        <v>21</v>
      </c>
      <c r="C6273" s="55">
        <v>134.84</v>
      </c>
      <c r="D6273" s="52">
        <f t="shared" si="100"/>
        <v>9</v>
      </c>
    </row>
    <row r="6274" spans="1:4" x14ac:dyDescent="0.3">
      <c r="A6274" s="54">
        <v>45552</v>
      </c>
      <c r="B6274" s="52">
        <v>22</v>
      </c>
      <c r="C6274" s="55">
        <v>118.51</v>
      </c>
      <c r="D6274" s="52">
        <f t="shared" si="100"/>
        <v>9</v>
      </c>
    </row>
    <row r="6275" spans="1:4" x14ac:dyDescent="0.3">
      <c r="A6275" s="54">
        <v>45552</v>
      </c>
      <c r="B6275" s="52">
        <v>23</v>
      </c>
      <c r="C6275" s="55">
        <v>94.47</v>
      </c>
      <c r="D6275" s="52">
        <f t="shared" si="100"/>
        <v>9</v>
      </c>
    </row>
    <row r="6276" spans="1:4" x14ac:dyDescent="0.3">
      <c r="A6276" s="54">
        <v>45552</v>
      </c>
      <c r="B6276" s="52">
        <v>24</v>
      </c>
      <c r="C6276" s="55">
        <v>87.48</v>
      </c>
      <c r="D6276" s="52">
        <f t="shared" si="100"/>
        <v>9</v>
      </c>
    </row>
    <row r="6277" spans="1:4" x14ac:dyDescent="0.3">
      <c r="A6277" s="54">
        <v>45553</v>
      </c>
      <c r="B6277" s="52">
        <v>1</v>
      </c>
      <c r="C6277" s="55">
        <v>87.89</v>
      </c>
      <c r="D6277" s="52">
        <f t="shared" si="100"/>
        <v>9</v>
      </c>
    </row>
    <row r="6278" spans="1:4" x14ac:dyDescent="0.3">
      <c r="A6278" s="54">
        <v>45553</v>
      </c>
      <c r="B6278" s="52">
        <v>2</v>
      </c>
      <c r="C6278" s="55">
        <v>81.849999999999994</v>
      </c>
      <c r="D6278" s="52">
        <f t="shared" si="100"/>
        <v>9</v>
      </c>
    </row>
    <row r="6279" spans="1:4" x14ac:dyDescent="0.3">
      <c r="A6279" s="54">
        <v>45553</v>
      </c>
      <c r="B6279" s="52">
        <v>3</v>
      </c>
      <c r="C6279" s="55">
        <v>85.14</v>
      </c>
      <c r="D6279" s="52">
        <f t="shared" si="100"/>
        <v>9</v>
      </c>
    </row>
    <row r="6280" spans="1:4" x14ac:dyDescent="0.3">
      <c r="A6280" s="54">
        <v>45553</v>
      </c>
      <c r="B6280" s="52">
        <v>4</v>
      </c>
      <c r="C6280" s="55">
        <v>85.63</v>
      </c>
      <c r="D6280" s="52">
        <f t="shared" si="100"/>
        <v>9</v>
      </c>
    </row>
    <row r="6281" spans="1:4" x14ac:dyDescent="0.3">
      <c r="A6281" s="54">
        <v>45553</v>
      </c>
      <c r="B6281" s="52">
        <v>5</v>
      </c>
      <c r="C6281" s="55">
        <v>84.67</v>
      </c>
      <c r="D6281" s="52">
        <f t="shared" si="100"/>
        <v>9</v>
      </c>
    </row>
    <row r="6282" spans="1:4" x14ac:dyDescent="0.3">
      <c r="A6282" s="54">
        <v>45553</v>
      </c>
      <c r="B6282" s="52">
        <v>6</v>
      </c>
      <c r="C6282" s="55">
        <v>96.92</v>
      </c>
      <c r="D6282" s="52">
        <f t="shared" si="100"/>
        <v>9</v>
      </c>
    </row>
    <row r="6283" spans="1:4" x14ac:dyDescent="0.3">
      <c r="A6283" s="54">
        <v>45553</v>
      </c>
      <c r="B6283" s="52">
        <v>7</v>
      </c>
      <c r="C6283" s="55">
        <v>123.07</v>
      </c>
      <c r="D6283" s="52">
        <f t="shared" si="100"/>
        <v>9</v>
      </c>
    </row>
    <row r="6284" spans="1:4" x14ac:dyDescent="0.3">
      <c r="A6284" s="54">
        <v>45553</v>
      </c>
      <c r="B6284" s="52">
        <v>8</v>
      </c>
      <c r="C6284" s="55">
        <v>148</v>
      </c>
      <c r="D6284" s="52">
        <f t="shared" si="100"/>
        <v>9</v>
      </c>
    </row>
    <row r="6285" spans="1:4" x14ac:dyDescent="0.3">
      <c r="A6285" s="54">
        <v>45553</v>
      </c>
      <c r="B6285" s="52">
        <v>9</v>
      </c>
      <c r="C6285" s="55">
        <v>130.52000000000001</v>
      </c>
      <c r="D6285" s="52">
        <f t="shared" si="100"/>
        <v>9</v>
      </c>
    </row>
    <row r="6286" spans="1:4" x14ac:dyDescent="0.3">
      <c r="A6286" s="54">
        <v>45553</v>
      </c>
      <c r="B6286" s="52">
        <v>10</v>
      </c>
      <c r="C6286" s="55">
        <v>103.68</v>
      </c>
      <c r="D6286" s="52">
        <f t="shared" si="100"/>
        <v>9</v>
      </c>
    </row>
    <row r="6287" spans="1:4" x14ac:dyDescent="0.3">
      <c r="A6287" s="54">
        <v>45553</v>
      </c>
      <c r="B6287" s="52">
        <v>11</v>
      </c>
      <c r="C6287" s="55">
        <v>79.39</v>
      </c>
      <c r="D6287" s="52">
        <f t="shared" ref="D6287:D6350" si="101">MONTH(A6287)</f>
        <v>9</v>
      </c>
    </row>
    <row r="6288" spans="1:4" x14ac:dyDescent="0.3">
      <c r="A6288" s="54">
        <v>45553</v>
      </c>
      <c r="B6288" s="52">
        <v>12</v>
      </c>
      <c r="C6288" s="55">
        <v>57.54</v>
      </c>
      <c r="D6288" s="52">
        <f t="shared" si="101"/>
        <v>9</v>
      </c>
    </row>
    <row r="6289" spans="1:4" x14ac:dyDescent="0.3">
      <c r="A6289" s="54">
        <v>45553</v>
      </c>
      <c r="B6289" s="52">
        <v>13</v>
      </c>
      <c r="C6289" s="55">
        <v>5.49</v>
      </c>
      <c r="D6289" s="52">
        <f t="shared" si="101"/>
        <v>9</v>
      </c>
    </row>
    <row r="6290" spans="1:4" x14ac:dyDescent="0.3">
      <c r="A6290" s="54">
        <v>45553</v>
      </c>
      <c r="B6290" s="52">
        <v>14</v>
      </c>
      <c r="C6290" s="55">
        <v>-0.01</v>
      </c>
      <c r="D6290" s="52">
        <f t="shared" si="101"/>
        <v>9</v>
      </c>
    </row>
    <row r="6291" spans="1:4" x14ac:dyDescent="0.3">
      <c r="A6291" s="54">
        <v>45553</v>
      </c>
      <c r="B6291" s="52">
        <v>15</v>
      </c>
      <c r="C6291" s="55">
        <v>0.74</v>
      </c>
      <c r="D6291" s="52">
        <f t="shared" si="101"/>
        <v>9</v>
      </c>
    </row>
    <row r="6292" spans="1:4" x14ac:dyDescent="0.3">
      <c r="A6292" s="54">
        <v>45553</v>
      </c>
      <c r="B6292" s="52">
        <v>16</v>
      </c>
      <c r="C6292" s="55">
        <v>29.78</v>
      </c>
      <c r="D6292" s="52">
        <f t="shared" si="101"/>
        <v>9</v>
      </c>
    </row>
    <row r="6293" spans="1:4" x14ac:dyDescent="0.3">
      <c r="A6293" s="54">
        <v>45553</v>
      </c>
      <c r="B6293" s="52">
        <v>17</v>
      </c>
      <c r="C6293" s="55">
        <v>89.64</v>
      </c>
      <c r="D6293" s="52">
        <f t="shared" si="101"/>
        <v>9</v>
      </c>
    </row>
    <row r="6294" spans="1:4" x14ac:dyDescent="0.3">
      <c r="A6294" s="54">
        <v>45553</v>
      </c>
      <c r="B6294" s="52">
        <v>18</v>
      </c>
      <c r="C6294" s="55">
        <v>118.21</v>
      </c>
      <c r="D6294" s="52">
        <f t="shared" si="101"/>
        <v>9</v>
      </c>
    </row>
    <row r="6295" spans="1:4" x14ac:dyDescent="0.3">
      <c r="A6295" s="54">
        <v>45553</v>
      </c>
      <c r="B6295" s="52">
        <v>19</v>
      </c>
      <c r="C6295" s="55">
        <v>129.24</v>
      </c>
      <c r="D6295" s="52">
        <f t="shared" si="101"/>
        <v>9</v>
      </c>
    </row>
    <row r="6296" spans="1:4" x14ac:dyDescent="0.3">
      <c r="A6296" s="54">
        <v>45553</v>
      </c>
      <c r="B6296" s="52">
        <v>20</v>
      </c>
      <c r="C6296" s="55">
        <v>161.86000000000001</v>
      </c>
      <c r="D6296" s="52">
        <f t="shared" si="101"/>
        <v>9</v>
      </c>
    </row>
    <row r="6297" spans="1:4" x14ac:dyDescent="0.3">
      <c r="A6297" s="54">
        <v>45553</v>
      </c>
      <c r="B6297" s="52">
        <v>21</v>
      </c>
      <c r="C6297" s="55">
        <v>121</v>
      </c>
      <c r="D6297" s="52">
        <f t="shared" si="101"/>
        <v>9</v>
      </c>
    </row>
    <row r="6298" spans="1:4" x14ac:dyDescent="0.3">
      <c r="A6298" s="54">
        <v>45553</v>
      </c>
      <c r="B6298" s="52">
        <v>22</v>
      </c>
      <c r="C6298" s="55">
        <v>97.58</v>
      </c>
      <c r="D6298" s="52">
        <f t="shared" si="101"/>
        <v>9</v>
      </c>
    </row>
    <row r="6299" spans="1:4" x14ac:dyDescent="0.3">
      <c r="A6299" s="54">
        <v>45553</v>
      </c>
      <c r="B6299" s="52">
        <v>23</v>
      </c>
      <c r="C6299" s="55">
        <v>93.17</v>
      </c>
      <c r="D6299" s="52">
        <f t="shared" si="101"/>
        <v>9</v>
      </c>
    </row>
    <row r="6300" spans="1:4" x14ac:dyDescent="0.3">
      <c r="A6300" s="54">
        <v>45553</v>
      </c>
      <c r="B6300" s="52">
        <v>24</v>
      </c>
      <c r="C6300" s="55">
        <v>83.13</v>
      </c>
      <c r="D6300" s="52">
        <f t="shared" si="101"/>
        <v>9</v>
      </c>
    </row>
    <row r="6301" spans="1:4" x14ac:dyDescent="0.3">
      <c r="A6301" s="54">
        <v>45554</v>
      </c>
      <c r="B6301" s="52">
        <v>1</v>
      </c>
      <c r="C6301" s="55">
        <v>75.47</v>
      </c>
      <c r="D6301" s="52">
        <f t="shared" si="101"/>
        <v>9</v>
      </c>
    </row>
    <row r="6302" spans="1:4" x14ac:dyDescent="0.3">
      <c r="A6302" s="54">
        <v>45554</v>
      </c>
      <c r="B6302" s="52">
        <v>2</v>
      </c>
      <c r="C6302" s="55">
        <v>75.53</v>
      </c>
      <c r="D6302" s="52">
        <f t="shared" si="101"/>
        <v>9</v>
      </c>
    </row>
    <row r="6303" spans="1:4" x14ac:dyDescent="0.3">
      <c r="A6303" s="54">
        <v>45554</v>
      </c>
      <c r="B6303" s="52">
        <v>3</v>
      </c>
      <c r="C6303" s="55">
        <v>74.81</v>
      </c>
      <c r="D6303" s="52">
        <f t="shared" si="101"/>
        <v>9</v>
      </c>
    </row>
    <row r="6304" spans="1:4" x14ac:dyDescent="0.3">
      <c r="A6304" s="54">
        <v>45554</v>
      </c>
      <c r="B6304" s="52">
        <v>4</v>
      </c>
      <c r="C6304" s="55">
        <v>72.69</v>
      </c>
      <c r="D6304" s="52">
        <f t="shared" si="101"/>
        <v>9</v>
      </c>
    </row>
    <row r="6305" spans="1:4" x14ac:dyDescent="0.3">
      <c r="A6305" s="54">
        <v>45554</v>
      </c>
      <c r="B6305" s="52">
        <v>5</v>
      </c>
      <c r="C6305" s="55">
        <v>75.31</v>
      </c>
      <c r="D6305" s="52">
        <f t="shared" si="101"/>
        <v>9</v>
      </c>
    </row>
    <row r="6306" spans="1:4" x14ac:dyDescent="0.3">
      <c r="A6306" s="54">
        <v>45554</v>
      </c>
      <c r="B6306" s="52">
        <v>6</v>
      </c>
      <c r="C6306" s="55">
        <v>87.64</v>
      </c>
      <c r="D6306" s="52">
        <f t="shared" si="101"/>
        <v>9</v>
      </c>
    </row>
    <row r="6307" spans="1:4" x14ac:dyDescent="0.3">
      <c r="A6307" s="54">
        <v>45554</v>
      </c>
      <c r="B6307" s="52">
        <v>7</v>
      </c>
      <c r="C6307" s="55">
        <v>111.17</v>
      </c>
      <c r="D6307" s="52">
        <f t="shared" si="101"/>
        <v>9</v>
      </c>
    </row>
    <row r="6308" spans="1:4" x14ac:dyDescent="0.3">
      <c r="A6308" s="54">
        <v>45554</v>
      </c>
      <c r="B6308" s="52">
        <v>8</v>
      </c>
      <c r="C6308" s="55">
        <v>142.84</v>
      </c>
      <c r="D6308" s="52">
        <f t="shared" si="101"/>
        <v>9</v>
      </c>
    </row>
    <row r="6309" spans="1:4" x14ac:dyDescent="0.3">
      <c r="A6309" s="54">
        <v>45554</v>
      </c>
      <c r="B6309" s="52">
        <v>9</v>
      </c>
      <c r="C6309" s="55">
        <v>123.01</v>
      </c>
      <c r="D6309" s="52">
        <f t="shared" si="101"/>
        <v>9</v>
      </c>
    </row>
    <row r="6310" spans="1:4" x14ac:dyDescent="0.3">
      <c r="A6310" s="54">
        <v>45554</v>
      </c>
      <c r="B6310" s="52">
        <v>10</v>
      </c>
      <c r="C6310" s="55">
        <v>97.21</v>
      </c>
      <c r="D6310" s="52">
        <f t="shared" si="101"/>
        <v>9</v>
      </c>
    </row>
    <row r="6311" spans="1:4" x14ac:dyDescent="0.3">
      <c r="A6311" s="54">
        <v>45554</v>
      </c>
      <c r="B6311" s="52">
        <v>11</v>
      </c>
      <c r="C6311" s="55">
        <v>74.81</v>
      </c>
      <c r="D6311" s="52">
        <f t="shared" si="101"/>
        <v>9</v>
      </c>
    </row>
    <row r="6312" spans="1:4" x14ac:dyDescent="0.3">
      <c r="A6312" s="54">
        <v>45554</v>
      </c>
      <c r="B6312" s="52">
        <v>12</v>
      </c>
      <c r="C6312" s="55">
        <v>53.53</v>
      </c>
      <c r="D6312" s="52">
        <f t="shared" si="101"/>
        <v>9</v>
      </c>
    </row>
    <row r="6313" spans="1:4" x14ac:dyDescent="0.3">
      <c r="A6313" s="54">
        <v>45554</v>
      </c>
      <c r="B6313" s="52">
        <v>13</v>
      </c>
      <c r="C6313" s="55">
        <v>4.97</v>
      </c>
      <c r="D6313" s="52">
        <f t="shared" si="101"/>
        <v>9</v>
      </c>
    </row>
    <row r="6314" spans="1:4" x14ac:dyDescent="0.3">
      <c r="A6314" s="54">
        <v>45554</v>
      </c>
      <c r="B6314" s="52">
        <v>14</v>
      </c>
      <c r="C6314" s="55">
        <v>1.05</v>
      </c>
      <c r="D6314" s="52">
        <f t="shared" si="101"/>
        <v>9</v>
      </c>
    </row>
    <row r="6315" spans="1:4" x14ac:dyDescent="0.3">
      <c r="A6315" s="54">
        <v>45554</v>
      </c>
      <c r="B6315" s="52">
        <v>15</v>
      </c>
      <c r="C6315" s="55">
        <v>8.18</v>
      </c>
      <c r="D6315" s="52">
        <f t="shared" si="101"/>
        <v>9</v>
      </c>
    </row>
    <row r="6316" spans="1:4" x14ac:dyDescent="0.3">
      <c r="A6316" s="54">
        <v>45554</v>
      </c>
      <c r="B6316" s="52">
        <v>16</v>
      </c>
      <c r="C6316" s="55">
        <v>53.99</v>
      </c>
      <c r="D6316" s="52">
        <f t="shared" si="101"/>
        <v>9</v>
      </c>
    </row>
    <row r="6317" spans="1:4" x14ac:dyDescent="0.3">
      <c r="A6317" s="54">
        <v>45554</v>
      </c>
      <c r="B6317" s="52">
        <v>17</v>
      </c>
      <c r="C6317" s="55">
        <v>75.459999999999994</v>
      </c>
      <c r="D6317" s="52">
        <f t="shared" si="101"/>
        <v>9</v>
      </c>
    </row>
    <row r="6318" spans="1:4" x14ac:dyDescent="0.3">
      <c r="A6318" s="54">
        <v>45554</v>
      </c>
      <c r="B6318" s="52">
        <v>18</v>
      </c>
      <c r="C6318" s="55">
        <v>110.07</v>
      </c>
      <c r="D6318" s="52">
        <f t="shared" si="101"/>
        <v>9</v>
      </c>
    </row>
    <row r="6319" spans="1:4" x14ac:dyDescent="0.3">
      <c r="A6319" s="54">
        <v>45554</v>
      </c>
      <c r="B6319" s="52">
        <v>19</v>
      </c>
      <c r="C6319" s="55">
        <v>125.9</v>
      </c>
      <c r="D6319" s="52">
        <f t="shared" si="101"/>
        <v>9</v>
      </c>
    </row>
    <row r="6320" spans="1:4" x14ac:dyDescent="0.3">
      <c r="A6320" s="54">
        <v>45554</v>
      </c>
      <c r="B6320" s="52">
        <v>20</v>
      </c>
      <c r="C6320" s="55">
        <v>154.97</v>
      </c>
      <c r="D6320" s="52">
        <f t="shared" si="101"/>
        <v>9</v>
      </c>
    </row>
    <row r="6321" spans="1:4" x14ac:dyDescent="0.3">
      <c r="A6321" s="54">
        <v>45554</v>
      </c>
      <c r="B6321" s="52">
        <v>21</v>
      </c>
      <c r="C6321" s="55">
        <v>113.86</v>
      </c>
      <c r="D6321" s="52">
        <f t="shared" si="101"/>
        <v>9</v>
      </c>
    </row>
    <row r="6322" spans="1:4" x14ac:dyDescent="0.3">
      <c r="A6322" s="54">
        <v>45554</v>
      </c>
      <c r="B6322" s="52">
        <v>22</v>
      </c>
      <c r="C6322" s="55">
        <v>86.84</v>
      </c>
      <c r="D6322" s="52">
        <f t="shared" si="101"/>
        <v>9</v>
      </c>
    </row>
    <row r="6323" spans="1:4" x14ac:dyDescent="0.3">
      <c r="A6323" s="54">
        <v>45554</v>
      </c>
      <c r="B6323" s="52">
        <v>23</v>
      </c>
      <c r="C6323" s="55">
        <v>88.97</v>
      </c>
      <c r="D6323" s="52">
        <f t="shared" si="101"/>
        <v>9</v>
      </c>
    </row>
    <row r="6324" spans="1:4" x14ac:dyDescent="0.3">
      <c r="A6324" s="54">
        <v>45554</v>
      </c>
      <c r="B6324" s="52">
        <v>24</v>
      </c>
      <c r="C6324" s="55">
        <v>78.87</v>
      </c>
      <c r="D6324" s="52">
        <f t="shared" si="101"/>
        <v>9</v>
      </c>
    </row>
    <row r="6325" spans="1:4" x14ac:dyDescent="0.3">
      <c r="A6325" s="54">
        <v>45555</v>
      </c>
      <c r="B6325" s="52">
        <v>1</v>
      </c>
      <c r="C6325" s="55">
        <v>70.83</v>
      </c>
      <c r="D6325" s="52">
        <f t="shared" si="101"/>
        <v>9</v>
      </c>
    </row>
    <row r="6326" spans="1:4" x14ac:dyDescent="0.3">
      <c r="A6326" s="54">
        <v>45555</v>
      </c>
      <c r="B6326" s="52">
        <v>2</v>
      </c>
      <c r="C6326" s="55">
        <v>71.95</v>
      </c>
      <c r="D6326" s="52">
        <f t="shared" si="101"/>
        <v>9</v>
      </c>
    </row>
    <row r="6327" spans="1:4" x14ac:dyDescent="0.3">
      <c r="A6327" s="54">
        <v>45555</v>
      </c>
      <c r="B6327" s="52">
        <v>3</v>
      </c>
      <c r="C6327" s="55">
        <v>72.17</v>
      </c>
      <c r="D6327" s="52">
        <f t="shared" si="101"/>
        <v>9</v>
      </c>
    </row>
    <row r="6328" spans="1:4" x14ac:dyDescent="0.3">
      <c r="A6328" s="54">
        <v>45555</v>
      </c>
      <c r="B6328" s="52">
        <v>4</v>
      </c>
      <c r="C6328" s="55">
        <v>74.040000000000006</v>
      </c>
      <c r="D6328" s="52">
        <f t="shared" si="101"/>
        <v>9</v>
      </c>
    </row>
    <row r="6329" spans="1:4" x14ac:dyDescent="0.3">
      <c r="A6329" s="54">
        <v>45555</v>
      </c>
      <c r="B6329" s="52">
        <v>5</v>
      </c>
      <c r="C6329" s="55">
        <v>74.77</v>
      </c>
      <c r="D6329" s="52">
        <f t="shared" si="101"/>
        <v>9</v>
      </c>
    </row>
    <row r="6330" spans="1:4" x14ac:dyDescent="0.3">
      <c r="A6330" s="54">
        <v>45555</v>
      </c>
      <c r="B6330" s="52">
        <v>6</v>
      </c>
      <c r="C6330" s="55">
        <v>91.62</v>
      </c>
      <c r="D6330" s="52">
        <f t="shared" si="101"/>
        <v>9</v>
      </c>
    </row>
    <row r="6331" spans="1:4" x14ac:dyDescent="0.3">
      <c r="A6331" s="54">
        <v>45555</v>
      </c>
      <c r="B6331" s="52">
        <v>7</v>
      </c>
      <c r="C6331" s="55">
        <v>112.26</v>
      </c>
      <c r="D6331" s="52">
        <f t="shared" si="101"/>
        <v>9</v>
      </c>
    </row>
    <row r="6332" spans="1:4" x14ac:dyDescent="0.3">
      <c r="A6332" s="54">
        <v>45555</v>
      </c>
      <c r="B6332" s="52">
        <v>8</v>
      </c>
      <c r="C6332" s="55">
        <v>145.75</v>
      </c>
      <c r="D6332" s="52">
        <f t="shared" si="101"/>
        <v>9</v>
      </c>
    </row>
    <row r="6333" spans="1:4" x14ac:dyDescent="0.3">
      <c r="A6333" s="54">
        <v>45555</v>
      </c>
      <c r="B6333" s="52">
        <v>9</v>
      </c>
      <c r="C6333" s="55">
        <v>107.85</v>
      </c>
      <c r="D6333" s="52">
        <f t="shared" si="101"/>
        <v>9</v>
      </c>
    </row>
    <row r="6334" spans="1:4" x14ac:dyDescent="0.3">
      <c r="A6334" s="54">
        <v>45555</v>
      </c>
      <c r="B6334" s="52">
        <v>10</v>
      </c>
      <c r="C6334" s="55">
        <v>88.92</v>
      </c>
      <c r="D6334" s="52">
        <f t="shared" si="101"/>
        <v>9</v>
      </c>
    </row>
    <row r="6335" spans="1:4" x14ac:dyDescent="0.3">
      <c r="A6335" s="54">
        <v>45555</v>
      </c>
      <c r="B6335" s="52">
        <v>11</v>
      </c>
      <c r="C6335" s="55">
        <v>62.05</v>
      </c>
      <c r="D6335" s="52">
        <f t="shared" si="101"/>
        <v>9</v>
      </c>
    </row>
    <row r="6336" spans="1:4" x14ac:dyDescent="0.3">
      <c r="A6336" s="54">
        <v>45555</v>
      </c>
      <c r="B6336" s="52">
        <v>12</v>
      </c>
      <c r="C6336" s="55">
        <v>24.69</v>
      </c>
      <c r="D6336" s="52">
        <f t="shared" si="101"/>
        <v>9</v>
      </c>
    </row>
    <row r="6337" spans="1:4" x14ac:dyDescent="0.3">
      <c r="A6337" s="54">
        <v>45555</v>
      </c>
      <c r="B6337" s="52">
        <v>13</v>
      </c>
      <c r="C6337" s="55">
        <v>14.87</v>
      </c>
      <c r="D6337" s="52">
        <f t="shared" si="101"/>
        <v>9</v>
      </c>
    </row>
    <row r="6338" spans="1:4" x14ac:dyDescent="0.3">
      <c r="A6338" s="54">
        <v>45555</v>
      </c>
      <c r="B6338" s="52">
        <v>14</v>
      </c>
      <c r="C6338" s="55">
        <v>0.43</v>
      </c>
      <c r="D6338" s="52">
        <f t="shared" si="101"/>
        <v>9</v>
      </c>
    </row>
    <row r="6339" spans="1:4" x14ac:dyDescent="0.3">
      <c r="A6339" s="54">
        <v>45555</v>
      </c>
      <c r="B6339" s="52">
        <v>15</v>
      </c>
      <c r="C6339" s="55">
        <v>7.0000000000000007E-2</v>
      </c>
      <c r="D6339" s="52">
        <f t="shared" si="101"/>
        <v>9</v>
      </c>
    </row>
    <row r="6340" spans="1:4" x14ac:dyDescent="0.3">
      <c r="A6340" s="54">
        <v>45555</v>
      </c>
      <c r="B6340" s="52">
        <v>16</v>
      </c>
      <c r="C6340" s="55">
        <v>32</v>
      </c>
      <c r="D6340" s="52">
        <f t="shared" si="101"/>
        <v>9</v>
      </c>
    </row>
    <row r="6341" spans="1:4" x14ac:dyDescent="0.3">
      <c r="A6341" s="54">
        <v>45555</v>
      </c>
      <c r="B6341" s="52">
        <v>17</v>
      </c>
      <c r="C6341" s="55">
        <v>72.83</v>
      </c>
      <c r="D6341" s="52">
        <f t="shared" si="101"/>
        <v>9</v>
      </c>
    </row>
    <row r="6342" spans="1:4" x14ac:dyDescent="0.3">
      <c r="A6342" s="54">
        <v>45555</v>
      </c>
      <c r="B6342" s="52">
        <v>18</v>
      </c>
      <c r="C6342" s="55">
        <v>115.45</v>
      </c>
      <c r="D6342" s="52">
        <f t="shared" si="101"/>
        <v>9</v>
      </c>
    </row>
    <row r="6343" spans="1:4" x14ac:dyDescent="0.3">
      <c r="A6343" s="54">
        <v>45555</v>
      </c>
      <c r="B6343" s="52">
        <v>19</v>
      </c>
      <c r="C6343" s="55">
        <v>138.13999999999999</v>
      </c>
      <c r="D6343" s="52">
        <f t="shared" si="101"/>
        <v>9</v>
      </c>
    </row>
    <row r="6344" spans="1:4" x14ac:dyDescent="0.3">
      <c r="A6344" s="54">
        <v>45555</v>
      </c>
      <c r="B6344" s="52">
        <v>20</v>
      </c>
      <c r="C6344" s="55">
        <v>183.97</v>
      </c>
      <c r="D6344" s="52">
        <f t="shared" si="101"/>
        <v>9</v>
      </c>
    </row>
    <row r="6345" spans="1:4" x14ac:dyDescent="0.3">
      <c r="A6345" s="54">
        <v>45555</v>
      </c>
      <c r="B6345" s="52">
        <v>21</v>
      </c>
      <c r="C6345" s="55">
        <v>124.82</v>
      </c>
      <c r="D6345" s="52">
        <f t="shared" si="101"/>
        <v>9</v>
      </c>
    </row>
    <row r="6346" spans="1:4" x14ac:dyDescent="0.3">
      <c r="A6346" s="54">
        <v>45555</v>
      </c>
      <c r="B6346" s="52">
        <v>22</v>
      </c>
      <c r="C6346" s="55">
        <v>96.49</v>
      </c>
      <c r="D6346" s="52">
        <f t="shared" si="101"/>
        <v>9</v>
      </c>
    </row>
    <row r="6347" spans="1:4" x14ac:dyDescent="0.3">
      <c r="A6347" s="54">
        <v>45555</v>
      </c>
      <c r="B6347" s="52">
        <v>23</v>
      </c>
      <c r="C6347" s="55">
        <v>94.92</v>
      </c>
      <c r="D6347" s="52">
        <f t="shared" si="101"/>
        <v>9</v>
      </c>
    </row>
    <row r="6348" spans="1:4" x14ac:dyDescent="0.3">
      <c r="A6348" s="54">
        <v>45555</v>
      </c>
      <c r="B6348" s="52">
        <v>24</v>
      </c>
      <c r="C6348" s="55">
        <v>86.32</v>
      </c>
      <c r="D6348" s="52">
        <f t="shared" si="101"/>
        <v>9</v>
      </c>
    </row>
    <row r="6349" spans="1:4" x14ac:dyDescent="0.3">
      <c r="A6349" s="54">
        <v>45556</v>
      </c>
      <c r="B6349" s="52">
        <v>1</v>
      </c>
      <c r="C6349" s="55">
        <v>90.99</v>
      </c>
      <c r="D6349" s="52">
        <f t="shared" si="101"/>
        <v>9</v>
      </c>
    </row>
    <row r="6350" spans="1:4" x14ac:dyDescent="0.3">
      <c r="A6350" s="54">
        <v>45556</v>
      </c>
      <c r="B6350" s="52">
        <v>2</v>
      </c>
      <c r="C6350" s="55">
        <v>88.09</v>
      </c>
      <c r="D6350" s="52">
        <f t="shared" si="101"/>
        <v>9</v>
      </c>
    </row>
    <row r="6351" spans="1:4" x14ac:dyDescent="0.3">
      <c r="A6351" s="54">
        <v>45556</v>
      </c>
      <c r="B6351" s="52">
        <v>3</v>
      </c>
      <c r="C6351" s="55">
        <v>84.84</v>
      </c>
      <c r="D6351" s="52">
        <f t="shared" ref="D6351:D6414" si="102">MONTH(A6351)</f>
        <v>9</v>
      </c>
    </row>
    <row r="6352" spans="1:4" x14ac:dyDescent="0.3">
      <c r="A6352" s="54">
        <v>45556</v>
      </c>
      <c r="B6352" s="52">
        <v>4</v>
      </c>
      <c r="C6352" s="55">
        <v>80.599999999999994</v>
      </c>
      <c r="D6352" s="52">
        <f t="shared" si="102"/>
        <v>9</v>
      </c>
    </row>
    <row r="6353" spans="1:4" x14ac:dyDescent="0.3">
      <c r="A6353" s="54">
        <v>45556</v>
      </c>
      <c r="B6353" s="52">
        <v>5</v>
      </c>
      <c r="C6353" s="55">
        <v>83.55</v>
      </c>
      <c r="D6353" s="52">
        <f t="shared" si="102"/>
        <v>9</v>
      </c>
    </row>
    <row r="6354" spans="1:4" x14ac:dyDescent="0.3">
      <c r="A6354" s="54">
        <v>45556</v>
      </c>
      <c r="B6354" s="52">
        <v>6</v>
      </c>
      <c r="C6354" s="55">
        <v>86.48</v>
      </c>
      <c r="D6354" s="52">
        <f t="shared" si="102"/>
        <v>9</v>
      </c>
    </row>
    <row r="6355" spans="1:4" x14ac:dyDescent="0.3">
      <c r="A6355" s="54">
        <v>45556</v>
      </c>
      <c r="B6355" s="52">
        <v>7</v>
      </c>
      <c r="C6355" s="55">
        <v>96.83</v>
      </c>
      <c r="D6355" s="52">
        <f t="shared" si="102"/>
        <v>9</v>
      </c>
    </row>
    <row r="6356" spans="1:4" x14ac:dyDescent="0.3">
      <c r="A6356" s="54">
        <v>45556</v>
      </c>
      <c r="B6356" s="52">
        <v>8</v>
      </c>
      <c r="C6356" s="55">
        <v>94.05</v>
      </c>
      <c r="D6356" s="52">
        <f t="shared" si="102"/>
        <v>9</v>
      </c>
    </row>
    <row r="6357" spans="1:4" x14ac:dyDescent="0.3">
      <c r="A6357" s="54">
        <v>45556</v>
      </c>
      <c r="B6357" s="52">
        <v>9</v>
      </c>
      <c r="C6357" s="55">
        <v>82.71</v>
      </c>
      <c r="D6357" s="52">
        <f t="shared" si="102"/>
        <v>9</v>
      </c>
    </row>
    <row r="6358" spans="1:4" x14ac:dyDescent="0.3">
      <c r="A6358" s="54">
        <v>45556</v>
      </c>
      <c r="B6358" s="52">
        <v>10</v>
      </c>
      <c r="C6358" s="55">
        <v>59.79</v>
      </c>
      <c r="D6358" s="52">
        <f t="shared" si="102"/>
        <v>9</v>
      </c>
    </row>
    <row r="6359" spans="1:4" x14ac:dyDescent="0.3">
      <c r="A6359" s="54">
        <v>45556</v>
      </c>
      <c r="B6359" s="52">
        <v>11</v>
      </c>
      <c r="C6359" s="55">
        <v>22</v>
      </c>
      <c r="D6359" s="52">
        <f t="shared" si="102"/>
        <v>9</v>
      </c>
    </row>
    <row r="6360" spans="1:4" x14ac:dyDescent="0.3">
      <c r="A6360" s="54">
        <v>45556</v>
      </c>
      <c r="B6360" s="52">
        <v>12</v>
      </c>
      <c r="C6360" s="55">
        <v>3.15</v>
      </c>
      <c r="D6360" s="52">
        <f t="shared" si="102"/>
        <v>9</v>
      </c>
    </row>
    <row r="6361" spans="1:4" x14ac:dyDescent="0.3">
      <c r="A6361" s="54">
        <v>45556</v>
      </c>
      <c r="B6361" s="52">
        <v>13</v>
      </c>
      <c r="C6361" s="55">
        <v>0</v>
      </c>
      <c r="D6361" s="52">
        <f t="shared" si="102"/>
        <v>9</v>
      </c>
    </row>
    <row r="6362" spans="1:4" x14ac:dyDescent="0.3">
      <c r="A6362" s="54">
        <v>45556</v>
      </c>
      <c r="B6362" s="52">
        <v>14</v>
      </c>
      <c r="C6362" s="55">
        <v>-3.36</v>
      </c>
      <c r="D6362" s="52">
        <f t="shared" si="102"/>
        <v>9</v>
      </c>
    </row>
    <row r="6363" spans="1:4" x14ac:dyDescent="0.3">
      <c r="A6363" s="54">
        <v>45556</v>
      </c>
      <c r="B6363" s="52">
        <v>15</v>
      </c>
      <c r="C6363" s="55">
        <v>-3.95</v>
      </c>
      <c r="D6363" s="52">
        <f t="shared" si="102"/>
        <v>9</v>
      </c>
    </row>
    <row r="6364" spans="1:4" x14ac:dyDescent="0.3">
      <c r="A6364" s="54">
        <v>45556</v>
      </c>
      <c r="B6364" s="52">
        <v>16</v>
      </c>
      <c r="C6364" s="55">
        <v>1.0900000000000001</v>
      </c>
      <c r="D6364" s="52">
        <f t="shared" si="102"/>
        <v>9</v>
      </c>
    </row>
    <row r="6365" spans="1:4" x14ac:dyDescent="0.3">
      <c r="A6365" s="54">
        <v>45556</v>
      </c>
      <c r="B6365" s="52">
        <v>17</v>
      </c>
      <c r="C6365" s="55">
        <v>48.63</v>
      </c>
      <c r="D6365" s="52">
        <f t="shared" si="102"/>
        <v>9</v>
      </c>
    </row>
    <row r="6366" spans="1:4" x14ac:dyDescent="0.3">
      <c r="A6366" s="54">
        <v>45556</v>
      </c>
      <c r="B6366" s="52">
        <v>18</v>
      </c>
      <c r="C6366" s="55">
        <v>100.41</v>
      </c>
      <c r="D6366" s="52">
        <f t="shared" si="102"/>
        <v>9</v>
      </c>
    </row>
    <row r="6367" spans="1:4" x14ac:dyDescent="0.3">
      <c r="A6367" s="54">
        <v>45556</v>
      </c>
      <c r="B6367" s="52">
        <v>19</v>
      </c>
      <c r="C6367" s="55">
        <v>160.63</v>
      </c>
      <c r="D6367" s="52">
        <f t="shared" si="102"/>
        <v>9</v>
      </c>
    </row>
    <row r="6368" spans="1:4" x14ac:dyDescent="0.3">
      <c r="A6368" s="54">
        <v>45556</v>
      </c>
      <c r="B6368" s="52">
        <v>20</v>
      </c>
      <c r="C6368" s="55">
        <v>200.59</v>
      </c>
      <c r="D6368" s="52">
        <f t="shared" si="102"/>
        <v>9</v>
      </c>
    </row>
    <row r="6369" spans="1:4" x14ac:dyDescent="0.3">
      <c r="A6369" s="54">
        <v>45556</v>
      </c>
      <c r="B6369" s="52">
        <v>21</v>
      </c>
      <c r="C6369" s="55">
        <v>129.80000000000001</v>
      </c>
      <c r="D6369" s="52">
        <f t="shared" si="102"/>
        <v>9</v>
      </c>
    </row>
    <row r="6370" spans="1:4" x14ac:dyDescent="0.3">
      <c r="A6370" s="54">
        <v>45556</v>
      </c>
      <c r="B6370" s="52">
        <v>22</v>
      </c>
      <c r="C6370" s="55">
        <v>102.23</v>
      </c>
      <c r="D6370" s="52">
        <f t="shared" si="102"/>
        <v>9</v>
      </c>
    </row>
    <row r="6371" spans="1:4" x14ac:dyDescent="0.3">
      <c r="A6371" s="54">
        <v>45556</v>
      </c>
      <c r="B6371" s="52">
        <v>23</v>
      </c>
      <c r="C6371" s="55">
        <v>92.16</v>
      </c>
      <c r="D6371" s="52">
        <f t="shared" si="102"/>
        <v>9</v>
      </c>
    </row>
    <row r="6372" spans="1:4" x14ac:dyDescent="0.3">
      <c r="A6372" s="54">
        <v>45556</v>
      </c>
      <c r="B6372" s="52">
        <v>24</v>
      </c>
      <c r="C6372" s="55">
        <v>90.81</v>
      </c>
      <c r="D6372" s="52">
        <f t="shared" si="102"/>
        <v>9</v>
      </c>
    </row>
    <row r="6373" spans="1:4" x14ac:dyDescent="0.3">
      <c r="A6373" s="54">
        <v>45557</v>
      </c>
      <c r="B6373" s="52">
        <v>1</v>
      </c>
      <c r="C6373" s="55">
        <v>96.29</v>
      </c>
      <c r="D6373" s="52">
        <f t="shared" si="102"/>
        <v>9</v>
      </c>
    </row>
    <row r="6374" spans="1:4" x14ac:dyDescent="0.3">
      <c r="A6374" s="54">
        <v>45557</v>
      </c>
      <c r="B6374" s="52">
        <v>2</v>
      </c>
      <c r="C6374" s="55">
        <v>90.13</v>
      </c>
      <c r="D6374" s="52">
        <f t="shared" si="102"/>
        <v>9</v>
      </c>
    </row>
    <row r="6375" spans="1:4" x14ac:dyDescent="0.3">
      <c r="A6375" s="54">
        <v>45557</v>
      </c>
      <c r="B6375" s="52">
        <v>3</v>
      </c>
      <c r="C6375" s="55">
        <v>88.06</v>
      </c>
      <c r="D6375" s="52">
        <f t="shared" si="102"/>
        <v>9</v>
      </c>
    </row>
    <row r="6376" spans="1:4" x14ac:dyDescent="0.3">
      <c r="A6376" s="54">
        <v>45557</v>
      </c>
      <c r="B6376" s="52">
        <v>4</v>
      </c>
      <c r="C6376" s="55">
        <v>86.5</v>
      </c>
      <c r="D6376" s="52">
        <f t="shared" si="102"/>
        <v>9</v>
      </c>
    </row>
    <row r="6377" spans="1:4" x14ac:dyDescent="0.3">
      <c r="A6377" s="54">
        <v>45557</v>
      </c>
      <c r="B6377" s="52">
        <v>5</v>
      </c>
      <c r="C6377" s="55">
        <v>87.35</v>
      </c>
      <c r="D6377" s="52">
        <f t="shared" si="102"/>
        <v>9</v>
      </c>
    </row>
    <row r="6378" spans="1:4" x14ac:dyDescent="0.3">
      <c r="A6378" s="54">
        <v>45557</v>
      </c>
      <c r="B6378" s="52">
        <v>6</v>
      </c>
      <c r="C6378" s="55">
        <v>87.42</v>
      </c>
      <c r="D6378" s="52">
        <f t="shared" si="102"/>
        <v>9</v>
      </c>
    </row>
    <row r="6379" spans="1:4" x14ac:dyDescent="0.3">
      <c r="A6379" s="54">
        <v>45557</v>
      </c>
      <c r="B6379" s="52">
        <v>7</v>
      </c>
      <c r="C6379" s="55">
        <v>91.32</v>
      </c>
      <c r="D6379" s="52">
        <f t="shared" si="102"/>
        <v>9</v>
      </c>
    </row>
    <row r="6380" spans="1:4" x14ac:dyDescent="0.3">
      <c r="A6380" s="54">
        <v>45557</v>
      </c>
      <c r="B6380" s="52">
        <v>8</v>
      </c>
      <c r="C6380" s="55">
        <v>93.13</v>
      </c>
      <c r="D6380" s="52">
        <f t="shared" si="102"/>
        <v>9</v>
      </c>
    </row>
    <row r="6381" spans="1:4" x14ac:dyDescent="0.3">
      <c r="A6381" s="54">
        <v>45557</v>
      </c>
      <c r="B6381" s="52">
        <v>9</v>
      </c>
      <c r="C6381" s="55">
        <v>79.47</v>
      </c>
      <c r="D6381" s="52">
        <f t="shared" si="102"/>
        <v>9</v>
      </c>
    </row>
    <row r="6382" spans="1:4" x14ac:dyDescent="0.3">
      <c r="A6382" s="54">
        <v>45557</v>
      </c>
      <c r="B6382" s="52">
        <v>10</v>
      </c>
      <c r="C6382" s="55">
        <v>55.85</v>
      </c>
      <c r="D6382" s="52">
        <f t="shared" si="102"/>
        <v>9</v>
      </c>
    </row>
    <row r="6383" spans="1:4" x14ac:dyDescent="0.3">
      <c r="A6383" s="54">
        <v>45557</v>
      </c>
      <c r="B6383" s="52">
        <v>11</v>
      </c>
      <c r="C6383" s="55">
        <v>2.95</v>
      </c>
      <c r="D6383" s="52">
        <f t="shared" si="102"/>
        <v>9</v>
      </c>
    </row>
    <row r="6384" spans="1:4" x14ac:dyDescent="0.3">
      <c r="A6384" s="54">
        <v>45557</v>
      </c>
      <c r="B6384" s="52">
        <v>12</v>
      </c>
      <c r="C6384" s="55">
        <v>0.37</v>
      </c>
      <c r="D6384" s="52">
        <f t="shared" si="102"/>
        <v>9</v>
      </c>
    </row>
    <row r="6385" spans="1:4" x14ac:dyDescent="0.3">
      <c r="A6385" s="54">
        <v>45557</v>
      </c>
      <c r="B6385" s="52">
        <v>13</v>
      </c>
      <c r="C6385" s="55">
        <v>0.06</v>
      </c>
      <c r="D6385" s="52">
        <f t="shared" si="102"/>
        <v>9</v>
      </c>
    </row>
    <row r="6386" spans="1:4" x14ac:dyDescent="0.3">
      <c r="A6386" s="54">
        <v>45557</v>
      </c>
      <c r="B6386" s="52">
        <v>14</v>
      </c>
      <c r="C6386" s="55">
        <v>-7.0000000000000007E-2</v>
      </c>
      <c r="D6386" s="52">
        <f t="shared" si="102"/>
        <v>9</v>
      </c>
    </row>
    <row r="6387" spans="1:4" x14ac:dyDescent="0.3">
      <c r="A6387" s="54">
        <v>45557</v>
      </c>
      <c r="B6387" s="52">
        <v>15</v>
      </c>
      <c r="C6387" s="55">
        <v>0.01</v>
      </c>
      <c r="D6387" s="52">
        <f t="shared" si="102"/>
        <v>9</v>
      </c>
    </row>
    <row r="6388" spans="1:4" x14ac:dyDescent="0.3">
      <c r="A6388" s="54">
        <v>45557</v>
      </c>
      <c r="B6388" s="52">
        <v>16</v>
      </c>
      <c r="C6388" s="55">
        <v>9.66</v>
      </c>
      <c r="D6388" s="52">
        <f t="shared" si="102"/>
        <v>9</v>
      </c>
    </row>
    <row r="6389" spans="1:4" x14ac:dyDescent="0.3">
      <c r="A6389" s="54">
        <v>45557</v>
      </c>
      <c r="B6389" s="52">
        <v>17</v>
      </c>
      <c r="C6389" s="55">
        <v>62.88</v>
      </c>
      <c r="D6389" s="52">
        <f t="shared" si="102"/>
        <v>9</v>
      </c>
    </row>
    <row r="6390" spans="1:4" x14ac:dyDescent="0.3">
      <c r="A6390" s="54">
        <v>45557</v>
      </c>
      <c r="B6390" s="52">
        <v>18</v>
      </c>
      <c r="C6390" s="55">
        <v>104.77</v>
      </c>
      <c r="D6390" s="52">
        <f t="shared" si="102"/>
        <v>9</v>
      </c>
    </row>
    <row r="6391" spans="1:4" x14ac:dyDescent="0.3">
      <c r="A6391" s="54">
        <v>45557</v>
      </c>
      <c r="B6391" s="52">
        <v>19</v>
      </c>
      <c r="C6391" s="55">
        <v>134.18</v>
      </c>
      <c r="D6391" s="52">
        <f t="shared" si="102"/>
        <v>9</v>
      </c>
    </row>
    <row r="6392" spans="1:4" x14ac:dyDescent="0.3">
      <c r="A6392" s="54">
        <v>45557</v>
      </c>
      <c r="B6392" s="52">
        <v>20</v>
      </c>
      <c r="C6392" s="55">
        <v>180.51</v>
      </c>
      <c r="D6392" s="52">
        <f t="shared" si="102"/>
        <v>9</v>
      </c>
    </row>
    <row r="6393" spans="1:4" x14ac:dyDescent="0.3">
      <c r="A6393" s="54">
        <v>45557</v>
      </c>
      <c r="B6393" s="52">
        <v>21</v>
      </c>
      <c r="C6393" s="55">
        <v>150.11000000000001</v>
      </c>
      <c r="D6393" s="52">
        <f t="shared" si="102"/>
        <v>9</v>
      </c>
    </row>
    <row r="6394" spans="1:4" x14ac:dyDescent="0.3">
      <c r="A6394" s="54">
        <v>45557</v>
      </c>
      <c r="B6394" s="52">
        <v>22</v>
      </c>
      <c r="C6394" s="55">
        <v>114.41</v>
      </c>
      <c r="D6394" s="52">
        <f t="shared" si="102"/>
        <v>9</v>
      </c>
    </row>
    <row r="6395" spans="1:4" x14ac:dyDescent="0.3">
      <c r="A6395" s="54">
        <v>45557</v>
      </c>
      <c r="B6395" s="52">
        <v>23</v>
      </c>
      <c r="C6395" s="55">
        <v>101.75</v>
      </c>
      <c r="D6395" s="52">
        <f t="shared" si="102"/>
        <v>9</v>
      </c>
    </row>
    <row r="6396" spans="1:4" x14ac:dyDescent="0.3">
      <c r="A6396" s="54">
        <v>45557</v>
      </c>
      <c r="B6396" s="52">
        <v>24</v>
      </c>
      <c r="C6396" s="55">
        <v>92</v>
      </c>
      <c r="D6396" s="52">
        <f t="shared" si="102"/>
        <v>9</v>
      </c>
    </row>
    <row r="6397" spans="1:4" x14ac:dyDescent="0.3">
      <c r="A6397" s="54">
        <v>45558</v>
      </c>
      <c r="B6397" s="52">
        <v>1</v>
      </c>
      <c r="C6397" s="55">
        <v>87.7</v>
      </c>
      <c r="D6397" s="52">
        <f t="shared" si="102"/>
        <v>9</v>
      </c>
    </row>
    <row r="6398" spans="1:4" x14ac:dyDescent="0.3">
      <c r="A6398" s="54">
        <v>45558</v>
      </c>
      <c r="B6398" s="52">
        <v>2</v>
      </c>
      <c r="C6398" s="55">
        <v>81.290000000000006</v>
      </c>
      <c r="D6398" s="52">
        <f t="shared" si="102"/>
        <v>9</v>
      </c>
    </row>
    <row r="6399" spans="1:4" x14ac:dyDescent="0.3">
      <c r="A6399" s="54">
        <v>45558</v>
      </c>
      <c r="B6399" s="52">
        <v>3</v>
      </c>
      <c r="C6399" s="55">
        <v>82.15</v>
      </c>
      <c r="D6399" s="52">
        <f t="shared" si="102"/>
        <v>9</v>
      </c>
    </row>
    <row r="6400" spans="1:4" x14ac:dyDescent="0.3">
      <c r="A6400" s="54">
        <v>45558</v>
      </c>
      <c r="B6400" s="52">
        <v>4</v>
      </c>
      <c r="C6400" s="55">
        <v>83.53</v>
      </c>
      <c r="D6400" s="52">
        <f t="shared" si="102"/>
        <v>9</v>
      </c>
    </row>
    <row r="6401" spans="1:4" x14ac:dyDescent="0.3">
      <c r="A6401" s="54">
        <v>45558</v>
      </c>
      <c r="B6401" s="52">
        <v>5</v>
      </c>
      <c r="C6401" s="55">
        <v>82.89</v>
      </c>
      <c r="D6401" s="52">
        <f t="shared" si="102"/>
        <v>9</v>
      </c>
    </row>
    <row r="6402" spans="1:4" x14ac:dyDescent="0.3">
      <c r="A6402" s="54">
        <v>45558</v>
      </c>
      <c r="B6402" s="52">
        <v>6</v>
      </c>
      <c r="C6402" s="55">
        <v>97.03</v>
      </c>
      <c r="D6402" s="52">
        <f t="shared" si="102"/>
        <v>9</v>
      </c>
    </row>
    <row r="6403" spans="1:4" x14ac:dyDescent="0.3">
      <c r="A6403" s="54">
        <v>45558</v>
      </c>
      <c r="B6403" s="52">
        <v>7</v>
      </c>
      <c r="C6403" s="55">
        <v>133.4</v>
      </c>
      <c r="D6403" s="52">
        <f t="shared" si="102"/>
        <v>9</v>
      </c>
    </row>
    <row r="6404" spans="1:4" x14ac:dyDescent="0.3">
      <c r="A6404" s="54">
        <v>45558</v>
      </c>
      <c r="B6404" s="52">
        <v>8</v>
      </c>
      <c r="C6404" s="55">
        <v>196.01</v>
      </c>
      <c r="D6404" s="52">
        <f t="shared" si="102"/>
        <v>9</v>
      </c>
    </row>
    <row r="6405" spans="1:4" x14ac:dyDescent="0.3">
      <c r="A6405" s="54">
        <v>45558</v>
      </c>
      <c r="B6405" s="52">
        <v>9</v>
      </c>
      <c r="C6405" s="55">
        <v>126.71</v>
      </c>
      <c r="D6405" s="52">
        <f t="shared" si="102"/>
        <v>9</v>
      </c>
    </row>
    <row r="6406" spans="1:4" x14ac:dyDescent="0.3">
      <c r="A6406" s="54">
        <v>45558</v>
      </c>
      <c r="B6406" s="52">
        <v>10</v>
      </c>
      <c r="C6406" s="55">
        <v>100.78</v>
      </c>
      <c r="D6406" s="52">
        <f t="shared" si="102"/>
        <v>9</v>
      </c>
    </row>
    <row r="6407" spans="1:4" x14ac:dyDescent="0.3">
      <c r="A6407" s="54">
        <v>45558</v>
      </c>
      <c r="B6407" s="52">
        <v>11</v>
      </c>
      <c r="C6407" s="55">
        <v>70.239999999999995</v>
      </c>
      <c r="D6407" s="52">
        <f t="shared" si="102"/>
        <v>9</v>
      </c>
    </row>
    <row r="6408" spans="1:4" x14ac:dyDescent="0.3">
      <c r="A6408" s="54">
        <v>45558</v>
      </c>
      <c r="B6408" s="52">
        <v>12</v>
      </c>
      <c r="C6408" s="55">
        <v>62.39</v>
      </c>
      <c r="D6408" s="52">
        <f t="shared" si="102"/>
        <v>9</v>
      </c>
    </row>
    <row r="6409" spans="1:4" x14ac:dyDescent="0.3">
      <c r="A6409" s="54">
        <v>45558</v>
      </c>
      <c r="B6409" s="52">
        <v>13</v>
      </c>
      <c r="C6409" s="55">
        <v>54.95</v>
      </c>
      <c r="D6409" s="52">
        <f t="shared" si="102"/>
        <v>9</v>
      </c>
    </row>
    <row r="6410" spans="1:4" x14ac:dyDescent="0.3">
      <c r="A6410" s="54">
        <v>45558</v>
      </c>
      <c r="B6410" s="52">
        <v>14</v>
      </c>
      <c r="C6410" s="55">
        <v>65.27</v>
      </c>
      <c r="D6410" s="52">
        <f t="shared" si="102"/>
        <v>9</v>
      </c>
    </row>
    <row r="6411" spans="1:4" x14ac:dyDescent="0.3">
      <c r="A6411" s="54">
        <v>45558</v>
      </c>
      <c r="B6411" s="52">
        <v>15</v>
      </c>
      <c r="C6411" s="55">
        <v>72.98</v>
      </c>
      <c r="D6411" s="52">
        <f t="shared" si="102"/>
        <v>9</v>
      </c>
    </row>
    <row r="6412" spans="1:4" x14ac:dyDescent="0.3">
      <c r="A6412" s="54">
        <v>45558</v>
      </c>
      <c r="B6412" s="52">
        <v>16</v>
      </c>
      <c r="C6412" s="55">
        <v>76.260000000000005</v>
      </c>
      <c r="D6412" s="52">
        <f t="shared" si="102"/>
        <v>9</v>
      </c>
    </row>
    <row r="6413" spans="1:4" x14ac:dyDescent="0.3">
      <c r="A6413" s="54">
        <v>45558</v>
      </c>
      <c r="B6413" s="52">
        <v>17</v>
      </c>
      <c r="C6413" s="55">
        <v>102.06</v>
      </c>
      <c r="D6413" s="52">
        <f t="shared" si="102"/>
        <v>9</v>
      </c>
    </row>
    <row r="6414" spans="1:4" x14ac:dyDescent="0.3">
      <c r="A6414" s="54">
        <v>45558</v>
      </c>
      <c r="B6414" s="52">
        <v>18</v>
      </c>
      <c r="C6414" s="55">
        <v>141.63</v>
      </c>
      <c r="D6414" s="52">
        <f t="shared" si="102"/>
        <v>9</v>
      </c>
    </row>
    <row r="6415" spans="1:4" x14ac:dyDescent="0.3">
      <c r="A6415" s="54">
        <v>45558</v>
      </c>
      <c r="B6415" s="52">
        <v>19</v>
      </c>
      <c r="C6415" s="55">
        <v>233.26</v>
      </c>
      <c r="D6415" s="52">
        <f t="shared" ref="D6415:D6478" si="103">MONTH(A6415)</f>
        <v>9</v>
      </c>
    </row>
    <row r="6416" spans="1:4" x14ac:dyDescent="0.3">
      <c r="A6416" s="54">
        <v>45558</v>
      </c>
      <c r="B6416" s="52">
        <v>20</v>
      </c>
      <c r="C6416" s="55">
        <v>322.3</v>
      </c>
      <c r="D6416" s="52">
        <f t="shared" si="103"/>
        <v>9</v>
      </c>
    </row>
    <row r="6417" spans="1:4" x14ac:dyDescent="0.3">
      <c r="A6417" s="54">
        <v>45558</v>
      </c>
      <c r="B6417" s="52">
        <v>21</v>
      </c>
      <c r="C6417" s="55">
        <v>176.83</v>
      </c>
      <c r="D6417" s="52">
        <f t="shared" si="103"/>
        <v>9</v>
      </c>
    </row>
    <row r="6418" spans="1:4" x14ac:dyDescent="0.3">
      <c r="A6418" s="54">
        <v>45558</v>
      </c>
      <c r="B6418" s="52">
        <v>22</v>
      </c>
      <c r="C6418" s="55">
        <v>116.54</v>
      </c>
      <c r="D6418" s="52">
        <f t="shared" si="103"/>
        <v>9</v>
      </c>
    </row>
    <row r="6419" spans="1:4" x14ac:dyDescent="0.3">
      <c r="A6419" s="54">
        <v>45558</v>
      </c>
      <c r="B6419" s="52">
        <v>23</v>
      </c>
      <c r="C6419" s="55">
        <v>95.23</v>
      </c>
      <c r="D6419" s="52">
        <f t="shared" si="103"/>
        <v>9</v>
      </c>
    </row>
    <row r="6420" spans="1:4" x14ac:dyDescent="0.3">
      <c r="A6420" s="54">
        <v>45558</v>
      </c>
      <c r="B6420" s="52">
        <v>24</v>
      </c>
      <c r="C6420" s="55">
        <v>88.69</v>
      </c>
      <c r="D6420" s="52">
        <f t="shared" si="103"/>
        <v>9</v>
      </c>
    </row>
    <row r="6421" spans="1:4" x14ac:dyDescent="0.3">
      <c r="A6421" s="54">
        <v>45559</v>
      </c>
      <c r="B6421" s="52">
        <v>1</v>
      </c>
      <c r="C6421" s="55">
        <v>86.46</v>
      </c>
      <c r="D6421" s="52">
        <f t="shared" si="103"/>
        <v>9</v>
      </c>
    </row>
    <row r="6422" spans="1:4" x14ac:dyDescent="0.3">
      <c r="A6422" s="54">
        <v>45559</v>
      </c>
      <c r="B6422" s="52">
        <v>2</v>
      </c>
      <c r="C6422" s="55">
        <v>80.38</v>
      </c>
      <c r="D6422" s="52">
        <f t="shared" si="103"/>
        <v>9</v>
      </c>
    </row>
    <row r="6423" spans="1:4" x14ac:dyDescent="0.3">
      <c r="A6423" s="54">
        <v>45559</v>
      </c>
      <c r="B6423" s="52">
        <v>3</v>
      </c>
      <c r="C6423" s="55">
        <v>80.739999999999995</v>
      </c>
      <c r="D6423" s="52">
        <f t="shared" si="103"/>
        <v>9</v>
      </c>
    </row>
    <row r="6424" spans="1:4" x14ac:dyDescent="0.3">
      <c r="A6424" s="54">
        <v>45559</v>
      </c>
      <c r="B6424" s="52">
        <v>4</v>
      </c>
      <c r="C6424" s="55">
        <v>81.290000000000006</v>
      </c>
      <c r="D6424" s="52">
        <f t="shared" si="103"/>
        <v>9</v>
      </c>
    </row>
    <row r="6425" spans="1:4" x14ac:dyDescent="0.3">
      <c r="A6425" s="54">
        <v>45559</v>
      </c>
      <c r="B6425" s="52">
        <v>5</v>
      </c>
      <c r="C6425" s="55">
        <v>79.13</v>
      </c>
      <c r="D6425" s="52">
        <f t="shared" si="103"/>
        <v>9</v>
      </c>
    </row>
    <row r="6426" spans="1:4" x14ac:dyDescent="0.3">
      <c r="A6426" s="54">
        <v>45559</v>
      </c>
      <c r="B6426" s="52">
        <v>6</v>
      </c>
      <c r="C6426" s="55">
        <v>85.04</v>
      </c>
      <c r="D6426" s="52">
        <f t="shared" si="103"/>
        <v>9</v>
      </c>
    </row>
    <row r="6427" spans="1:4" x14ac:dyDescent="0.3">
      <c r="A6427" s="54">
        <v>45559</v>
      </c>
      <c r="B6427" s="52">
        <v>7</v>
      </c>
      <c r="C6427" s="55">
        <v>108.69</v>
      </c>
      <c r="D6427" s="52">
        <f t="shared" si="103"/>
        <v>9</v>
      </c>
    </row>
    <row r="6428" spans="1:4" x14ac:dyDescent="0.3">
      <c r="A6428" s="54">
        <v>45559</v>
      </c>
      <c r="B6428" s="52">
        <v>8</v>
      </c>
      <c r="C6428" s="55">
        <v>137.93</v>
      </c>
      <c r="D6428" s="52">
        <f t="shared" si="103"/>
        <v>9</v>
      </c>
    </row>
    <row r="6429" spans="1:4" x14ac:dyDescent="0.3">
      <c r="A6429" s="54">
        <v>45559</v>
      </c>
      <c r="B6429" s="52">
        <v>9</v>
      </c>
      <c r="C6429" s="55">
        <v>124.75</v>
      </c>
      <c r="D6429" s="52">
        <f t="shared" si="103"/>
        <v>9</v>
      </c>
    </row>
    <row r="6430" spans="1:4" x14ac:dyDescent="0.3">
      <c r="A6430" s="54">
        <v>45559</v>
      </c>
      <c r="B6430" s="52">
        <v>10</v>
      </c>
      <c r="C6430" s="55">
        <v>100.07</v>
      </c>
      <c r="D6430" s="52">
        <f t="shared" si="103"/>
        <v>9</v>
      </c>
    </row>
    <row r="6431" spans="1:4" x14ac:dyDescent="0.3">
      <c r="A6431" s="54">
        <v>45559</v>
      </c>
      <c r="B6431" s="52">
        <v>11</v>
      </c>
      <c r="C6431" s="55">
        <v>84.21</v>
      </c>
      <c r="D6431" s="52">
        <f t="shared" si="103"/>
        <v>9</v>
      </c>
    </row>
    <row r="6432" spans="1:4" x14ac:dyDescent="0.3">
      <c r="A6432" s="54">
        <v>45559</v>
      </c>
      <c r="B6432" s="52">
        <v>12</v>
      </c>
      <c r="C6432" s="55">
        <v>69.62</v>
      </c>
      <c r="D6432" s="52">
        <f t="shared" si="103"/>
        <v>9</v>
      </c>
    </row>
    <row r="6433" spans="1:4" x14ac:dyDescent="0.3">
      <c r="A6433" s="54">
        <v>45559</v>
      </c>
      <c r="B6433" s="52">
        <v>13</v>
      </c>
      <c r="C6433" s="55">
        <v>72.459999999999994</v>
      </c>
      <c r="D6433" s="52">
        <f t="shared" si="103"/>
        <v>9</v>
      </c>
    </row>
    <row r="6434" spans="1:4" x14ac:dyDescent="0.3">
      <c r="A6434" s="54">
        <v>45559</v>
      </c>
      <c r="B6434" s="52">
        <v>14</v>
      </c>
      <c r="C6434" s="55">
        <v>70.2</v>
      </c>
      <c r="D6434" s="52">
        <f t="shared" si="103"/>
        <v>9</v>
      </c>
    </row>
    <row r="6435" spans="1:4" x14ac:dyDescent="0.3">
      <c r="A6435" s="54">
        <v>45559</v>
      </c>
      <c r="B6435" s="52">
        <v>15</v>
      </c>
      <c r="C6435" s="55">
        <v>64.180000000000007</v>
      </c>
      <c r="D6435" s="52">
        <f t="shared" si="103"/>
        <v>9</v>
      </c>
    </row>
    <row r="6436" spans="1:4" x14ac:dyDescent="0.3">
      <c r="A6436" s="54">
        <v>45559</v>
      </c>
      <c r="B6436" s="52">
        <v>16</v>
      </c>
      <c r="C6436" s="55">
        <v>75.92</v>
      </c>
      <c r="D6436" s="52">
        <f t="shared" si="103"/>
        <v>9</v>
      </c>
    </row>
    <row r="6437" spans="1:4" x14ac:dyDescent="0.3">
      <c r="A6437" s="54">
        <v>45559</v>
      </c>
      <c r="B6437" s="52">
        <v>17</v>
      </c>
      <c r="C6437" s="55">
        <v>85.85</v>
      </c>
      <c r="D6437" s="52">
        <f t="shared" si="103"/>
        <v>9</v>
      </c>
    </row>
    <row r="6438" spans="1:4" x14ac:dyDescent="0.3">
      <c r="A6438" s="54">
        <v>45559</v>
      </c>
      <c r="B6438" s="52">
        <v>18</v>
      </c>
      <c r="C6438" s="55">
        <v>109.26</v>
      </c>
      <c r="D6438" s="52">
        <f t="shared" si="103"/>
        <v>9</v>
      </c>
    </row>
    <row r="6439" spans="1:4" x14ac:dyDescent="0.3">
      <c r="A6439" s="54">
        <v>45559</v>
      </c>
      <c r="B6439" s="52">
        <v>19</v>
      </c>
      <c r="C6439" s="55">
        <v>117.18</v>
      </c>
      <c r="D6439" s="52">
        <f t="shared" si="103"/>
        <v>9</v>
      </c>
    </row>
    <row r="6440" spans="1:4" x14ac:dyDescent="0.3">
      <c r="A6440" s="54">
        <v>45559</v>
      </c>
      <c r="B6440" s="52">
        <v>20</v>
      </c>
      <c r="C6440" s="55">
        <v>139.19999999999999</v>
      </c>
      <c r="D6440" s="52">
        <f t="shared" si="103"/>
        <v>9</v>
      </c>
    </row>
    <row r="6441" spans="1:4" x14ac:dyDescent="0.3">
      <c r="A6441" s="54">
        <v>45559</v>
      </c>
      <c r="B6441" s="52">
        <v>21</v>
      </c>
      <c r="C6441" s="55">
        <v>94.93</v>
      </c>
      <c r="D6441" s="52">
        <f t="shared" si="103"/>
        <v>9</v>
      </c>
    </row>
    <row r="6442" spans="1:4" x14ac:dyDescent="0.3">
      <c r="A6442" s="54">
        <v>45559</v>
      </c>
      <c r="B6442" s="52">
        <v>22</v>
      </c>
      <c r="C6442" s="55">
        <v>68.349999999999994</v>
      </c>
      <c r="D6442" s="52">
        <f t="shared" si="103"/>
        <v>9</v>
      </c>
    </row>
    <row r="6443" spans="1:4" x14ac:dyDescent="0.3">
      <c r="A6443" s="54">
        <v>45559</v>
      </c>
      <c r="B6443" s="52">
        <v>23</v>
      </c>
      <c r="C6443" s="55">
        <v>63.18</v>
      </c>
      <c r="D6443" s="52">
        <f t="shared" si="103"/>
        <v>9</v>
      </c>
    </row>
    <row r="6444" spans="1:4" x14ac:dyDescent="0.3">
      <c r="A6444" s="54">
        <v>45559</v>
      </c>
      <c r="B6444" s="52">
        <v>24</v>
      </c>
      <c r="C6444" s="55">
        <v>60.56</v>
      </c>
      <c r="D6444" s="52">
        <f t="shared" si="103"/>
        <v>9</v>
      </c>
    </row>
    <row r="6445" spans="1:4" x14ac:dyDescent="0.3">
      <c r="A6445" s="54">
        <v>45560</v>
      </c>
      <c r="B6445" s="52">
        <v>1</v>
      </c>
      <c r="C6445" s="55">
        <v>46.57</v>
      </c>
      <c r="D6445" s="52">
        <f t="shared" si="103"/>
        <v>9</v>
      </c>
    </row>
    <row r="6446" spans="1:4" x14ac:dyDescent="0.3">
      <c r="A6446" s="54">
        <v>45560</v>
      </c>
      <c r="B6446" s="52">
        <v>2</v>
      </c>
      <c r="C6446" s="55">
        <v>43.17</v>
      </c>
      <c r="D6446" s="52">
        <f t="shared" si="103"/>
        <v>9</v>
      </c>
    </row>
    <row r="6447" spans="1:4" x14ac:dyDescent="0.3">
      <c r="A6447" s="54">
        <v>45560</v>
      </c>
      <c r="B6447" s="52">
        <v>3</v>
      </c>
      <c r="C6447" s="55">
        <v>42</v>
      </c>
      <c r="D6447" s="52">
        <f t="shared" si="103"/>
        <v>9</v>
      </c>
    </row>
    <row r="6448" spans="1:4" x14ac:dyDescent="0.3">
      <c r="A6448" s="54">
        <v>45560</v>
      </c>
      <c r="B6448" s="52">
        <v>4</v>
      </c>
      <c r="C6448" s="55">
        <v>42.19</v>
      </c>
      <c r="D6448" s="52">
        <f t="shared" si="103"/>
        <v>9</v>
      </c>
    </row>
    <row r="6449" spans="1:4" x14ac:dyDescent="0.3">
      <c r="A6449" s="54">
        <v>45560</v>
      </c>
      <c r="B6449" s="52">
        <v>5</v>
      </c>
      <c r="C6449" s="55">
        <v>54.65</v>
      </c>
      <c r="D6449" s="52">
        <f t="shared" si="103"/>
        <v>9</v>
      </c>
    </row>
    <row r="6450" spans="1:4" x14ac:dyDescent="0.3">
      <c r="A6450" s="54">
        <v>45560</v>
      </c>
      <c r="B6450" s="52">
        <v>6</v>
      </c>
      <c r="C6450" s="55">
        <v>53.48</v>
      </c>
      <c r="D6450" s="52">
        <f t="shared" si="103"/>
        <v>9</v>
      </c>
    </row>
    <row r="6451" spans="1:4" x14ac:dyDescent="0.3">
      <c r="A6451" s="54">
        <v>45560</v>
      </c>
      <c r="B6451" s="52">
        <v>7</v>
      </c>
      <c r="C6451" s="55">
        <v>45.26</v>
      </c>
      <c r="D6451" s="52">
        <f t="shared" si="103"/>
        <v>9</v>
      </c>
    </row>
    <row r="6452" spans="1:4" x14ac:dyDescent="0.3">
      <c r="A6452" s="54">
        <v>45560</v>
      </c>
      <c r="B6452" s="52">
        <v>8</v>
      </c>
      <c r="C6452" s="55">
        <v>94.07</v>
      </c>
      <c r="D6452" s="52">
        <f t="shared" si="103"/>
        <v>9</v>
      </c>
    </row>
    <row r="6453" spans="1:4" x14ac:dyDescent="0.3">
      <c r="A6453" s="54">
        <v>45560</v>
      </c>
      <c r="B6453" s="52">
        <v>9</v>
      </c>
      <c r="C6453" s="55">
        <v>87.23</v>
      </c>
      <c r="D6453" s="52">
        <f t="shared" si="103"/>
        <v>9</v>
      </c>
    </row>
    <row r="6454" spans="1:4" x14ac:dyDescent="0.3">
      <c r="A6454" s="54">
        <v>45560</v>
      </c>
      <c r="B6454" s="52">
        <v>10</v>
      </c>
      <c r="C6454" s="55">
        <v>70.91</v>
      </c>
      <c r="D6454" s="52">
        <f t="shared" si="103"/>
        <v>9</v>
      </c>
    </row>
    <row r="6455" spans="1:4" x14ac:dyDescent="0.3">
      <c r="A6455" s="54">
        <v>45560</v>
      </c>
      <c r="B6455" s="52">
        <v>11</v>
      </c>
      <c r="C6455" s="55">
        <v>50.66</v>
      </c>
      <c r="D6455" s="52">
        <f t="shared" si="103"/>
        <v>9</v>
      </c>
    </row>
    <row r="6456" spans="1:4" x14ac:dyDescent="0.3">
      <c r="A6456" s="54">
        <v>45560</v>
      </c>
      <c r="B6456" s="52">
        <v>12</v>
      </c>
      <c r="C6456" s="55">
        <v>34.35</v>
      </c>
      <c r="D6456" s="52">
        <f t="shared" si="103"/>
        <v>9</v>
      </c>
    </row>
    <row r="6457" spans="1:4" x14ac:dyDescent="0.3">
      <c r="A6457" s="54">
        <v>45560</v>
      </c>
      <c r="B6457" s="52">
        <v>13</v>
      </c>
      <c r="C6457" s="55">
        <v>28.96</v>
      </c>
      <c r="D6457" s="52">
        <f t="shared" si="103"/>
        <v>9</v>
      </c>
    </row>
    <row r="6458" spans="1:4" x14ac:dyDescent="0.3">
      <c r="A6458" s="54">
        <v>45560</v>
      </c>
      <c r="B6458" s="52">
        <v>14</v>
      </c>
      <c r="C6458" s="55">
        <v>20.7</v>
      </c>
      <c r="D6458" s="52">
        <f t="shared" si="103"/>
        <v>9</v>
      </c>
    </row>
    <row r="6459" spans="1:4" x14ac:dyDescent="0.3">
      <c r="A6459" s="54">
        <v>45560</v>
      </c>
      <c r="B6459" s="52">
        <v>15</v>
      </c>
      <c r="C6459" s="55">
        <v>54.37</v>
      </c>
      <c r="D6459" s="52">
        <f t="shared" si="103"/>
        <v>9</v>
      </c>
    </row>
    <row r="6460" spans="1:4" x14ac:dyDescent="0.3">
      <c r="A6460" s="54">
        <v>45560</v>
      </c>
      <c r="B6460" s="52">
        <v>16</v>
      </c>
      <c r="C6460" s="55">
        <v>71.62</v>
      </c>
      <c r="D6460" s="52">
        <f t="shared" si="103"/>
        <v>9</v>
      </c>
    </row>
    <row r="6461" spans="1:4" x14ac:dyDescent="0.3">
      <c r="A6461" s="54">
        <v>45560</v>
      </c>
      <c r="B6461" s="52">
        <v>17</v>
      </c>
      <c r="C6461" s="55">
        <v>82.35</v>
      </c>
      <c r="D6461" s="52">
        <f t="shared" si="103"/>
        <v>9</v>
      </c>
    </row>
    <row r="6462" spans="1:4" x14ac:dyDescent="0.3">
      <c r="A6462" s="54">
        <v>45560</v>
      </c>
      <c r="B6462" s="52">
        <v>18</v>
      </c>
      <c r="C6462" s="55">
        <v>99.75</v>
      </c>
      <c r="D6462" s="52">
        <f t="shared" si="103"/>
        <v>9</v>
      </c>
    </row>
    <row r="6463" spans="1:4" x14ac:dyDescent="0.3">
      <c r="A6463" s="54">
        <v>45560</v>
      </c>
      <c r="B6463" s="52">
        <v>19</v>
      </c>
      <c r="C6463" s="55">
        <v>162.83000000000001</v>
      </c>
      <c r="D6463" s="52">
        <f t="shared" si="103"/>
        <v>9</v>
      </c>
    </row>
    <row r="6464" spans="1:4" x14ac:dyDescent="0.3">
      <c r="A6464" s="54">
        <v>45560</v>
      </c>
      <c r="B6464" s="52">
        <v>20</v>
      </c>
      <c r="C6464" s="55">
        <v>186.49</v>
      </c>
      <c r="D6464" s="52">
        <f t="shared" si="103"/>
        <v>9</v>
      </c>
    </row>
    <row r="6465" spans="1:4" x14ac:dyDescent="0.3">
      <c r="A6465" s="54">
        <v>45560</v>
      </c>
      <c r="B6465" s="52">
        <v>21</v>
      </c>
      <c r="C6465" s="55">
        <v>131.63</v>
      </c>
      <c r="D6465" s="52">
        <f t="shared" si="103"/>
        <v>9</v>
      </c>
    </row>
    <row r="6466" spans="1:4" x14ac:dyDescent="0.3">
      <c r="A6466" s="54">
        <v>45560</v>
      </c>
      <c r="B6466" s="52">
        <v>22</v>
      </c>
      <c r="C6466" s="55">
        <v>91.3</v>
      </c>
      <c r="D6466" s="52">
        <f t="shared" si="103"/>
        <v>9</v>
      </c>
    </row>
    <row r="6467" spans="1:4" x14ac:dyDescent="0.3">
      <c r="A6467" s="54">
        <v>45560</v>
      </c>
      <c r="B6467" s="52">
        <v>23</v>
      </c>
      <c r="C6467" s="55">
        <v>88.04</v>
      </c>
      <c r="D6467" s="52">
        <f t="shared" si="103"/>
        <v>9</v>
      </c>
    </row>
    <row r="6468" spans="1:4" x14ac:dyDescent="0.3">
      <c r="A6468" s="54">
        <v>45560</v>
      </c>
      <c r="B6468" s="52">
        <v>24</v>
      </c>
      <c r="C6468" s="55">
        <v>78.48</v>
      </c>
      <c r="D6468" s="52">
        <f t="shared" si="103"/>
        <v>9</v>
      </c>
    </row>
    <row r="6469" spans="1:4" x14ac:dyDescent="0.3">
      <c r="A6469" s="54">
        <v>45561</v>
      </c>
      <c r="B6469" s="52">
        <v>1</v>
      </c>
      <c r="C6469" s="55">
        <v>68.55</v>
      </c>
      <c r="D6469" s="52">
        <f t="shared" si="103"/>
        <v>9</v>
      </c>
    </row>
    <row r="6470" spans="1:4" x14ac:dyDescent="0.3">
      <c r="A6470" s="54">
        <v>45561</v>
      </c>
      <c r="B6470" s="52">
        <v>2</v>
      </c>
      <c r="C6470" s="55">
        <v>61.66</v>
      </c>
      <c r="D6470" s="52">
        <f t="shared" si="103"/>
        <v>9</v>
      </c>
    </row>
    <row r="6471" spans="1:4" x14ac:dyDescent="0.3">
      <c r="A6471" s="54">
        <v>45561</v>
      </c>
      <c r="B6471" s="52">
        <v>3</v>
      </c>
      <c r="C6471" s="55">
        <v>54.69</v>
      </c>
      <c r="D6471" s="52">
        <f t="shared" si="103"/>
        <v>9</v>
      </c>
    </row>
    <row r="6472" spans="1:4" x14ac:dyDescent="0.3">
      <c r="A6472" s="54">
        <v>45561</v>
      </c>
      <c r="B6472" s="52">
        <v>4</v>
      </c>
      <c r="C6472" s="55">
        <v>52.33</v>
      </c>
      <c r="D6472" s="52">
        <f t="shared" si="103"/>
        <v>9</v>
      </c>
    </row>
    <row r="6473" spans="1:4" x14ac:dyDescent="0.3">
      <c r="A6473" s="54">
        <v>45561</v>
      </c>
      <c r="B6473" s="52">
        <v>5</v>
      </c>
      <c r="C6473" s="55">
        <v>47.82</v>
      </c>
      <c r="D6473" s="52">
        <f t="shared" si="103"/>
        <v>9</v>
      </c>
    </row>
    <row r="6474" spans="1:4" x14ac:dyDescent="0.3">
      <c r="A6474" s="54">
        <v>45561</v>
      </c>
      <c r="B6474" s="52">
        <v>6</v>
      </c>
      <c r="C6474" s="55">
        <v>33.49</v>
      </c>
      <c r="D6474" s="52">
        <f t="shared" si="103"/>
        <v>9</v>
      </c>
    </row>
    <row r="6475" spans="1:4" x14ac:dyDescent="0.3">
      <c r="A6475" s="54">
        <v>45561</v>
      </c>
      <c r="B6475" s="52">
        <v>7</v>
      </c>
      <c r="C6475" s="55">
        <v>93.86</v>
      </c>
      <c r="D6475" s="52">
        <f t="shared" si="103"/>
        <v>9</v>
      </c>
    </row>
    <row r="6476" spans="1:4" x14ac:dyDescent="0.3">
      <c r="A6476" s="54">
        <v>45561</v>
      </c>
      <c r="B6476" s="52">
        <v>8</v>
      </c>
      <c r="C6476" s="55">
        <v>91.84</v>
      </c>
      <c r="D6476" s="52">
        <f t="shared" si="103"/>
        <v>9</v>
      </c>
    </row>
    <row r="6477" spans="1:4" x14ac:dyDescent="0.3">
      <c r="A6477" s="54">
        <v>45561</v>
      </c>
      <c r="B6477" s="52">
        <v>9</v>
      </c>
      <c r="C6477" s="55">
        <v>84.42</v>
      </c>
      <c r="D6477" s="52">
        <f t="shared" si="103"/>
        <v>9</v>
      </c>
    </row>
    <row r="6478" spans="1:4" x14ac:dyDescent="0.3">
      <c r="A6478" s="54">
        <v>45561</v>
      </c>
      <c r="B6478" s="52">
        <v>10</v>
      </c>
      <c r="C6478" s="55">
        <v>68.180000000000007</v>
      </c>
      <c r="D6478" s="52">
        <f t="shared" si="103"/>
        <v>9</v>
      </c>
    </row>
    <row r="6479" spans="1:4" x14ac:dyDescent="0.3">
      <c r="A6479" s="54">
        <v>45561</v>
      </c>
      <c r="B6479" s="52">
        <v>11</v>
      </c>
      <c r="C6479" s="55">
        <v>50.47</v>
      </c>
      <c r="D6479" s="52">
        <f t="shared" ref="D6479:D6542" si="104">MONTH(A6479)</f>
        <v>9</v>
      </c>
    </row>
    <row r="6480" spans="1:4" x14ac:dyDescent="0.3">
      <c r="A6480" s="54">
        <v>45561</v>
      </c>
      <c r="B6480" s="52">
        <v>12</v>
      </c>
      <c r="C6480" s="55">
        <v>31.62</v>
      </c>
      <c r="D6480" s="52">
        <f t="shared" si="104"/>
        <v>9</v>
      </c>
    </row>
    <row r="6481" spans="1:4" x14ac:dyDescent="0.3">
      <c r="A6481" s="54">
        <v>45561</v>
      </c>
      <c r="B6481" s="52">
        <v>13</v>
      </c>
      <c r="C6481" s="55">
        <v>17</v>
      </c>
      <c r="D6481" s="52">
        <f t="shared" si="104"/>
        <v>9</v>
      </c>
    </row>
    <row r="6482" spans="1:4" x14ac:dyDescent="0.3">
      <c r="A6482" s="54">
        <v>45561</v>
      </c>
      <c r="B6482" s="52">
        <v>14</v>
      </c>
      <c r="C6482" s="55">
        <v>12.75</v>
      </c>
      <c r="D6482" s="52">
        <f t="shared" si="104"/>
        <v>9</v>
      </c>
    </row>
    <row r="6483" spans="1:4" x14ac:dyDescent="0.3">
      <c r="A6483" s="54">
        <v>45561</v>
      </c>
      <c r="B6483" s="52">
        <v>15</v>
      </c>
      <c r="C6483" s="55">
        <v>24.36</v>
      </c>
      <c r="D6483" s="52">
        <f t="shared" si="104"/>
        <v>9</v>
      </c>
    </row>
    <row r="6484" spans="1:4" x14ac:dyDescent="0.3">
      <c r="A6484" s="54">
        <v>45561</v>
      </c>
      <c r="B6484" s="52">
        <v>16</v>
      </c>
      <c r="C6484" s="55">
        <v>51.06</v>
      </c>
      <c r="D6484" s="52">
        <f t="shared" si="104"/>
        <v>9</v>
      </c>
    </row>
    <row r="6485" spans="1:4" x14ac:dyDescent="0.3">
      <c r="A6485" s="54">
        <v>45561</v>
      </c>
      <c r="B6485" s="52">
        <v>17</v>
      </c>
      <c r="C6485" s="55">
        <v>40.42</v>
      </c>
      <c r="D6485" s="52">
        <f t="shared" si="104"/>
        <v>9</v>
      </c>
    </row>
    <row r="6486" spans="1:4" x14ac:dyDescent="0.3">
      <c r="A6486" s="54">
        <v>45561</v>
      </c>
      <c r="B6486" s="52">
        <v>18</v>
      </c>
      <c r="C6486" s="55">
        <v>67.87</v>
      </c>
      <c r="D6486" s="52">
        <f t="shared" si="104"/>
        <v>9</v>
      </c>
    </row>
    <row r="6487" spans="1:4" x14ac:dyDescent="0.3">
      <c r="A6487" s="54">
        <v>45561</v>
      </c>
      <c r="B6487" s="52">
        <v>19</v>
      </c>
      <c r="C6487" s="55">
        <v>86.87</v>
      </c>
      <c r="D6487" s="52">
        <f t="shared" si="104"/>
        <v>9</v>
      </c>
    </row>
    <row r="6488" spans="1:4" x14ac:dyDescent="0.3">
      <c r="A6488" s="54">
        <v>45561</v>
      </c>
      <c r="B6488" s="52">
        <v>20</v>
      </c>
      <c r="C6488" s="55">
        <v>101.68</v>
      </c>
      <c r="D6488" s="52">
        <f t="shared" si="104"/>
        <v>9</v>
      </c>
    </row>
    <row r="6489" spans="1:4" x14ac:dyDescent="0.3">
      <c r="A6489" s="54">
        <v>45561</v>
      </c>
      <c r="B6489" s="52">
        <v>21</v>
      </c>
      <c r="C6489" s="55">
        <v>84.2</v>
      </c>
      <c r="D6489" s="52">
        <f t="shared" si="104"/>
        <v>9</v>
      </c>
    </row>
    <row r="6490" spans="1:4" x14ac:dyDescent="0.3">
      <c r="A6490" s="54">
        <v>45561</v>
      </c>
      <c r="B6490" s="52">
        <v>22</v>
      </c>
      <c r="C6490" s="55">
        <v>59.51</v>
      </c>
      <c r="D6490" s="52">
        <f t="shared" si="104"/>
        <v>9</v>
      </c>
    </row>
    <row r="6491" spans="1:4" x14ac:dyDescent="0.3">
      <c r="A6491" s="54">
        <v>45561</v>
      </c>
      <c r="B6491" s="52">
        <v>23</v>
      </c>
      <c r="C6491" s="55">
        <v>58.9</v>
      </c>
      <c r="D6491" s="52">
        <f t="shared" si="104"/>
        <v>9</v>
      </c>
    </row>
    <row r="6492" spans="1:4" x14ac:dyDescent="0.3">
      <c r="A6492" s="54">
        <v>45561</v>
      </c>
      <c r="B6492" s="52">
        <v>24</v>
      </c>
      <c r="C6492" s="55">
        <v>36.299999999999997</v>
      </c>
      <c r="D6492" s="52">
        <f t="shared" si="104"/>
        <v>9</v>
      </c>
    </row>
    <row r="6493" spans="1:4" x14ac:dyDescent="0.3">
      <c r="A6493" s="54">
        <v>45562</v>
      </c>
      <c r="B6493" s="52">
        <v>1</v>
      </c>
      <c r="C6493" s="55">
        <v>0</v>
      </c>
      <c r="D6493" s="52">
        <f t="shared" si="104"/>
        <v>9</v>
      </c>
    </row>
    <row r="6494" spans="1:4" x14ac:dyDescent="0.3">
      <c r="A6494" s="54">
        <v>45562</v>
      </c>
      <c r="B6494" s="52">
        <v>2</v>
      </c>
      <c r="C6494" s="55">
        <v>3.3</v>
      </c>
      <c r="D6494" s="52">
        <f t="shared" si="104"/>
        <v>9</v>
      </c>
    </row>
    <row r="6495" spans="1:4" x14ac:dyDescent="0.3">
      <c r="A6495" s="54">
        <v>45562</v>
      </c>
      <c r="B6495" s="52">
        <v>3</v>
      </c>
      <c r="C6495" s="55">
        <v>2.41</v>
      </c>
      <c r="D6495" s="52">
        <f t="shared" si="104"/>
        <v>9</v>
      </c>
    </row>
    <row r="6496" spans="1:4" x14ac:dyDescent="0.3">
      <c r="A6496" s="54">
        <v>45562</v>
      </c>
      <c r="B6496" s="52">
        <v>4</v>
      </c>
      <c r="C6496" s="55">
        <v>-0.72</v>
      </c>
      <c r="D6496" s="52">
        <f t="shared" si="104"/>
        <v>9</v>
      </c>
    </row>
    <row r="6497" spans="1:4" x14ac:dyDescent="0.3">
      <c r="A6497" s="54">
        <v>45562</v>
      </c>
      <c r="B6497" s="52">
        <v>5</v>
      </c>
      <c r="C6497" s="55">
        <v>-2.36</v>
      </c>
      <c r="D6497" s="52">
        <f t="shared" si="104"/>
        <v>9</v>
      </c>
    </row>
    <row r="6498" spans="1:4" x14ac:dyDescent="0.3">
      <c r="A6498" s="54">
        <v>45562</v>
      </c>
      <c r="B6498" s="52">
        <v>6</v>
      </c>
      <c r="C6498" s="55">
        <v>-6.64</v>
      </c>
      <c r="D6498" s="52">
        <f t="shared" si="104"/>
        <v>9</v>
      </c>
    </row>
    <row r="6499" spans="1:4" x14ac:dyDescent="0.3">
      <c r="A6499" s="54">
        <v>45562</v>
      </c>
      <c r="B6499" s="52">
        <v>7</v>
      </c>
      <c r="C6499" s="55">
        <v>0.01</v>
      </c>
      <c r="D6499" s="52">
        <f t="shared" si="104"/>
        <v>9</v>
      </c>
    </row>
    <row r="6500" spans="1:4" x14ac:dyDescent="0.3">
      <c r="A6500" s="54">
        <v>45562</v>
      </c>
      <c r="B6500" s="52">
        <v>8</v>
      </c>
      <c r="C6500" s="55">
        <v>48.85</v>
      </c>
      <c r="D6500" s="52">
        <f t="shared" si="104"/>
        <v>9</v>
      </c>
    </row>
    <row r="6501" spans="1:4" x14ac:dyDescent="0.3">
      <c r="A6501" s="54">
        <v>45562</v>
      </c>
      <c r="B6501" s="52">
        <v>9</v>
      </c>
      <c r="C6501" s="55">
        <v>64.83</v>
      </c>
      <c r="D6501" s="52">
        <f t="shared" si="104"/>
        <v>9</v>
      </c>
    </row>
    <row r="6502" spans="1:4" x14ac:dyDescent="0.3">
      <c r="A6502" s="54">
        <v>45562</v>
      </c>
      <c r="B6502" s="52">
        <v>10</v>
      </c>
      <c r="C6502" s="55">
        <v>41.43</v>
      </c>
      <c r="D6502" s="52">
        <f t="shared" si="104"/>
        <v>9</v>
      </c>
    </row>
    <row r="6503" spans="1:4" x14ac:dyDescent="0.3">
      <c r="A6503" s="54">
        <v>45562</v>
      </c>
      <c r="B6503" s="52">
        <v>11</v>
      </c>
      <c r="C6503" s="55">
        <v>29.41</v>
      </c>
      <c r="D6503" s="52">
        <f t="shared" si="104"/>
        <v>9</v>
      </c>
    </row>
    <row r="6504" spans="1:4" x14ac:dyDescent="0.3">
      <c r="A6504" s="54">
        <v>45562</v>
      </c>
      <c r="B6504" s="52">
        <v>12</v>
      </c>
      <c r="C6504" s="55">
        <v>22.14</v>
      </c>
      <c r="D6504" s="52">
        <f t="shared" si="104"/>
        <v>9</v>
      </c>
    </row>
    <row r="6505" spans="1:4" x14ac:dyDescent="0.3">
      <c r="A6505" s="54">
        <v>45562</v>
      </c>
      <c r="B6505" s="52">
        <v>13</v>
      </c>
      <c r="C6505" s="55">
        <v>14.27</v>
      </c>
      <c r="D6505" s="52">
        <f t="shared" si="104"/>
        <v>9</v>
      </c>
    </row>
    <row r="6506" spans="1:4" x14ac:dyDescent="0.3">
      <c r="A6506" s="54">
        <v>45562</v>
      </c>
      <c r="B6506" s="52">
        <v>14</v>
      </c>
      <c r="C6506" s="55">
        <v>12.04</v>
      </c>
      <c r="D6506" s="52">
        <f t="shared" si="104"/>
        <v>9</v>
      </c>
    </row>
    <row r="6507" spans="1:4" x14ac:dyDescent="0.3">
      <c r="A6507" s="54">
        <v>45562</v>
      </c>
      <c r="B6507" s="52">
        <v>15</v>
      </c>
      <c r="C6507" s="55">
        <v>19.05</v>
      </c>
      <c r="D6507" s="52">
        <f t="shared" si="104"/>
        <v>9</v>
      </c>
    </row>
    <row r="6508" spans="1:4" x14ac:dyDescent="0.3">
      <c r="A6508" s="54">
        <v>45562</v>
      </c>
      <c r="B6508" s="52">
        <v>16</v>
      </c>
      <c r="C6508" s="55">
        <v>51.65</v>
      </c>
      <c r="D6508" s="52">
        <f t="shared" si="104"/>
        <v>9</v>
      </c>
    </row>
    <row r="6509" spans="1:4" x14ac:dyDescent="0.3">
      <c r="A6509" s="54">
        <v>45562</v>
      </c>
      <c r="B6509" s="52">
        <v>17</v>
      </c>
      <c r="C6509" s="55">
        <v>1.06</v>
      </c>
      <c r="D6509" s="52">
        <f t="shared" si="104"/>
        <v>9</v>
      </c>
    </row>
    <row r="6510" spans="1:4" x14ac:dyDescent="0.3">
      <c r="A6510" s="54">
        <v>45562</v>
      </c>
      <c r="B6510" s="52">
        <v>18</v>
      </c>
      <c r="C6510" s="55">
        <v>30.77</v>
      </c>
      <c r="D6510" s="52">
        <f t="shared" si="104"/>
        <v>9</v>
      </c>
    </row>
    <row r="6511" spans="1:4" x14ac:dyDescent="0.3">
      <c r="A6511" s="54">
        <v>45562</v>
      </c>
      <c r="B6511" s="52">
        <v>19</v>
      </c>
      <c r="C6511" s="55">
        <v>73.069999999999993</v>
      </c>
      <c r="D6511" s="52">
        <f t="shared" si="104"/>
        <v>9</v>
      </c>
    </row>
    <row r="6512" spans="1:4" x14ac:dyDescent="0.3">
      <c r="A6512" s="54">
        <v>45562</v>
      </c>
      <c r="B6512" s="52">
        <v>20</v>
      </c>
      <c r="C6512" s="55">
        <v>79.709999999999994</v>
      </c>
      <c r="D6512" s="52">
        <f t="shared" si="104"/>
        <v>9</v>
      </c>
    </row>
    <row r="6513" spans="1:4" x14ac:dyDescent="0.3">
      <c r="A6513" s="54">
        <v>45562</v>
      </c>
      <c r="B6513" s="52">
        <v>21</v>
      </c>
      <c r="C6513" s="55">
        <v>68.5</v>
      </c>
      <c r="D6513" s="52">
        <f t="shared" si="104"/>
        <v>9</v>
      </c>
    </row>
    <row r="6514" spans="1:4" x14ac:dyDescent="0.3">
      <c r="A6514" s="54">
        <v>45562</v>
      </c>
      <c r="B6514" s="52">
        <v>22</v>
      </c>
      <c r="C6514" s="55">
        <v>6.92</v>
      </c>
      <c r="D6514" s="52">
        <f t="shared" si="104"/>
        <v>9</v>
      </c>
    </row>
    <row r="6515" spans="1:4" x14ac:dyDescent="0.3">
      <c r="A6515" s="54">
        <v>45562</v>
      </c>
      <c r="B6515" s="52">
        <v>23</v>
      </c>
      <c r="C6515" s="55">
        <v>9.85</v>
      </c>
      <c r="D6515" s="52">
        <f t="shared" si="104"/>
        <v>9</v>
      </c>
    </row>
    <row r="6516" spans="1:4" x14ac:dyDescent="0.3">
      <c r="A6516" s="54">
        <v>45562</v>
      </c>
      <c r="B6516" s="52">
        <v>24</v>
      </c>
      <c r="C6516" s="55">
        <v>9.2899999999999991</v>
      </c>
      <c r="D6516" s="52">
        <f t="shared" si="104"/>
        <v>9</v>
      </c>
    </row>
    <row r="6517" spans="1:4" x14ac:dyDescent="0.3">
      <c r="A6517" s="54">
        <v>45563</v>
      </c>
      <c r="B6517" s="52">
        <v>1</v>
      </c>
      <c r="C6517" s="55">
        <v>1.77</v>
      </c>
      <c r="D6517" s="52">
        <f t="shared" si="104"/>
        <v>9</v>
      </c>
    </row>
    <row r="6518" spans="1:4" x14ac:dyDescent="0.3">
      <c r="A6518" s="54">
        <v>45563</v>
      </c>
      <c r="B6518" s="52">
        <v>2</v>
      </c>
      <c r="C6518" s="55">
        <v>3.03</v>
      </c>
      <c r="D6518" s="52">
        <f t="shared" si="104"/>
        <v>9</v>
      </c>
    </row>
    <row r="6519" spans="1:4" x14ac:dyDescent="0.3">
      <c r="A6519" s="54">
        <v>45563</v>
      </c>
      <c r="B6519" s="52">
        <v>3</v>
      </c>
      <c r="C6519" s="55">
        <v>3.29</v>
      </c>
      <c r="D6519" s="52">
        <f t="shared" si="104"/>
        <v>9</v>
      </c>
    </row>
    <row r="6520" spans="1:4" x14ac:dyDescent="0.3">
      <c r="A6520" s="54">
        <v>45563</v>
      </c>
      <c r="B6520" s="52">
        <v>4</v>
      </c>
      <c r="C6520" s="55">
        <v>3.16</v>
      </c>
      <c r="D6520" s="52">
        <f t="shared" si="104"/>
        <v>9</v>
      </c>
    </row>
    <row r="6521" spans="1:4" x14ac:dyDescent="0.3">
      <c r="A6521" s="54">
        <v>45563</v>
      </c>
      <c r="B6521" s="52">
        <v>5</v>
      </c>
      <c r="C6521" s="55">
        <v>3.27</v>
      </c>
      <c r="D6521" s="52">
        <f t="shared" si="104"/>
        <v>9</v>
      </c>
    </row>
    <row r="6522" spans="1:4" x14ac:dyDescent="0.3">
      <c r="A6522" s="54">
        <v>45563</v>
      </c>
      <c r="B6522" s="52">
        <v>6</v>
      </c>
      <c r="C6522" s="55">
        <v>4.1500000000000004</v>
      </c>
      <c r="D6522" s="52">
        <f t="shared" si="104"/>
        <v>9</v>
      </c>
    </row>
    <row r="6523" spans="1:4" x14ac:dyDescent="0.3">
      <c r="A6523" s="54">
        <v>45563</v>
      </c>
      <c r="B6523" s="52">
        <v>7</v>
      </c>
      <c r="C6523" s="55">
        <v>11.96</v>
      </c>
      <c r="D6523" s="52">
        <f t="shared" si="104"/>
        <v>9</v>
      </c>
    </row>
    <row r="6524" spans="1:4" x14ac:dyDescent="0.3">
      <c r="A6524" s="54">
        <v>45563</v>
      </c>
      <c r="B6524" s="52">
        <v>8</v>
      </c>
      <c r="C6524" s="55">
        <v>23.32</v>
      </c>
      <c r="D6524" s="52">
        <f t="shared" si="104"/>
        <v>9</v>
      </c>
    </row>
    <row r="6525" spans="1:4" x14ac:dyDescent="0.3">
      <c r="A6525" s="54">
        <v>45563</v>
      </c>
      <c r="B6525" s="52">
        <v>9</v>
      </c>
      <c r="C6525" s="55">
        <v>26.99</v>
      </c>
      <c r="D6525" s="52">
        <f t="shared" si="104"/>
        <v>9</v>
      </c>
    </row>
    <row r="6526" spans="1:4" x14ac:dyDescent="0.3">
      <c r="A6526" s="54">
        <v>45563</v>
      </c>
      <c r="B6526" s="52">
        <v>10</v>
      </c>
      <c r="C6526" s="55">
        <v>24.21</v>
      </c>
      <c r="D6526" s="52">
        <f t="shared" si="104"/>
        <v>9</v>
      </c>
    </row>
    <row r="6527" spans="1:4" x14ac:dyDescent="0.3">
      <c r="A6527" s="54">
        <v>45563</v>
      </c>
      <c r="B6527" s="52">
        <v>11</v>
      </c>
      <c r="C6527" s="55">
        <v>12.49</v>
      </c>
      <c r="D6527" s="52">
        <f t="shared" si="104"/>
        <v>9</v>
      </c>
    </row>
    <row r="6528" spans="1:4" x14ac:dyDescent="0.3">
      <c r="A6528" s="54">
        <v>45563</v>
      </c>
      <c r="B6528" s="52">
        <v>12</v>
      </c>
      <c r="C6528" s="55">
        <v>8.34</v>
      </c>
      <c r="D6528" s="52">
        <f t="shared" si="104"/>
        <v>9</v>
      </c>
    </row>
    <row r="6529" spans="1:4" x14ac:dyDescent="0.3">
      <c r="A6529" s="54">
        <v>45563</v>
      </c>
      <c r="B6529" s="52">
        <v>13</v>
      </c>
      <c r="C6529" s="55">
        <v>1.2</v>
      </c>
      <c r="D6529" s="52">
        <f t="shared" si="104"/>
        <v>9</v>
      </c>
    </row>
    <row r="6530" spans="1:4" x14ac:dyDescent="0.3">
      <c r="A6530" s="54">
        <v>45563</v>
      </c>
      <c r="B6530" s="52">
        <v>14</v>
      </c>
      <c r="C6530" s="55">
        <v>0</v>
      </c>
      <c r="D6530" s="52">
        <f t="shared" si="104"/>
        <v>9</v>
      </c>
    </row>
    <row r="6531" spans="1:4" x14ac:dyDescent="0.3">
      <c r="A6531" s="54">
        <v>45563</v>
      </c>
      <c r="B6531" s="52">
        <v>15</v>
      </c>
      <c r="C6531" s="55">
        <v>0</v>
      </c>
      <c r="D6531" s="52">
        <f t="shared" si="104"/>
        <v>9</v>
      </c>
    </row>
    <row r="6532" spans="1:4" x14ac:dyDescent="0.3">
      <c r="A6532" s="54">
        <v>45563</v>
      </c>
      <c r="B6532" s="52">
        <v>16</v>
      </c>
      <c r="C6532" s="55">
        <v>0.06</v>
      </c>
      <c r="D6532" s="52">
        <f t="shared" si="104"/>
        <v>9</v>
      </c>
    </row>
    <row r="6533" spans="1:4" x14ac:dyDescent="0.3">
      <c r="A6533" s="54">
        <v>45563</v>
      </c>
      <c r="B6533" s="52">
        <v>17</v>
      </c>
      <c r="C6533" s="55">
        <v>9.34</v>
      </c>
      <c r="D6533" s="52">
        <f t="shared" si="104"/>
        <v>9</v>
      </c>
    </row>
    <row r="6534" spans="1:4" x14ac:dyDescent="0.3">
      <c r="A6534" s="54">
        <v>45563</v>
      </c>
      <c r="B6534" s="52">
        <v>18</v>
      </c>
      <c r="C6534" s="55">
        <v>67.290000000000006</v>
      </c>
      <c r="D6534" s="52">
        <f t="shared" si="104"/>
        <v>9</v>
      </c>
    </row>
    <row r="6535" spans="1:4" x14ac:dyDescent="0.3">
      <c r="A6535" s="54">
        <v>45563</v>
      </c>
      <c r="B6535" s="52">
        <v>19</v>
      </c>
      <c r="C6535" s="55">
        <v>102.87</v>
      </c>
      <c r="D6535" s="52">
        <f t="shared" si="104"/>
        <v>9</v>
      </c>
    </row>
    <row r="6536" spans="1:4" x14ac:dyDescent="0.3">
      <c r="A6536" s="54">
        <v>45563</v>
      </c>
      <c r="B6536" s="52">
        <v>20</v>
      </c>
      <c r="C6536" s="55">
        <v>117.59</v>
      </c>
      <c r="D6536" s="52">
        <f t="shared" si="104"/>
        <v>9</v>
      </c>
    </row>
    <row r="6537" spans="1:4" x14ac:dyDescent="0.3">
      <c r="A6537" s="54">
        <v>45563</v>
      </c>
      <c r="B6537" s="52">
        <v>21</v>
      </c>
      <c r="C6537" s="55">
        <v>101.81</v>
      </c>
      <c r="D6537" s="52">
        <f t="shared" si="104"/>
        <v>9</v>
      </c>
    </row>
    <row r="6538" spans="1:4" x14ac:dyDescent="0.3">
      <c r="A6538" s="54">
        <v>45563</v>
      </c>
      <c r="B6538" s="52">
        <v>22</v>
      </c>
      <c r="C6538" s="55">
        <v>82.69</v>
      </c>
      <c r="D6538" s="52">
        <f t="shared" si="104"/>
        <v>9</v>
      </c>
    </row>
    <row r="6539" spans="1:4" x14ac:dyDescent="0.3">
      <c r="A6539" s="54">
        <v>45563</v>
      </c>
      <c r="B6539" s="52">
        <v>23</v>
      </c>
      <c r="C6539" s="55">
        <v>81.489999999999995</v>
      </c>
      <c r="D6539" s="52">
        <f t="shared" si="104"/>
        <v>9</v>
      </c>
    </row>
    <row r="6540" spans="1:4" x14ac:dyDescent="0.3">
      <c r="A6540" s="54">
        <v>45563</v>
      </c>
      <c r="B6540" s="52">
        <v>24</v>
      </c>
      <c r="C6540" s="55">
        <v>75.45</v>
      </c>
      <c r="D6540" s="52">
        <f t="shared" si="104"/>
        <v>9</v>
      </c>
    </row>
    <row r="6541" spans="1:4" x14ac:dyDescent="0.3">
      <c r="A6541" s="54">
        <v>45564</v>
      </c>
      <c r="B6541" s="52">
        <v>1</v>
      </c>
      <c r="C6541" s="55">
        <v>62.68</v>
      </c>
      <c r="D6541" s="52">
        <f t="shared" si="104"/>
        <v>9</v>
      </c>
    </row>
    <row r="6542" spans="1:4" x14ac:dyDescent="0.3">
      <c r="A6542" s="54">
        <v>45564</v>
      </c>
      <c r="B6542" s="52">
        <v>2</v>
      </c>
      <c r="C6542" s="55">
        <v>48.29</v>
      </c>
      <c r="D6542" s="52">
        <f t="shared" si="104"/>
        <v>9</v>
      </c>
    </row>
    <row r="6543" spans="1:4" x14ac:dyDescent="0.3">
      <c r="A6543" s="54">
        <v>45564</v>
      </c>
      <c r="B6543" s="52">
        <v>3</v>
      </c>
      <c r="C6543" s="55">
        <v>45.45</v>
      </c>
      <c r="D6543" s="52">
        <f t="shared" ref="D6543:D6606" si="105">MONTH(A6543)</f>
        <v>9</v>
      </c>
    </row>
    <row r="6544" spans="1:4" x14ac:dyDescent="0.3">
      <c r="A6544" s="54">
        <v>45564</v>
      </c>
      <c r="B6544" s="52">
        <v>4</v>
      </c>
      <c r="C6544" s="55">
        <v>45.18</v>
      </c>
      <c r="D6544" s="52">
        <f t="shared" si="105"/>
        <v>9</v>
      </c>
    </row>
    <row r="6545" spans="1:4" x14ac:dyDescent="0.3">
      <c r="A6545" s="54">
        <v>45564</v>
      </c>
      <c r="B6545" s="52">
        <v>5</v>
      </c>
      <c r="C6545" s="55">
        <v>54.32</v>
      </c>
      <c r="D6545" s="52">
        <f t="shared" si="105"/>
        <v>9</v>
      </c>
    </row>
    <row r="6546" spans="1:4" x14ac:dyDescent="0.3">
      <c r="A6546" s="54">
        <v>45564</v>
      </c>
      <c r="B6546" s="52">
        <v>6</v>
      </c>
      <c r="C6546" s="55">
        <v>63.11</v>
      </c>
      <c r="D6546" s="52">
        <f t="shared" si="105"/>
        <v>9</v>
      </c>
    </row>
    <row r="6547" spans="1:4" x14ac:dyDescent="0.3">
      <c r="A6547" s="54">
        <v>45564</v>
      </c>
      <c r="B6547" s="52">
        <v>7</v>
      </c>
      <c r="C6547" s="55">
        <v>61.11</v>
      </c>
      <c r="D6547" s="52">
        <f t="shared" si="105"/>
        <v>9</v>
      </c>
    </row>
    <row r="6548" spans="1:4" x14ac:dyDescent="0.3">
      <c r="A6548" s="54">
        <v>45564</v>
      </c>
      <c r="B6548" s="52">
        <v>8</v>
      </c>
      <c r="C6548" s="55">
        <v>65.12</v>
      </c>
      <c r="D6548" s="52">
        <f t="shared" si="105"/>
        <v>9</v>
      </c>
    </row>
    <row r="6549" spans="1:4" x14ac:dyDescent="0.3">
      <c r="A6549" s="54">
        <v>45564</v>
      </c>
      <c r="B6549" s="52">
        <v>9</v>
      </c>
      <c r="C6549" s="55">
        <v>64.680000000000007</v>
      </c>
      <c r="D6549" s="52">
        <f t="shared" si="105"/>
        <v>9</v>
      </c>
    </row>
    <row r="6550" spans="1:4" x14ac:dyDescent="0.3">
      <c r="A6550" s="54">
        <v>45564</v>
      </c>
      <c r="B6550" s="52">
        <v>10</v>
      </c>
      <c r="C6550" s="55">
        <v>25.09</v>
      </c>
      <c r="D6550" s="52">
        <f t="shared" si="105"/>
        <v>9</v>
      </c>
    </row>
    <row r="6551" spans="1:4" x14ac:dyDescent="0.3">
      <c r="A6551" s="54">
        <v>45564</v>
      </c>
      <c r="B6551" s="52">
        <v>11</v>
      </c>
      <c r="C6551" s="55">
        <v>1.33</v>
      </c>
      <c r="D6551" s="52">
        <f t="shared" si="105"/>
        <v>9</v>
      </c>
    </row>
    <row r="6552" spans="1:4" x14ac:dyDescent="0.3">
      <c r="A6552" s="54">
        <v>45564</v>
      </c>
      <c r="B6552" s="52">
        <v>12</v>
      </c>
      <c r="C6552" s="55">
        <v>0</v>
      </c>
      <c r="D6552" s="52">
        <f t="shared" si="105"/>
        <v>9</v>
      </c>
    </row>
    <row r="6553" spans="1:4" x14ac:dyDescent="0.3">
      <c r="A6553" s="54">
        <v>45564</v>
      </c>
      <c r="B6553" s="52">
        <v>13</v>
      </c>
      <c r="C6553" s="55">
        <v>-0.01</v>
      </c>
      <c r="D6553" s="52">
        <f t="shared" si="105"/>
        <v>9</v>
      </c>
    </row>
    <row r="6554" spans="1:4" x14ac:dyDescent="0.3">
      <c r="A6554" s="54">
        <v>45564</v>
      </c>
      <c r="B6554" s="52">
        <v>14</v>
      </c>
      <c r="C6554" s="55">
        <v>-0.51</v>
      </c>
      <c r="D6554" s="52">
        <f t="shared" si="105"/>
        <v>9</v>
      </c>
    </row>
    <row r="6555" spans="1:4" x14ac:dyDescent="0.3">
      <c r="A6555" s="54">
        <v>45564</v>
      </c>
      <c r="B6555" s="52">
        <v>15</v>
      </c>
      <c r="C6555" s="55">
        <v>-0.47</v>
      </c>
      <c r="D6555" s="52">
        <f t="shared" si="105"/>
        <v>9</v>
      </c>
    </row>
    <row r="6556" spans="1:4" x14ac:dyDescent="0.3">
      <c r="A6556" s="54">
        <v>45564</v>
      </c>
      <c r="B6556" s="52">
        <v>16</v>
      </c>
      <c r="C6556" s="55">
        <v>0</v>
      </c>
      <c r="D6556" s="52">
        <f t="shared" si="105"/>
        <v>9</v>
      </c>
    </row>
    <row r="6557" spans="1:4" x14ac:dyDescent="0.3">
      <c r="A6557" s="54">
        <v>45564</v>
      </c>
      <c r="B6557" s="52">
        <v>17</v>
      </c>
      <c r="C6557" s="55">
        <v>32.01</v>
      </c>
      <c r="D6557" s="52">
        <f t="shared" si="105"/>
        <v>9</v>
      </c>
    </row>
    <row r="6558" spans="1:4" x14ac:dyDescent="0.3">
      <c r="A6558" s="54">
        <v>45564</v>
      </c>
      <c r="B6558" s="52">
        <v>18</v>
      </c>
      <c r="C6558" s="55">
        <v>87.33</v>
      </c>
      <c r="D6558" s="52">
        <f t="shared" si="105"/>
        <v>9</v>
      </c>
    </row>
    <row r="6559" spans="1:4" x14ac:dyDescent="0.3">
      <c r="A6559" s="54">
        <v>45564</v>
      </c>
      <c r="B6559" s="52">
        <v>19</v>
      </c>
      <c r="C6559" s="55">
        <v>135.12</v>
      </c>
      <c r="D6559" s="52">
        <f t="shared" si="105"/>
        <v>9</v>
      </c>
    </row>
    <row r="6560" spans="1:4" x14ac:dyDescent="0.3">
      <c r="A6560" s="54">
        <v>45564</v>
      </c>
      <c r="B6560" s="52">
        <v>20</v>
      </c>
      <c r="C6560" s="55">
        <v>161.36000000000001</v>
      </c>
      <c r="D6560" s="52">
        <f t="shared" si="105"/>
        <v>9</v>
      </c>
    </row>
    <row r="6561" spans="1:4" x14ac:dyDescent="0.3">
      <c r="A6561" s="54">
        <v>45564</v>
      </c>
      <c r="B6561" s="52">
        <v>21</v>
      </c>
      <c r="C6561" s="55">
        <v>105.22</v>
      </c>
      <c r="D6561" s="52">
        <f t="shared" si="105"/>
        <v>9</v>
      </c>
    </row>
    <row r="6562" spans="1:4" x14ac:dyDescent="0.3">
      <c r="A6562" s="54">
        <v>45564</v>
      </c>
      <c r="B6562" s="52">
        <v>22</v>
      </c>
      <c r="C6562" s="55">
        <v>79.16</v>
      </c>
      <c r="D6562" s="52">
        <f t="shared" si="105"/>
        <v>9</v>
      </c>
    </row>
    <row r="6563" spans="1:4" x14ac:dyDescent="0.3">
      <c r="A6563" s="54">
        <v>45564</v>
      </c>
      <c r="B6563" s="52">
        <v>23</v>
      </c>
      <c r="C6563" s="55">
        <v>68.099999999999994</v>
      </c>
      <c r="D6563" s="52">
        <f t="shared" si="105"/>
        <v>9</v>
      </c>
    </row>
    <row r="6564" spans="1:4" x14ac:dyDescent="0.3">
      <c r="A6564" s="54">
        <v>45564</v>
      </c>
      <c r="B6564" s="52">
        <v>24</v>
      </c>
      <c r="C6564" s="55">
        <v>38.409999999999997</v>
      </c>
      <c r="D6564" s="52">
        <f t="shared" si="105"/>
        <v>9</v>
      </c>
    </row>
    <row r="6565" spans="1:4" x14ac:dyDescent="0.3">
      <c r="A6565" s="54">
        <v>45565</v>
      </c>
      <c r="B6565" s="52">
        <v>1</v>
      </c>
      <c r="C6565" s="55">
        <v>18.260000000000002</v>
      </c>
      <c r="D6565" s="52">
        <f t="shared" si="105"/>
        <v>9</v>
      </c>
    </row>
    <row r="6566" spans="1:4" x14ac:dyDescent="0.3">
      <c r="A6566" s="54">
        <v>45565</v>
      </c>
      <c r="B6566" s="52">
        <v>2</v>
      </c>
      <c r="C6566" s="55">
        <v>10.72</v>
      </c>
      <c r="D6566" s="52">
        <f t="shared" si="105"/>
        <v>9</v>
      </c>
    </row>
    <row r="6567" spans="1:4" x14ac:dyDescent="0.3">
      <c r="A6567" s="54">
        <v>45565</v>
      </c>
      <c r="B6567" s="52">
        <v>3</v>
      </c>
      <c r="C6567" s="55">
        <v>7.9</v>
      </c>
      <c r="D6567" s="52">
        <f t="shared" si="105"/>
        <v>9</v>
      </c>
    </row>
    <row r="6568" spans="1:4" x14ac:dyDescent="0.3">
      <c r="A6568" s="54">
        <v>45565</v>
      </c>
      <c r="B6568" s="52">
        <v>4</v>
      </c>
      <c r="C6568" s="55">
        <v>5.2</v>
      </c>
      <c r="D6568" s="52">
        <f t="shared" si="105"/>
        <v>9</v>
      </c>
    </row>
    <row r="6569" spans="1:4" x14ac:dyDescent="0.3">
      <c r="A6569" s="54">
        <v>45565</v>
      </c>
      <c r="B6569" s="52">
        <v>5</v>
      </c>
      <c r="C6569" s="55">
        <v>22.86</v>
      </c>
      <c r="D6569" s="52">
        <f t="shared" si="105"/>
        <v>9</v>
      </c>
    </row>
    <row r="6570" spans="1:4" x14ac:dyDescent="0.3">
      <c r="A6570" s="54">
        <v>45565</v>
      </c>
      <c r="B6570" s="52">
        <v>6</v>
      </c>
      <c r="C6570" s="55">
        <v>61.16</v>
      </c>
      <c r="D6570" s="52">
        <f t="shared" si="105"/>
        <v>9</v>
      </c>
    </row>
    <row r="6571" spans="1:4" x14ac:dyDescent="0.3">
      <c r="A6571" s="54">
        <v>45565</v>
      </c>
      <c r="B6571" s="52">
        <v>7</v>
      </c>
      <c r="C6571" s="55">
        <v>125.33</v>
      </c>
      <c r="D6571" s="52">
        <f t="shared" si="105"/>
        <v>9</v>
      </c>
    </row>
    <row r="6572" spans="1:4" x14ac:dyDescent="0.3">
      <c r="A6572" s="54">
        <v>45565</v>
      </c>
      <c r="B6572" s="52">
        <v>8</v>
      </c>
      <c r="C6572" s="55">
        <v>148.97999999999999</v>
      </c>
      <c r="D6572" s="52">
        <f t="shared" si="105"/>
        <v>9</v>
      </c>
    </row>
    <row r="6573" spans="1:4" x14ac:dyDescent="0.3">
      <c r="A6573" s="54">
        <v>45565</v>
      </c>
      <c r="B6573" s="52">
        <v>9</v>
      </c>
      <c r="C6573" s="55">
        <v>105.78</v>
      </c>
      <c r="D6573" s="52">
        <f t="shared" si="105"/>
        <v>9</v>
      </c>
    </row>
    <row r="6574" spans="1:4" x14ac:dyDescent="0.3">
      <c r="A6574" s="54">
        <v>45565</v>
      </c>
      <c r="B6574" s="52">
        <v>10</v>
      </c>
      <c r="C6574" s="55">
        <v>66.42</v>
      </c>
      <c r="D6574" s="52">
        <f t="shared" si="105"/>
        <v>9</v>
      </c>
    </row>
    <row r="6575" spans="1:4" x14ac:dyDescent="0.3">
      <c r="A6575" s="54">
        <v>45565</v>
      </c>
      <c r="B6575" s="52">
        <v>11</v>
      </c>
      <c r="C6575" s="55">
        <v>42.62</v>
      </c>
      <c r="D6575" s="52">
        <f t="shared" si="105"/>
        <v>9</v>
      </c>
    </row>
    <row r="6576" spans="1:4" x14ac:dyDescent="0.3">
      <c r="A6576" s="54">
        <v>45565</v>
      </c>
      <c r="B6576" s="52">
        <v>12</v>
      </c>
      <c r="C6576" s="55">
        <v>19.93</v>
      </c>
      <c r="D6576" s="52">
        <f t="shared" si="105"/>
        <v>9</v>
      </c>
    </row>
    <row r="6577" spans="1:4" x14ac:dyDescent="0.3">
      <c r="A6577" s="54">
        <v>45565</v>
      </c>
      <c r="B6577" s="52">
        <v>13</v>
      </c>
      <c r="C6577" s="55">
        <v>8.7899999999999991</v>
      </c>
      <c r="D6577" s="52">
        <f t="shared" si="105"/>
        <v>9</v>
      </c>
    </row>
    <row r="6578" spans="1:4" x14ac:dyDescent="0.3">
      <c r="A6578" s="54">
        <v>45565</v>
      </c>
      <c r="B6578" s="52">
        <v>14</v>
      </c>
      <c r="C6578" s="55">
        <v>1.95</v>
      </c>
      <c r="D6578" s="52">
        <f t="shared" si="105"/>
        <v>9</v>
      </c>
    </row>
    <row r="6579" spans="1:4" x14ac:dyDescent="0.3">
      <c r="A6579" s="54">
        <v>45565</v>
      </c>
      <c r="B6579" s="52">
        <v>15</v>
      </c>
      <c r="C6579" s="55">
        <v>7.51</v>
      </c>
      <c r="D6579" s="52">
        <f t="shared" si="105"/>
        <v>9</v>
      </c>
    </row>
    <row r="6580" spans="1:4" x14ac:dyDescent="0.3">
      <c r="A6580" s="54">
        <v>45565</v>
      </c>
      <c r="B6580" s="52">
        <v>16</v>
      </c>
      <c r="C6580" s="55">
        <v>21.25</v>
      </c>
      <c r="D6580" s="52">
        <f t="shared" si="105"/>
        <v>9</v>
      </c>
    </row>
    <row r="6581" spans="1:4" x14ac:dyDescent="0.3">
      <c r="A6581" s="54">
        <v>45565</v>
      </c>
      <c r="B6581" s="52">
        <v>17</v>
      </c>
      <c r="C6581" s="55">
        <v>92.7</v>
      </c>
      <c r="D6581" s="52">
        <f t="shared" si="105"/>
        <v>9</v>
      </c>
    </row>
    <row r="6582" spans="1:4" x14ac:dyDescent="0.3">
      <c r="A6582" s="54">
        <v>45565</v>
      </c>
      <c r="B6582" s="52">
        <v>18</v>
      </c>
      <c r="C6582" s="55">
        <v>124.19</v>
      </c>
      <c r="D6582" s="52">
        <f t="shared" si="105"/>
        <v>9</v>
      </c>
    </row>
    <row r="6583" spans="1:4" x14ac:dyDescent="0.3">
      <c r="A6583" s="54">
        <v>45565</v>
      </c>
      <c r="B6583" s="52">
        <v>19</v>
      </c>
      <c r="C6583" s="55">
        <v>151.85</v>
      </c>
      <c r="D6583" s="52">
        <f t="shared" si="105"/>
        <v>9</v>
      </c>
    </row>
    <row r="6584" spans="1:4" x14ac:dyDescent="0.3">
      <c r="A6584" s="54">
        <v>45565</v>
      </c>
      <c r="B6584" s="52">
        <v>20</v>
      </c>
      <c r="C6584" s="55">
        <v>178.55</v>
      </c>
      <c r="D6584" s="52">
        <f t="shared" si="105"/>
        <v>9</v>
      </c>
    </row>
    <row r="6585" spans="1:4" x14ac:dyDescent="0.3">
      <c r="A6585" s="54">
        <v>45565</v>
      </c>
      <c r="B6585" s="52">
        <v>21</v>
      </c>
      <c r="C6585" s="55">
        <v>120.86</v>
      </c>
      <c r="D6585" s="52">
        <f t="shared" si="105"/>
        <v>9</v>
      </c>
    </row>
    <row r="6586" spans="1:4" x14ac:dyDescent="0.3">
      <c r="A6586" s="54">
        <v>45565</v>
      </c>
      <c r="B6586" s="52">
        <v>22</v>
      </c>
      <c r="C6586" s="55">
        <v>66.790000000000006</v>
      </c>
      <c r="D6586" s="52">
        <f t="shared" si="105"/>
        <v>9</v>
      </c>
    </row>
    <row r="6587" spans="1:4" x14ac:dyDescent="0.3">
      <c r="A6587" s="54">
        <v>45565</v>
      </c>
      <c r="B6587" s="52">
        <v>23</v>
      </c>
      <c r="C6587" s="55">
        <v>55.94</v>
      </c>
      <c r="D6587" s="52">
        <f t="shared" si="105"/>
        <v>9</v>
      </c>
    </row>
    <row r="6588" spans="1:4" x14ac:dyDescent="0.3">
      <c r="A6588" s="54">
        <v>45565</v>
      </c>
      <c r="B6588" s="52">
        <v>24</v>
      </c>
      <c r="C6588" s="55">
        <v>9.84</v>
      </c>
      <c r="D6588" s="52">
        <f t="shared" si="105"/>
        <v>9</v>
      </c>
    </row>
    <row r="6589" spans="1:4" x14ac:dyDescent="0.3">
      <c r="A6589" s="54">
        <v>45566</v>
      </c>
      <c r="B6589" s="52">
        <v>1</v>
      </c>
      <c r="C6589" s="55">
        <v>3.21</v>
      </c>
      <c r="D6589" s="52">
        <f t="shared" si="105"/>
        <v>10</v>
      </c>
    </row>
    <row r="6590" spans="1:4" x14ac:dyDescent="0.3">
      <c r="A6590" s="54">
        <v>45566</v>
      </c>
      <c r="B6590" s="52">
        <v>2</v>
      </c>
      <c r="C6590" s="55">
        <v>7.0000000000000007E-2</v>
      </c>
      <c r="D6590" s="52">
        <f t="shared" si="105"/>
        <v>10</v>
      </c>
    </row>
    <row r="6591" spans="1:4" x14ac:dyDescent="0.3">
      <c r="A6591" s="54">
        <v>45566</v>
      </c>
      <c r="B6591" s="52">
        <v>3</v>
      </c>
      <c r="C6591" s="55">
        <v>0.05</v>
      </c>
      <c r="D6591" s="52">
        <f t="shared" si="105"/>
        <v>10</v>
      </c>
    </row>
    <row r="6592" spans="1:4" x14ac:dyDescent="0.3">
      <c r="A6592" s="54">
        <v>45566</v>
      </c>
      <c r="B6592" s="52">
        <v>4</v>
      </c>
      <c r="C6592" s="55">
        <v>0.02</v>
      </c>
      <c r="D6592" s="52">
        <f t="shared" si="105"/>
        <v>10</v>
      </c>
    </row>
    <row r="6593" spans="1:4" x14ac:dyDescent="0.3">
      <c r="A6593" s="54">
        <v>45566</v>
      </c>
      <c r="B6593" s="52">
        <v>5</v>
      </c>
      <c r="C6593" s="55">
        <v>0.09</v>
      </c>
      <c r="D6593" s="52">
        <f t="shared" si="105"/>
        <v>10</v>
      </c>
    </row>
    <row r="6594" spans="1:4" x14ac:dyDescent="0.3">
      <c r="A6594" s="54">
        <v>45566</v>
      </c>
      <c r="B6594" s="52">
        <v>6</v>
      </c>
      <c r="C6594" s="55">
        <v>6.44</v>
      </c>
      <c r="D6594" s="52">
        <f t="shared" si="105"/>
        <v>10</v>
      </c>
    </row>
    <row r="6595" spans="1:4" x14ac:dyDescent="0.3">
      <c r="A6595" s="54">
        <v>45566</v>
      </c>
      <c r="B6595" s="52">
        <v>7</v>
      </c>
      <c r="C6595" s="55">
        <v>107.62</v>
      </c>
      <c r="D6595" s="52">
        <f t="shared" si="105"/>
        <v>10</v>
      </c>
    </row>
    <row r="6596" spans="1:4" x14ac:dyDescent="0.3">
      <c r="A6596" s="54">
        <v>45566</v>
      </c>
      <c r="B6596" s="52">
        <v>8</v>
      </c>
      <c r="C6596" s="55">
        <v>127.78</v>
      </c>
      <c r="D6596" s="52">
        <f t="shared" si="105"/>
        <v>10</v>
      </c>
    </row>
    <row r="6597" spans="1:4" x14ac:dyDescent="0.3">
      <c r="A6597" s="54">
        <v>45566</v>
      </c>
      <c r="B6597" s="52">
        <v>9</v>
      </c>
      <c r="C6597" s="55">
        <v>116.95</v>
      </c>
      <c r="D6597" s="52">
        <f t="shared" si="105"/>
        <v>10</v>
      </c>
    </row>
    <row r="6598" spans="1:4" x14ac:dyDescent="0.3">
      <c r="A6598" s="54">
        <v>45566</v>
      </c>
      <c r="B6598" s="52">
        <v>10</v>
      </c>
      <c r="C6598" s="55">
        <v>103.64</v>
      </c>
      <c r="D6598" s="52">
        <f t="shared" si="105"/>
        <v>10</v>
      </c>
    </row>
    <row r="6599" spans="1:4" x14ac:dyDescent="0.3">
      <c r="A6599" s="54">
        <v>45566</v>
      </c>
      <c r="B6599" s="52">
        <v>11</v>
      </c>
      <c r="C6599" s="55">
        <v>78.61</v>
      </c>
      <c r="D6599" s="52">
        <f t="shared" si="105"/>
        <v>10</v>
      </c>
    </row>
    <row r="6600" spans="1:4" x14ac:dyDescent="0.3">
      <c r="A6600" s="54">
        <v>45566</v>
      </c>
      <c r="B6600" s="52">
        <v>12</v>
      </c>
      <c r="C6600" s="55">
        <v>58.26</v>
      </c>
      <c r="D6600" s="52">
        <f t="shared" si="105"/>
        <v>10</v>
      </c>
    </row>
    <row r="6601" spans="1:4" x14ac:dyDescent="0.3">
      <c r="A6601" s="54">
        <v>45566</v>
      </c>
      <c r="B6601" s="52">
        <v>13</v>
      </c>
      <c r="C6601" s="55">
        <v>55.11</v>
      </c>
      <c r="D6601" s="52">
        <f t="shared" si="105"/>
        <v>10</v>
      </c>
    </row>
    <row r="6602" spans="1:4" x14ac:dyDescent="0.3">
      <c r="A6602" s="54">
        <v>45566</v>
      </c>
      <c r="B6602" s="52">
        <v>14</v>
      </c>
      <c r="C6602" s="55">
        <v>57.62</v>
      </c>
      <c r="D6602" s="52">
        <f t="shared" si="105"/>
        <v>10</v>
      </c>
    </row>
    <row r="6603" spans="1:4" x14ac:dyDescent="0.3">
      <c r="A6603" s="54">
        <v>45566</v>
      </c>
      <c r="B6603" s="52">
        <v>15</v>
      </c>
      <c r="C6603" s="55">
        <v>58.26</v>
      </c>
      <c r="D6603" s="52">
        <f t="shared" si="105"/>
        <v>10</v>
      </c>
    </row>
    <row r="6604" spans="1:4" x14ac:dyDescent="0.3">
      <c r="A6604" s="54">
        <v>45566</v>
      </c>
      <c r="B6604" s="52">
        <v>16</v>
      </c>
      <c r="C6604" s="55">
        <v>61.94</v>
      </c>
      <c r="D6604" s="52">
        <f t="shared" si="105"/>
        <v>10</v>
      </c>
    </row>
    <row r="6605" spans="1:4" x14ac:dyDescent="0.3">
      <c r="A6605" s="54">
        <v>45566</v>
      </c>
      <c r="B6605" s="52">
        <v>17</v>
      </c>
      <c r="C6605" s="55">
        <v>96.54</v>
      </c>
      <c r="D6605" s="52">
        <f t="shared" si="105"/>
        <v>10</v>
      </c>
    </row>
    <row r="6606" spans="1:4" x14ac:dyDescent="0.3">
      <c r="A6606" s="54">
        <v>45566</v>
      </c>
      <c r="B6606" s="52">
        <v>18</v>
      </c>
      <c r="C6606" s="55">
        <v>151.34</v>
      </c>
      <c r="D6606" s="52">
        <f t="shared" si="105"/>
        <v>10</v>
      </c>
    </row>
    <row r="6607" spans="1:4" x14ac:dyDescent="0.3">
      <c r="A6607" s="54">
        <v>45566</v>
      </c>
      <c r="B6607" s="52">
        <v>19</v>
      </c>
      <c r="C6607" s="55">
        <v>201.37</v>
      </c>
      <c r="D6607" s="52">
        <f t="shared" ref="D6607:D6670" si="106">MONTH(A6607)</f>
        <v>10</v>
      </c>
    </row>
    <row r="6608" spans="1:4" x14ac:dyDescent="0.3">
      <c r="A6608" s="54">
        <v>45566</v>
      </c>
      <c r="B6608" s="52">
        <v>20</v>
      </c>
      <c r="C6608" s="55">
        <v>227.72</v>
      </c>
      <c r="D6608" s="52">
        <f t="shared" si="106"/>
        <v>10</v>
      </c>
    </row>
    <row r="6609" spans="1:4" x14ac:dyDescent="0.3">
      <c r="A6609" s="54">
        <v>45566</v>
      </c>
      <c r="B6609" s="52">
        <v>21</v>
      </c>
      <c r="C6609" s="55">
        <v>145.96</v>
      </c>
      <c r="D6609" s="52">
        <f t="shared" si="106"/>
        <v>10</v>
      </c>
    </row>
    <row r="6610" spans="1:4" x14ac:dyDescent="0.3">
      <c r="A6610" s="54">
        <v>45566</v>
      </c>
      <c r="B6610" s="52">
        <v>22</v>
      </c>
      <c r="C6610" s="55">
        <v>101.24</v>
      </c>
      <c r="D6610" s="52">
        <f t="shared" si="106"/>
        <v>10</v>
      </c>
    </row>
    <row r="6611" spans="1:4" x14ac:dyDescent="0.3">
      <c r="A6611" s="54">
        <v>45566</v>
      </c>
      <c r="B6611" s="52">
        <v>23</v>
      </c>
      <c r="C6611" s="55">
        <v>93.9</v>
      </c>
      <c r="D6611" s="52">
        <f t="shared" si="106"/>
        <v>10</v>
      </c>
    </row>
    <row r="6612" spans="1:4" x14ac:dyDescent="0.3">
      <c r="A6612" s="54">
        <v>45566</v>
      </c>
      <c r="B6612" s="52">
        <v>24</v>
      </c>
      <c r="C6612" s="55">
        <v>78.78</v>
      </c>
      <c r="D6612" s="52">
        <f t="shared" si="106"/>
        <v>10</v>
      </c>
    </row>
    <row r="6613" spans="1:4" x14ac:dyDescent="0.3">
      <c r="A6613" s="54">
        <v>45567</v>
      </c>
      <c r="B6613" s="52">
        <v>1</v>
      </c>
      <c r="C6613" s="55">
        <v>87.59</v>
      </c>
      <c r="D6613" s="52">
        <f t="shared" si="106"/>
        <v>10</v>
      </c>
    </row>
    <row r="6614" spans="1:4" x14ac:dyDescent="0.3">
      <c r="A6614" s="54">
        <v>45567</v>
      </c>
      <c r="B6614" s="52">
        <v>2</v>
      </c>
      <c r="C6614" s="55">
        <v>82.01</v>
      </c>
      <c r="D6614" s="52">
        <f t="shared" si="106"/>
        <v>10</v>
      </c>
    </row>
    <row r="6615" spans="1:4" x14ac:dyDescent="0.3">
      <c r="A6615" s="54">
        <v>45567</v>
      </c>
      <c r="B6615" s="52">
        <v>3</v>
      </c>
      <c r="C6615" s="55">
        <v>78.27</v>
      </c>
      <c r="D6615" s="52">
        <f t="shared" si="106"/>
        <v>10</v>
      </c>
    </row>
    <row r="6616" spans="1:4" x14ac:dyDescent="0.3">
      <c r="A6616" s="54">
        <v>45567</v>
      </c>
      <c r="B6616" s="52">
        <v>4</v>
      </c>
      <c r="C6616" s="55">
        <v>75.19</v>
      </c>
      <c r="D6616" s="52">
        <f t="shared" si="106"/>
        <v>10</v>
      </c>
    </row>
    <row r="6617" spans="1:4" x14ac:dyDescent="0.3">
      <c r="A6617" s="54">
        <v>45567</v>
      </c>
      <c r="B6617" s="52">
        <v>5</v>
      </c>
      <c r="C6617" s="55">
        <v>75.900000000000006</v>
      </c>
      <c r="D6617" s="52">
        <f t="shared" si="106"/>
        <v>10</v>
      </c>
    </row>
    <row r="6618" spans="1:4" x14ac:dyDescent="0.3">
      <c r="A6618" s="54">
        <v>45567</v>
      </c>
      <c r="B6618" s="52">
        <v>6</v>
      </c>
      <c r="C6618" s="55">
        <v>81.010000000000005</v>
      </c>
      <c r="D6618" s="52">
        <f t="shared" si="106"/>
        <v>10</v>
      </c>
    </row>
    <row r="6619" spans="1:4" x14ac:dyDescent="0.3">
      <c r="A6619" s="54">
        <v>45567</v>
      </c>
      <c r="B6619" s="52">
        <v>7</v>
      </c>
      <c r="C6619" s="55">
        <v>131.31</v>
      </c>
      <c r="D6619" s="52">
        <f t="shared" si="106"/>
        <v>10</v>
      </c>
    </row>
    <row r="6620" spans="1:4" x14ac:dyDescent="0.3">
      <c r="A6620" s="54">
        <v>45567</v>
      </c>
      <c r="B6620" s="52">
        <v>8</v>
      </c>
      <c r="C6620" s="55">
        <v>149.03</v>
      </c>
      <c r="D6620" s="52">
        <f t="shared" si="106"/>
        <v>10</v>
      </c>
    </row>
    <row r="6621" spans="1:4" x14ac:dyDescent="0.3">
      <c r="A6621" s="54">
        <v>45567</v>
      </c>
      <c r="B6621" s="52">
        <v>9</v>
      </c>
      <c r="C6621" s="55">
        <v>136.74</v>
      </c>
      <c r="D6621" s="52">
        <f t="shared" si="106"/>
        <v>10</v>
      </c>
    </row>
    <row r="6622" spans="1:4" x14ac:dyDescent="0.3">
      <c r="A6622" s="54">
        <v>45567</v>
      </c>
      <c r="B6622" s="52">
        <v>10</v>
      </c>
      <c r="C6622" s="55">
        <v>119.04</v>
      </c>
      <c r="D6622" s="52">
        <f t="shared" si="106"/>
        <v>10</v>
      </c>
    </row>
    <row r="6623" spans="1:4" x14ac:dyDescent="0.3">
      <c r="A6623" s="54">
        <v>45567</v>
      </c>
      <c r="B6623" s="52">
        <v>11</v>
      </c>
      <c r="C6623" s="55">
        <v>105.18</v>
      </c>
      <c r="D6623" s="52">
        <f t="shared" si="106"/>
        <v>10</v>
      </c>
    </row>
    <row r="6624" spans="1:4" x14ac:dyDescent="0.3">
      <c r="A6624" s="54">
        <v>45567</v>
      </c>
      <c r="B6624" s="52">
        <v>12</v>
      </c>
      <c r="C6624" s="55">
        <v>99.13</v>
      </c>
      <c r="D6624" s="52">
        <f t="shared" si="106"/>
        <v>10</v>
      </c>
    </row>
    <row r="6625" spans="1:4" x14ac:dyDescent="0.3">
      <c r="A6625" s="54">
        <v>45567</v>
      </c>
      <c r="B6625" s="52">
        <v>13</v>
      </c>
      <c r="C6625" s="55">
        <v>101.63</v>
      </c>
      <c r="D6625" s="52">
        <f t="shared" si="106"/>
        <v>10</v>
      </c>
    </row>
    <row r="6626" spans="1:4" x14ac:dyDescent="0.3">
      <c r="A6626" s="54">
        <v>45567</v>
      </c>
      <c r="B6626" s="52">
        <v>14</v>
      </c>
      <c r="C6626" s="55">
        <v>99.44</v>
      </c>
      <c r="D6626" s="52">
        <f t="shared" si="106"/>
        <v>10</v>
      </c>
    </row>
    <row r="6627" spans="1:4" x14ac:dyDescent="0.3">
      <c r="A6627" s="54">
        <v>45567</v>
      </c>
      <c r="B6627" s="52">
        <v>15</v>
      </c>
      <c r="C6627" s="55">
        <v>100.44</v>
      </c>
      <c r="D6627" s="52">
        <f t="shared" si="106"/>
        <v>10</v>
      </c>
    </row>
    <row r="6628" spans="1:4" x14ac:dyDescent="0.3">
      <c r="A6628" s="54">
        <v>45567</v>
      </c>
      <c r="B6628" s="52">
        <v>16</v>
      </c>
      <c r="C6628" s="55">
        <v>112.46</v>
      </c>
      <c r="D6628" s="52">
        <f t="shared" si="106"/>
        <v>10</v>
      </c>
    </row>
    <row r="6629" spans="1:4" x14ac:dyDescent="0.3">
      <c r="A6629" s="54">
        <v>45567</v>
      </c>
      <c r="B6629" s="52">
        <v>17</v>
      </c>
      <c r="C6629" s="55">
        <v>131.35</v>
      </c>
      <c r="D6629" s="52">
        <f t="shared" si="106"/>
        <v>10</v>
      </c>
    </row>
    <row r="6630" spans="1:4" x14ac:dyDescent="0.3">
      <c r="A6630" s="54">
        <v>45567</v>
      </c>
      <c r="B6630" s="52">
        <v>18</v>
      </c>
      <c r="C6630" s="55">
        <v>162.88</v>
      </c>
      <c r="D6630" s="52">
        <f t="shared" si="106"/>
        <v>10</v>
      </c>
    </row>
    <row r="6631" spans="1:4" x14ac:dyDescent="0.3">
      <c r="A6631" s="54">
        <v>45567</v>
      </c>
      <c r="B6631" s="52">
        <v>19</v>
      </c>
      <c r="C6631" s="55">
        <v>204.53</v>
      </c>
      <c r="D6631" s="52">
        <f t="shared" si="106"/>
        <v>10</v>
      </c>
    </row>
    <row r="6632" spans="1:4" x14ac:dyDescent="0.3">
      <c r="A6632" s="54">
        <v>45567</v>
      </c>
      <c r="B6632" s="52">
        <v>20</v>
      </c>
      <c r="C6632" s="55">
        <v>207.78</v>
      </c>
      <c r="D6632" s="52">
        <f t="shared" si="106"/>
        <v>10</v>
      </c>
    </row>
    <row r="6633" spans="1:4" x14ac:dyDescent="0.3">
      <c r="A6633" s="54">
        <v>45567</v>
      </c>
      <c r="B6633" s="52">
        <v>21</v>
      </c>
      <c r="C6633" s="55">
        <v>141.44</v>
      </c>
      <c r="D6633" s="52">
        <f t="shared" si="106"/>
        <v>10</v>
      </c>
    </row>
    <row r="6634" spans="1:4" x14ac:dyDescent="0.3">
      <c r="A6634" s="54">
        <v>45567</v>
      </c>
      <c r="B6634" s="52">
        <v>22</v>
      </c>
      <c r="C6634" s="55">
        <v>110.28</v>
      </c>
      <c r="D6634" s="52">
        <f t="shared" si="106"/>
        <v>10</v>
      </c>
    </row>
    <row r="6635" spans="1:4" x14ac:dyDescent="0.3">
      <c r="A6635" s="54">
        <v>45567</v>
      </c>
      <c r="B6635" s="52">
        <v>23</v>
      </c>
      <c r="C6635" s="55">
        <v>96.64</v>
      </c>
      <c r="D6635" s="52">
        <f t="shared" si="106"/>
        <v>10</v>
      </c>
    </row>
    <row r="6636" spans="1:4" x14ac:dyDescent="0.3">
      <c r="A6636" s="54">
        <v>45567</v>
      </c>
      <c r="B6636" s="52">
        <v>24</v>
      </c>
      <c r="C6636" s="55">
        <v>85</v>
      </c>
      <c r="D6636" s="52">
        <f t="shared" si="106"/>
        <v>10</v>
      </c>
    </row>
    <row r="6637" spans="1:4" x14ac:dyDescent="0.3">
      <c r="A6637" s="54">
        <v>45568</v>
      </c>
      <c r="B6637" s="52">
        <v>1</v>
      </c>
      <c r="C6637" s="55">
        <v>66.84</v>
      </c>
      <c r="D6637" s="52">
        <f t="shared" si="106"/>
        <v>10</v>
      </c>
    </row>
    <row r="6638" spans="1:4" x14ac:dyDescent="0.3">
      <c r="A6638" s="54">
        <v>45568</v>
      </c>
      <c r="B6638" s="52">
        <v>2</v>
      </c>
      <c r="C6638" s="55">
        <v>64.37</v>
      </c>
      <c r="D6638" s="52">
        <f t="shared" si="106"/>
        <v>10</v>
      </c>
    </row>
    <row r="6639" spans="1:4" x14ac:dyDescent="0.3">
      <c r="A6639" s="54">
        <v>45568</v>
      </c>
      <c r="B6639" s="52">
        <v>3</v>
      </c>
      <c r="C6639" s="55">
        <v>64.400000000000006</v>
      </c>
      <c r="D6639" s="52">
        <f t="shared" si="106"/>
        <v>10</v>
      </c>
    </row>
    <row r="6640" spans="1:4" x14ac:dyDescent="0.3">
      <c r="A6640" s="54">
        <v>45568</v>
      </c>
      <c r="B6640" s="52">
        <v>4</v>
      </c>
      <c r="C6640" s="55">
        <v>62.34</v>
      </c>
      <c r="D6640" s="52">
        <f t="shared" si="106"/>
        <v>10</v>
      </c>
    </row>
    <row r="6641" spans="1:4" x14ac:dyDescent="0.3">
      <c r="A6641" s="54">
        <v>45568</v>
      </c>
      <c r="B6641" s="52">
        <v>5</v>
      </c>
      <c r="C6641" s="55">
        <v>61.64</v>
      </c>
      <c r="D6641" s="52">
        <f t="shared" si="106"/>
        <v>10</v>
      </c>
    </row>
    <row r="6642" spans="1:4" x14ac:dyDescent="0.3">
      <c r="A6642" s="54">
        <v>45568</v>
      </c>
      <c r="B6642" s="52">
        <v>6</v>
      </c>
      <c r="C6642" s="55">
        <v>63.59</v>
      </c>
      <c r="D6642" s="52">
        <f t="shared" si="106"/>
        <v>10</v>
      </c>
    </row>
    <row r="6643" spans="1:4" x14ac:dyDescent="0.3">
      <c r="A6643" s="54">
        <v>45568</v>
      </c>
      <c r="B6643" s="52">
        <v>7</v>
      </c>
      <c r="C6643" s="55">
        <v>110.38</v>
      </c>
      <c r="D6643" s="52">
        <f t="shared" si="106"/>
        <v>10</v>
      </c>
    </row>
    <row r="6644" spans="1:4" x14ac:dyDescent="0.3">
      <c r="A6644" s="54">
        <v>45568</v>
      </c>
      <c r="B6644" s="52">
        <v>8</v>
      </c>
      <c r="C6644" s="55">
        <v>144.33000000000001</v>
      </c>
      <c r="D6644" s="52">
        <f t="shared" si="106"/>
        <v>10</v>
      </c>
    </row>
    <row r="6645" spans="1:4" x14ac:dyDescent="0.3">
      <c r="A6645" s="54">
        <v>45568</v>
      </c>
      <c r="B6645" s="52">
        <v>9</v>
      </c>
      <c r="C6645" s="55">
        <v>135.38</v>
      </c>
      <c r="D6645" s="52">
        <f t="shared" si="106"/>
        <v>10</v>
      </c>
    </row>
    <row r="6646" spans="1:4" x14ac:dyDescent="0.3">
      <c r="A6646" s="54">
        <v>45568</v>
      </c>
      <c r="B6646" s="52">
        <v>10</v>
      </c>
      <c r="C6646" s="55">
        <v>109.39</v>
      </c>
      <c r="D6646" s="52">
        <f t="shared" si="106"/>
        <v>10</v>
      </c>
    </row>
    <row r="6647" spans="1:4" x14ac:dyDescent="0.3">
      <c r="A6647" s="54">
        <v>45568</v>
      </c>
      <c r="B6647" s="52">
        <v>11</v>
      </c>
      <c r="C6647" s="55">
        <v>103.11</v>
      </c>
      <c r="D6647" s="52">
        <f t="shared" si="106"/>
        <v>10</v>
      </c>
    </row>
    <row r="6648" spans="1:4" x14ac:dyDescent="0.3">
      <c r="A6648" s="54">
        <v>45568</v>
      </c>
      <c r="B6648" s="52">
        <v>12</v>
      </c>
      <c r="C6648" s="55">
        <v>94.73</v>
      </c>
      <c r="D6648" s="52">
        <f t="shared" si="106"/>
        <v>10</v>
      </c>
    </row>
    <row r="6649" spans="1:4" x14ac:dyDescent="0.3">
      <c r="A6649" s="54">
        <v>45568</v>
      </c>
      <c r="B6649" s="52">
        <v>13</v>
      </c>
      <c r="C6649" s="55">
        <v>90.79</v>
      </c>
      <c r="D6649" s="52">
        <f t="shared" si="106"/>
        <v>10</v>
      </c>
    </row>
    <row r="6650" spans="1:4" x14ac:dyDescent="0.3">
      <c r="A6650" s="54">
        <v>45568</v>
      </c>
      <c r="B6650" s="52">
        <v>14</v>
      </c>
      <c r="C6650" s="55">
        <v>89.3</v>
      </c>
      <c r="D6650" s="52">
        <f t="shared" si="106"/>
        <v>10</v>
      </c>
    </row>
    <row r="6651" spans="1:4" x14ac:dyDescent="0.3">
      <c r="A6651" s="54">
        <v>45568</v>
      </c>
      <c r="B6651" s="52">
        <v>15</v>
      </c>
      <c r="C6651" s="55">
        <v>96.9</v>
      </c>
      <c r="D6651" s="52">
        <f t="shared" si="106"/>
        <v>10</v>
      </c>
    </row>
    <row r="6652" spans="1:4" x14ac:dyDescent="0.3">
      <c r="A6652" s="54">
        <v>45568</v>
      </c>
      <c r="B6652" s="52">
        <v>16</v>
      </c>
      <c r="C6652" s="55">
        <v>109.98</v>
      </c>
      <c r="D6652" s="52">
        <f t="shared" si="106"/>
        <v>10</v>
      </c>
    </row>
    <row r="6653" spans="1:4" x14ac:dyDescent="0.3">
      <c r="A6653" s="54">
        <v>45568</v>
      </c>
      <c r="B6653" s="52">
        <v>17</v>
      </c>
      <c r="C6653" s="55">
        <v>131.77000000000001</v>
      </c>
      <c r="D6653" s="52">
        <f t="shared" si="106"/>
        <v>10</v>
      </c>
    </row>
    <row r="6654" spans="1:4" x14ac:dyDescent="0.3">
      <c r="A6654" s="54">
        <v>45568</v>
      </c>
      <c r="B6654" s="52">
        <v>18</v>
      </c>
      <c r="C6654" s="55">
        <v>148.71</v>
      </c>
      <c r="D6654" s="52">
        <f t="shared" si="106"/>
        <v>10</v>
      </c>
    </row>
    <row r="6655" spans="1:4" x14ac:dyDescent="0.3">
      <c r="A6655" s="54">
        <v>45568</v>
      </c>
      <c r="B6655" s="52">
        <v>19</v>
      </c>
      <c r="C6655" s="55">
        <v>163.52000000000001</v>
      </c>
      <c r="D6655" s="52">
        <f t="shared" si="106"/>
        <v>10</v>
      </c>
    </row>
    <row r="6656" spans="1:4" x14ac:dyDescent="0.3">
      <c r="A6656" s="54">
        <v>45568</v>
      </c>
      <c r="B6656" s="52">
        <v>20</v>
      </c>
      <c r="C6656" s="55">
        <v>172.46</v>
      </c>
      <c r="D6656" s="52">
        <f t="shared" si="106"/>
        <v>10</v>
      </c>
    </row>
    <row r="6657" spans="1:4" x14ac:dyDescent="0.3">
      <c r="A6657" s="54">
        <v>45568</v>
      </c>
      <c r="B6657" s="52">
        <v>21</v>
      </c>
      <c r="C6657" s="55">
        <v>135.88999999999999</v>
      </c>
      <c r="D6657" s="52">
        <f t="shared" si="106"/>
        <v>10</v>
      </c>
    </row>
    <row r="6658" spans="1:4" x14ac:dyDescent="0.3">
      <c r="A6658" s="54">
        <v>45568</v>
      </c>
      <c r="B6658" s="52">
        <v>22</v>
      </c>
      <c r="C6658" s="55">
        <v>104.93</v>
      </c>
      <c r="D6658" s="52">
        <f t="shared" si="106"/>
        <v>10</v>
      </c>
    </row>
    <row r="6659" spans="1:4" x14ac:dyDescent="0.3">
      <c r="A6659" s="54">
        <v>45568</v>
      </c>
      <c r="B6659" s="52">
        <v>23</v>
      </c>
      <c r="C6659" s="55">
        <v>91.31</v>
      </c>
      <c r="D6659" s="52">
        <f t="shared" si="106"/>
        <v>10</v>
      </c>
    </row>
    <row r="6660" spans="1:4" x14ac:dyDescent="0.3">
      <c r="A6660" s="54">
        <v>45568</v>
      </c>
      <c r="B6660" s="52">
        <v>24</v>
      </c>
      <c r="C6660" s="55">
        <v>81.650000000000006</v>
      </c>
      <c r="D6660" s="52">
        <f t="shared" si="106"/>
        <v>10</v>
      </c>
    </row>
    <row r="6661" spans="1:4" x14ac:dyDescent="0.3">
      <c r="A6661" s="54">
        <v>45569</v>
      </c>
      <c r="B6661" s="52">
        <v>1</v>
      </c>
      <c r="C6661" s="55">
        <v>73.94</v>
      </c>
      <c r="D6661" s="52">
        <f t="shared" si="106"/>
        <v>10</v>
      </c>
    </row>
    <row r="6662" spans="1:4" x14ac:dyDescent="0.3">
      <c r="A6662" s="54">
        <v>45569</v>
      </c>
      <c r="B6662" s="52">
        <v>2</v>
      </c>
      <c r="C6662" s="55">
        <v>72.55</v>
      </c>
      <c r="D6662" s="52">
        <f t="shared" si="106"/>
        <v>10</v>
      </c>
    </row>
    <row r="6663" spans="1:4" x14ac:dyDescent="0.3">
      <c r="A6663" s="54">
        <v>45569</v>
      </c>
      <c r="B6663" s="52">
        <v>3</v>
      </c>
      <c r="C6663" s="55">
        <v>72.27</v>
      </c>
      <c r="D6663" s="52">
        <f t="shared" si="106"/>
        <v>10</v>
      </c>
    </row>
    <row r="6664" spans="1:4" x14ac:dyDescent="0.3">
      <c r="A6664" s="54">
        <v>45569</v>
      </c>
      <c r="B6664" s="52">
        <v>4</v>
      </c>
      <c r="C6664" s="55">
        <v>72.31</v>
      </c>
      <c r="D6664" s="52">
        <f t="shared" si="106"/>
        <v>10</v>
      </c>
    </row>
    <row r="6665" spans="1:4" x14ac:dyDescent="0.3">
      <c r="A6665" s="54">
        <v>45569</v>
      </c>
      <c r="B6665" s="52">
        <v>5</v>
      </c>
      <c r="C6665" s="55">
        <v>72.33</v>
      </c>
      <c r="D6665" s="52">
        <f t="shared" si="106"/>
        <v>10</v>
      </c>
    </row>
    <row r="6666" spans="1:4" x14ac:dyDescent="0.3">
      <c r="A6666" s="54">
        <v>45569</v>
      </c>
      <c r="B6666" s="52">
        <v>6</v>
      </c>
      <c r="C6666" s="55">
        <v>77.099999999999994</v>
      </c>
      <c r="D6666" s="52">
        <f t="shared" si="106"/>
        <v>10</v>
      </c>
    </row>
    <row r="6667" spans="1:4" x14ac:dyDescent="0.3">
      <c r="A6667" s="54">
        <v>45569</v>
      </c>
      <c r="B6667" s="52">
        <v>7</v>
      </c>
      <c r="C6667" s="55">
        <v>103</v>
      </c>
      <c r="D6667" s="52">
        <f t="shared" si="106"/>
        <v>10</v>
      </c>
    </row>
    <row r="6668" spans="1:4" x14ac:dyDescent="0.3">
      <c r="A6668" s="54">
        <v>45569</v>
      </c>
      <c r="B6668" s="52">
        <v>8</v>
      </c>
      <c r="C6668" s="55">
        <v>140.69999999999999</v>
      </c>
      <c r="D6668" s="52">
        <f t="shared" si="106"/>
        <v>10</v>
      </c>
    </row>
    <row r="6669" spans="1:4" x14ac:dyDescent="0.3">
      <c r="A6669" s="54">
        <v>45569</v>
      </c>
      <c r="B6669" s="52">
        <v>9</v>
      </c>
      <c r="C6669" s="55">
        <v>143.24</v>
      </c>
      <c r="D6669" s="52">
        <f t="shared" si="106"/>
        <v>10</v>
      </c>
    </row>
    <row r="6670" spans="1:4" x14ac:dyDescent="0.3">
      <c r="A6670" s="54">
        <v>45569</v>
      </c>
      <c r="B6670" s="52">
        <v>10</v>
      </c>
      <c r="C6670" s="55">
        <v>123.74</v>
      </c>
      <c r="D6670" s="52">
        <f t="shared" si="106"/>
        <v>10</v>
      </c>
    </row>
    <row r="6671" spans="1:4" x14ac:dyDescent="0.3">
      <c r="A6671" s="54">
        <v>45569</v>
      </c>
      <c r="B6671" s="52">
        <v>11</v>
      </c>
      <c r="C6671" s="55">
        <v>105.34</v>
      </c>
      <c r="D6671" s="52">
        <f t="shared" ref="D6671:D6734" si="107">MONTH(A6671)</f>
        <v>10</v>
      </c>
    </row>
    <row r="6672" spans="1:4" x14ac:dyDescent="0.3">
      <c r="A6672" s="54">
        <v>45569</v>
      </c>
      <c r="B6672" s="52">
        <v>12</v>
      </c>
      <c r="C6672" s="55">
        <v>95.85</v>
      </c>
      <c r="D6672" s="52">
        <f t="shared" si="107"/>
        <v>10</v>
      </c>
    </row>
    <row r="6673" spans="1:4" x14ac:dyDescent="0.3">
      <c r="A6673" s="54">
        <v>45569</v>
      </c>
      <c r="B6673" s="52">
        <v>13</v>
      </c>
      <c r="C6673" s="55">
        <v>79.89</v>
      </c>
      <c r="D6673" s="52">
        <f t="shared" si="107"/>
        <v>10</v>
      </c>
    </row>
    <row r="6674" spans="1:4" x14ac:dyDescent="0.3">
      <c r="A6674" s="54">
        <v>45569</v>
      </c>
      <c r="B6674" s="52">
        <v>14</v>
      </c>
      <c r="C6674" s="55">
        <v>73.98</v>
      </c>
      <c r="D6674" s="52">
        <f t="shared" si="107"/>
        <v>10</v>
      </c>
    </row>
    <row r="6675" spans="1:4" x14ac:dyDescent="0.3">
      <c r="A6675" s="54">
        <v>45569</v>
      </c>
      <c r="B6675" s="52">
        <v>15</v>
      </c>
      <c r="C6675" s="55">
        <v>77.56</v>
      </c>
      <c r="D6675" s="52">
        <f t="shared" si="107"/>
        <v>10</v>
      </c>
    </row>
    <row r="6676" spans="1:4" x14ac:dyDescent="0.3">
      <c r="A6676" s="54">
        <v>45569</v>
      </c>
      <c r="B6676" s="52">
        <v>16</v>
      </c>
      <c r="C6676" s="55">
        <v>93.23</v>
      </c>
      <c r="D6676" s="52">
        <f t="shared" si="107"/>
        <v>10</v>
      </c>
    </row>
    <row r="6677" spans="1:4" x14ac:dyDescent="0.3">
      <c r="A6677" s="54">
        <v>45569</v>
      </c>
      <c r="B6677" s="52">
        <v>17</v>
      </c>
      <c r="C6677" s="55">
        <v>111</v>
      </c>
      <c r="D6677" s="52">
        <f t="shared" si="107"/>
        <v>10</v>
      </c>
    </row>
    <row r="6678" spans="1:4" x14ac:dyDescent="0.3">
      <c r="A6678" s="54">
        <v>45569</v>
      </c>
      <c r="B6678" s="52">
        <v>18</v>
      </c>
      <c r="C6678" s="55">
        <v>123.25</v>
      </c>
      <c r="D6678" s="52">
        <f t="shared" si="107"/>
        <v>10</v>
      </c>
    </row>
    <row r="6679" spans="1:4" x14ac:dyDescent="0.3">
      <c r="A6679" s="54">
        <v>45569</v>
      </c>
      <c r="B6679" s="52">
        <v>19</v>
      </c>
      <c r="C6679" s="55">
        <v>142.46</v>
      </c>
      <c r="D6679" s="52">
        <f t="shared" si="107"/>
        <v>10</v>
      </c>
    </row>
    <row r="6680" spans="1:4" x14ac:dyDescent="0.3">
      <c r="A6680" s="54">
        <v>45569</v>
      </c>
      <c r="B6680" s="52">
        <v>20</v>
      </c>
      <c r="C6680" s="55">
        <v>154.31</v>
      </c>
      <c r="D6680" s="52">
        <f t="shared" si="107"/>
        <v>10</v>
      </c>
    </row>
    <row r="6681" spans="1:4" x14ac:dyDescent="0.3">
      <c r="A6681" s="54">
        <v>45569</v>
      </c>
      <c r="B6681" s="52">
        <v>21</v>
      </c>
      <c r="C6681" s="55">
        <v>123.7</v>
      </c>
      <c r="D6681" s="52">
        <f t="shared" si="107"/>
        <v>10</v>
      </c>
    </row>
    <row r="6682" spans="1:4" x14ac:dyDescent="0.3">
      <c r="A6682" s="54">
        <v>45569</v>
      </c>
      <c r="B6682" s="52">
        <v>22</v>
      </c>
      <c r="C6682" s="55">
        <v>99.9</v>
      </c>
      <c r="D6682" s="52">
        <f t="shared" si="107"/>
        <v>10</v>
      </c>
    </row>
    <row r="6683" spans="1:4" x14ac:dyDescent="0.3">
      <c r="A6683" s="54">
        <v>45569</v>
      </c>
      <c r="B6683" s="52">
        <v>23</v>
      </c>
      <c r="C6683" s="55">
        <v>99.9</v>
      </c>
      <c r="D6683" s="52">
        <f t="shared" si="107"/>
        <v>10</v>
      </c>
    </row>
    <row r="6684" spans="1:4" x14ac:dyDescent="0.3">
      <c r="A6684" s="54">
        <v>45569</v>
      </c>
      <c r="B6684" s="52">
        <v>24</v>
      </c>
      <c r="C6684" s="55">
        <v>90</v>
      </c>
      <c r="D6684" s="52">
        <f t="shared" si="107"/>
        <v>10</v>
      </c>
    </row>
    <row r="6685" spans="1:4" x14ac:dyDescent="0.3">
      <c r="A6685" s="54">
        <v>45570</v>
      </c>
      <c r="B6685" s="52">
        <v>1</v>
      </c>
      <c r="C6685" s="55">
        <v>93.1</v>
      </c>
      <c r="D6685" s="52">
        <f t="shared" si="107"/>
        <v>10</v>
      </c>
    </row>
    <row r="6686" spans="1:4" x14ac:dyDescent="0.3">
      <c r="A6686" s="54">
        <v>45570</v>
      </c>
      <c r="B6686" s="52">
        <v>2</v>
      </c>
      <c r="C6686" s="55">
        <v>84.64</v>
      </c>
      <c r="D6686" s="52">
        <f t="shared" si="107"/>
        <v>10</v>
      </c>
    </row>
    <row r="6687" spans="1:4" x14ac:dyDescent="0.3">
      <c r="A6687" s="54">
        <v>45570</v>
      </c>
      <c r="B6687" s="52">
        <v>3</v>
      </c>
      <c r="C6687" s="55">
        <v>81.400000000000006</v>
      </c>
      <c r="D6687" s="52">
        <f t="shared" si="107"/>
        <v>10</v>
      </c>
    </row>
    <row r="6688" spans="1:4" x14ac:dyDescent="0.3">
      <c r="A6688" s="54">
        <v>45570</v>
      </c>
      <c r="B6688" s="52">
        <v>4</v>
      </c>
      <c r="C6688" s="55">
        <v>75.540000000000006</v>
      </c>
      <c r="D6688" s="52">
        <f t="shared" si="107"/>
        <v>10</v>
      </c>
    </row>
    <row r="6689" spans="1:4" x14ac:dyDescent="0.3">
      <c r="A6689" s="54">
        <v>45570</v>
      </c>
      <c r="B6689" s="52">
        <v>5</v>
      </c>
      <c r="C6689" s="55">
        <v>75.72</v>
      </c>
      <c r="D6689" s="52">
        <f t="shared" si="107"/>
        <v>10</v>
      </c>
    </row>
    <row r="6690" spans="1:4" x14ac:dyDescent="0.3">
      <c r="A6690" s="54">
        <v>45570</v>
      </c>
      <c r="B6690" s="52">
        <v>6</v>
      </c>
      <c r="C6690" s="55">
        <v>79.819999999999993</v>
      </c>
      <c r="D6690" s="52">
        <f t="shared" si="107"/>
        <v>10</v>
      </c>
    </row>
    <row r="6691" spans="1:4" x14ac:dyDescent="0.3">
      <c r="A6691" s="54">
        <v>45570</v>
      </c>
      <c r="B6691" s="52">
        <v>7</v>
      </c>
      <c r="C6691" s="55">
        <v>86.2</v>
      </c>
      <c r="D6691" s="52">
        <f t="shared" si="107"/>
        <v>10</v>
      </c>
    </row>
    <row r="6692" spans="1:4" x14ac:dyDescent="0.3">
      <c r="A6692" s="54">
        <v>45570</v>
      </c>
      <c r="B6692" s="52">
        <v>8</v>
      </c>
      <c r="C6692" s="55">
        <v>100.4</v>
      </c>
      <c r="D6692" s="52">
        <f t="shared" si="107"/>
        <v>10</v>
      </c>
    </row>
    <row r="6693" spans="1:4" x14ac:dyDescent="0.3">
      <c r="A6693" s="54">
        <v>45570</v>
      </c>
      <c r="B6693" s="52">
        <v>9</v>
      </c>
      <c r="C6693" s="55">
        <v>110.53</v>
      </c>
      <c r="D6693" s="52">
        <f t="shared" si="107"/>
        <v>10</v>
      </c>
    </row>
    <row r="6694" spans="1:4" x14ac:dyDescent="0.3">
      <c r="A6694" s="54">
        <v>45570</v>
      </c>
      <c r="B6694" s="52">
        <v>10</v>
      </c>
      <c r="C6694" s="55">
        <v>102.25</v>
      </c>
      <c r="D6694" s="52">
        <f t="shared" si="107"/>
        <v>10</v>
      </c>
    </row>
    <row r="6695" spans="1:4" x14ac:dyDescent="0.3">
      <c r="A6695" s="54">
        <v>45570</v>
      </c>
      <c r="B6695" s="52">
        <v>11</v>
      </c>
      <c r="C6695" s="55">
        <v>81.040000000000006</v>
      </c>
      <c r="D6695" s="52">
        <f t="shared" si="107"/>
        <v>10</v>
      </c>
    </row>
    <row r="6696" spans="1:4" x14ac:dyDescent="0.3">
      <c r="A6696" s="54">
        <v>45570</v>
      </c>
      <c r="B6696" s="52">
        <v>12</v>
      </c>
      <c r="C6696" s="55">
        <v>66.72</v>
      </c>
      <c r="D6696" s="52">
        <f t="shared" si="107"/>
        <v>10</v>
      </c>
    </row>
    <row r="6697" spans="1:4" x14ac:dyDescent="0.3">
      <c r="A6697" s="54">
        <v>45570</v>
      </c>
      <c r="B6697" s="52">
        <v>13</v>
      </c>
      <c r="C6697" s="55">
        <v>50.18</v>
      </c>
      <c r="D6697" s="52">
        <f t="shared" si="107"/>
        <v>10</v>
      </c>
    </row>
    <row r="6698" spans="1:4" x14ac:dyDescent="0.3">
      <c r="A6698" s="54">
        <v>45570</v>
      </c>
      <c r="B6698" s="52">
        <v>14</v>
      </c>
      <c r="C6698" s="55">
        <v>37.770000000000003</v>
      </c>
      <c r="D6698" s="52">
        <f t="shared" si="107"/>
        <v>10</v>
      </c>
    </row>
    <row r="6699" spans="1:4" x14ac:dyDescent="0.3">
      <c r="A6699" s="54">
        <v>45570</v>
      </c>
      <c r="B6699" s="52">
        <v>15</v>
      </c>
      <c r="C6699" s="55">
        <v>41.04</v>
      </c>
      <c r="D6699" s="52">
        <f t="shared" si="107"/>
        <v>10</v>
      </c>
    </row>
    <row r="6700" spans="1:4" x14ac:dyDescent="0.3">
      <c r="A6700" s="54">
        <v>45570</v>
      </c>
      <c r="B6700" s="52">
        <v>16</v>
      </c>
      <c r="C6700" s="55">
        <v>61.93</v>
      </c>
      <c r="D6700" s="52">
        <f t="shared" si="107"/>
        <v>10</v>
      </c>
    </row>
    <row r="6701" spans="1:4" x14ac:dyDescent="0.3">
      <c r="A6701" s="54">
        <v>45570</v>
      </c>
      <c r="B6701" s="52">
        <v>17</v>
      </c>
      <c r="C6701" s="55">
        <v>96.34</v>
      </c>
      <c r="D6701" s="52">
        <f t="shared" si="107"/>
        <v>10</v>
      </c>
    </row>
    <row r="6702" spans="1:4" x14ac:dyDescent="0.3">
      <c r="A6702" s="54">
        <v>45570</v>
      </c>
      <c r="B6702" s="52">
        <v>18</v>
      </c>
      <c r="C6702" s="55">
        <v>115.51</v>
      </c>
      <c r="D6702" s="52">
        <f t="shared" si="107"/>
        <v>10</v>
      </c>
    </row>
    <row r="6703" spans="1:4" x14ac:dyDescent="0.3">
      <c r="A6703" s="54">
        <v>45570</v>
      </c>
      <c r="B6703" s="52">
        <v>19</v>
      </c>
      <c r="C6703" s="55">
        <v>144.21</v>
      </c>
      <c r="D6703" s="52">
        <f t="shared" si="107"/>
        <v>10</v>
      </c>
    </row>
    <row r="6704" spans="1:4" x14ac:dyDescent="0.3">
      <c r="A6704" s="54">
        <v>45570</v>
      </c>
      <c r="B6704" s="52">
        <v>20</v>
      </c>
      <c r="C6704" s="55">
        <v>155.84</v>
      </c>
      <c r="D6704" s="52">
        <f t="shared" si="107"/>
        <v>10</v>
      </c>
    </row>
    <row r="6705" spans="1:4" x14ac:dyDescent="0.3">
      <c r="A6705" s="54">
        <v>45570</v>
      </c>
      <c r="B6705" s="52">
        <v>21</v>
      </c>
      <c r="C6705" s="55">
        <v>108.49</v>
      </c>
      <c r="D6705" s="52">
        <f t="shared" si="107"/>
        <v>10</v>
      </c>
    </row>
    <row r="6706" spans="1:4" x14ac:dyDescent="0.3">
      <c r="A6706" s="54">
        <v>45570</v>
      </c>
      <c r="B6706" s="52">
        <v>22</v>
      </c>
      <c r="C6706" s="55">
        <v>95.32</v>
      </c>
      <c r="D6706" s="52">
        <f t="shared" si="107"/>
        <v>10</v>
      </c>
    </row>
    <row r="6707" spans="1:4" x14ac:dyDescent="0.3">
      <c r="A6707" s="54">
        <v>45570</v>
      </c>
      <c r="B6707" s="52">
        <v>23</v>
      </c>
      <c r="C6707" s="55">
        <v>84.67</v>
      </c>
      <c r="D6707" s="52">
        <f t="shared" si="107"/>
        <v>10</v>
      </c>
    </row>
    <row r="6708" spans="1:4" x14ac:dyDescent="0.3">
      <c r="A6708" s="54">
        <v>45570</v>
      </c>
      <c r="B6708" s="52">
        <v>24</v>
      </c>
      <c r="C6708" s="55">
        <v>67</v>
      </c>
      <c r="D6708" s="52">
        <f t="shared" si="107"/>
        <v>10</v>
      </c>
    </row>
    <row r="6709" spans="1:4" x14ac:dyDescent="0.3">
      <c r="A6709" s="54">
        <v>45571</v>
      </c>
      <c r="B6709" s="52">
        <v>1</v>
      </c>
      <c r="C6709" s="55">
        <v>66</v>
      </c>
      <c r="D6709" s="52">
        <f t="shared" si="107"/>
        <v>10</v>
      </c>
    </row>
    <row r="6710" spans="1:4" x14ac:dyDescent="0.3">
      <c r="A6710" s="54">
        <v>45571</v>
      </c>
      <c r="B6710" s="52">
        <v>2</v>
      </c>
      <c r="C6710" s="55">
        <v>62.2</v>
      </c>
      <c r="D6710" s="52">
        <f t="shared" si="107"/>
        <v>10</v>
      </c>
    </row>
    <row r="6711" spans="1:4" x14ac:dyDescent="0.3">
      <c r="A6711" s="54">
        <v>45571</v>
      </c>
      <c r="B6711" s="52">
        <v>3</v>
      </c>
      <c r="C6711" s="55">
        <v>60.81</v>
      </c>
      <c r="D6711" s="52">
        <f t="shared" si="107"/>
        <v>10</v>
      </c>
    </row>
    <row r="6712" spans="1:4" x14ac:dyDescent="0.3">
      <c r="A6712" s="54">
        <v>45571</v>
      </c>
      <c r="B6712" s="52">
        <v>4</v>
      </c>
      <c r="C6712" s="55">
        <v>60.54</v>
      </c>
      <c r="D6712" s="52">
        <f t="shared" si="107"/>
        <v>10</v>
      </c>
    </row>
    <row r="6713" spans="1:4" x14ac:dyDescent="0.3">
      <c r="A6713" s="54">
        <v>45571</v>
      </c>
      <c r="B6713" s="52">
        <v>5</v>
      </c>
      <c r="C6713" s="55">
        <v>59.63</v>
      </c>
      <c r="D6713" s="52">
        <f t="shared" si="107"/>
        <v>10</v>
      </c>
    </row>
    <row r="6714" spans="1:4" x14ac:dyDescent="0.3">
      <c r="A6714" s="54">
        <v>45571</v>
      </c>
      <c r="B6714" s="52">
        <v>6</v>
      </c>
      <c r="C6714" s="55">
        <v>60.82</v>
      </c>
      <c r="D6714" s="52">
        <f t="shared" si="107"/>
        <v>10</v>
      </c>
    </row>
    <row r="6715" spans="1:4" x14ac:dyDescent="0.3">
      <c r="A6715" s="54">
        <v>45571</v>
      </c>
      <c r="B6715" s="52">
        <v>7</v>
      </c>
      <c r="C6715" s="55">
        <v>60.31</v>
      </c>
      <c r="D6715" s="52">
        <f t="shared" si="107"/>
        <v>10</v>
      </c>
    </row>
    <row r="6716" spans="1:4" x14ac:dyDescent="0.3">
      <c r="A6716" s="54">
        <v>45571</v>
      </c>
      <c r="B6716" s="52">
        <v>8</v>
      </c>
      <c r="C6716" s="55">
        <v>69.010000000000005</v>
      </c>
      <c r="D6716" s="52">
        <f t="shared" si="107"/>
        <v>10</v>
      </c>
    </row>
    <row r="6717" spans="1:4" x14ac:dyDescent="0.3">
      <c r="A6717" s="54">
        <v>45571</v>
      </c>
      <c r="B6717" s="52">
        <v>9</v>
      </c>
      <c r="C6717" s="55">
        <v>74.069999999999993</v>
      </c>
      <c r="D6717" s="52">
        <f t="shared" si="107"/>
        <v>10</v>
      </c>
    </row>
    <row r="6718" spans="1:4" x14ac:dyDescent="0.3">
      <c r="A6718" s="54">
        <v>45571</v>
      </c>
      <c r="B6718" s="52">
        <v>10</v>
      </c>
      <c r="C6718" s="55">
        <v>63.44</v>
      </c>
      <c r="D6718" s="52">
        <f t="shared" si="107"/>
        <v>10</v>
      </c>
    </row>
    <row r="6719" spans="1:4" x14ac:dyDescent="0.3">
      <c r="A6719" s="54">
        <v>45571</v>
      </c>
      <c r="B6719" s="52">
        <v>11</v>
      </c>
      <c r="C6719" s="55">
        <v>35.159999999999997</v>
      </c>
      <c r="D6719" s="52">
        <f t="shared" si="107"/>
        <v>10</v>
      </c>
    </row>
    <row r="6720" spans="1:4" x14ac:dyDescent="0.3">
      <c r="A6720" s="54">
        <v>45571</v>
      </c>
      <c r="B6720" s="52">
        <v>12</v>
      </c>
      <c r="C6720" s="55">
        <v>16.68</v>
      </c>
      <c r="D6720" s="52">
        <f t="shared" si="107"/>
        <v>10</v>
      </c>
    </row>
    <row r="6721" spans="1:4" x14ac:dyDescent="0.3">
      <c r="A6721" s="54">
        <v>45571</v>
      </c>
      <c r="B6721" s="52">
        <v>13</v>
      </c>
      <c r="C6721" s="55">
        <v>5.25</v>
      </c>
      <c r="D6721" s="52">
        <f t="shared" si="107"/>
        <v>10</v>
      </c>
    </row>
    <row r="6722" spans="1:4" x14ac:dyDescent="0.3">
      <c r="A6722" s="54">
        <v>45571</v>
      </c>
      <c r="B6722" s="52">
        <v>14</v>
      </c>
      <c r="C6722" s="55">
        <v>-0.01</v>
      </c>
      <c r="D6722" s="52">
        <f t="shared" si="107"/>
        <v>10</v>
      </c>
    </row>
    <row r="6723" spans="1:4" x14ac:dyDescent="0.3">
      <c r="A6723" s="54">
        <v>45571</v>
      </c>
      <c r="B6723" s="52">
        <v>15</v>
      </c>
      <c r="C6723" s="55">
        <v>-0.01</v>
      </c>
      <c r="D6723" s="52">
        <f t="shared" si="107"/>
        <v>10</v>
      </c>
    </row>
    <row r="6724" spans="1:4" x14ac:dyDescent="0.3">
      <c r="A6724" s="54">
        <v>45571</v>
      </c>
      <c r="B6724" s="52">
        <v>16</v>
      </c>
      <c r="C6724" s="55">
        <v>0.2</v>
      </c>
      <c r="D6724" s="52">
        <f t="shared" si="107"/>
        <v>10</v>
      </c>
    </row>
    <row r="6725" spans="1:4" x14ac:dyDescent="0.3">
      <c r="A6725" s="54">
        <v>45571</v>
      </c>
      <c r="B6725" s="52">
        <v>17</v>
      </c>
      <c r="C6725" s="55">
        <v>61.73</v>
      </c>
      <c r="D6725" s="52">
        <f t="shared" si="107"/>
        <v>10</v>
      </c>
    </row>
    <row r="6726" spans="1:4" x14ac:dyDescent="0.3">
      <c r="A6726" s="54">
        <v>45571</v>
      </c>
      <c r="B6726" s="52">
        <v>18</v>
      </c>
      <c r="C6726" s="55">
        <v>104.02</v>
      </c>
      <c r="D6726" s="52">
        <f t="shared" si="107"/>
        <v>10</v>
      </c>
    </row>
    <row r="6727" spans="1:4" x14ac:dyDescent="0.3">
      <c r="A6727" s="54">
        <v>45571</v>
      </c>
      <c r="B6727" s="52">
        <v>19</v>
      </c>
      <c r="C6727" s="55">
        <v>134.69</v>
      </c>
      <c r="D6727" s="52">
        <f t="shared" si="107"/>
        <v>10</v>
      </c>
    </row>
    <row r="6728" spans="1:4" x14ac:dyDescent="0.3">
      <c r="A6728" s="54">
        <v>45571</v>
      </c>
      <c r="B6728" s="52">
        <v>20</v>
      </c>
      <c r="C6728" s="55">
        <v>157.81</v>
      </c>
      <c r="D6728" s="52">
        <f t="shared" si="107"/>
        <v>10</v>
      </c>
    </row>
    <row r="6729" spans="1:4" x14ac:dyDescent="0.3">
      <c r="A6729" s="54">
        <v>45571</v>
      </c>
      <c r="B6729" s="52">
        <v>21</v>
      </c>
      <c r="C6729" s="55">
        <v>116.42</v>
      </c>
      <c r="D6729" s="52">
        <f t="shared" si="107"/>
        <v>10</v>
      </c>
    </row>
    <row r="6730" spans="1:4" x14ac:dyDescent="0.3">
      <c r="A6730" s="54">
        <v>45571</v>
      </c>
      <c r="B6730" s="52">
        <v>22</v>
      </c>
      <c r="C6730" s="55">
        <v>97.34</v>
      </c>
      <c r="D6730" s="52">
        <f t="shared" si="107"/>
        <v>10</v>
      </c>
    </row>
    <row r="6731" spans="1:4" x14ac:dyDescent="0.3">
      <c r="A6731" s="54">
        <v>45571</v>
      </c>
      <c r="B6731" s="52">
        <v>23</v>
      </c>
      <c r="C6731" s="55">
        <v>81.36</v>
      </c>
      <c r="D6731" s="52">
        <f t="shared" si="107"/>
        <v>10</v>
      </c>
    </row>
    <row r="6732" spans="1:4" x14ac:dyDescent="0.3">
      <c r="A6732" s="54">
        <v>45571</v>
      </c>
      <c r="B6732" s="52">
        <v>24</v>
      </c>
      <c r="C6732" s="55">
        <v>69.739999999999995</v>
      </c>
      <c r="D6732" s="52">
        <f t="shared" si="107"/>
        <v>10</v>
      </c>
    </row>
    <row r="6733" spans="1:4" x14ac:dyDescent="0.3">
      <c r="A6733" s="54">
        <v>45572</v>
      </c>
      <c r="B6733" s="52">
        <v>1</v>
      </c>
      <c r="C6733" s="55">
        <v>34.58</v>
      </c>
      <c r="D6733" s="52">
        <f t="shared" si="107"/>
        <v>10</v>
      </c>
    </row>
    <row r="6734" spans="1:4" x14ac:dyDescent="0.3">
      <c r="A6734" s="54">
        <v>45572</v>
      </c>
      <c r="B6734" s="52">
        <v>2</v>
      </c>
      <c r="C6734" s="55">
        <v>35.340000000000003</v>
      </c>
      <c r="D6734" s="52">
        <f t="shared" si="107"/>
        <v>10</v>
      </c>
    </row>
    <row r="6735" spans="1:4" x14ac:dyDescent="0.3">
      <c r="A6735" s="54">
        <v>45572</v>
      </c>
      <c r="B6735" s="52">
        <v>3</v>
      </c>
      <c r="C6735" s="55">
        <v>33.25</v>
      </c>
      <c r="D6735" s="52">
        <f t="shared" ref="D6735:D6798" si="108">MONTH(A6735)</f>
        <v>10</v>
      </c>
    </row>
    <row r="6736" spans="1:4" x14ac:dyDescent="0.3">
      <c r="A6736" s="54">
        <v>45572</v>
      </c>
      <c r="B6736" s="52">
        <v>4</v>
      </c>
      <c r="C6736" s="55">
        <v>30.08</v>
      </c>
      <c r="D6736" s="52">
        <f t="shared" si="108"/>
        <v>10</v>
      </c>
    </row>
    <row r="6737" spans="1:4" x14ac:dyDescent="0.3">
      <c r="A6737" s="54">
        <v>45572</v>
      </c>
      <c r="B6737" s="52">
        <v>5</v>
      </c>
      <c r="C6737" s="55">
        <v>37.03</v>
      </c>
      <c r="D6737" s="52">
        <f t="shared" si="108"/>
        <v>10</v>
      </c>
    </row>
    <row r="6738" spans="1:4" x14ac:dyDescent="0.3">
      <c r="A6738" s="54">
        <v>45572</v>
      </c>
      <c r="B6738" s="52">
        <v>6</v>
      </c>
      <c r="C6738" s="55">
        <v>73.260000000000005</v>
      </c>
      <c r="D6738" s="52">
        <f t="shared" si="108"/>
        <v>10</v>
      </c>
    </row>
    <row r="6739" spans="1:4" x14ac:dyDescent="0.3">
      <c r="A6739" s="54">
        <v>45572</v>
      </c>
      <c r="B6739" s="52">
        <v>7</v>
      </c>
      <c r="C6739" s="55">
        <v>130</v>
      </c>
      <c r="D6739" s="52">
        <f t="shared" si="108"/>
        <v>10</v>
      </c>
    </row>
    <row r="6740" spans="1:4" x14ac:dyDescent="0.3">
      <c r="A6740" s="54">
        <v>45572</v>
      </c>
      <c r="B6740" s="52">
        <v>8</v>
      </c>
      <c r="C6740" s="55">
        <v>170.35</v>
      </c>
      <c r="D6740" s="52">
        <f t="shared" si="108"/>
        <v>10</v>
      </c>
    </row>
    <row r="6741" spans="1:4" x14ac:dyDescent="0.3">
      <c r="A6741" s="54">
        <v>45572</v>
      </c>
      <c r="B6741" s="52">
        <v>9</v>
      </c>
      <c r="C6741" s="55">
        <v>108.32</v>
      </c>
      <c r="D6741" s="52">
        <f t="shared" si="108"/>
        <v>10</v>
      </c>
    </row>
    <row r="6742" spans="1:4" x14ac:dyDescent="0.3">
      <c r="A6742" s="54">
        <v>45572</v>
      </c>
      <c r="B6742" s="52">
        <v>10</v>
      </c>
      <c r="C6742" s="55">
        <v>92.93</v>
      </c>
      <c r="D6742" s="52">
        <f t="shared" si="108"/>
        <v>10</v>
      </c>
    </row>
    <row r="6743" spans="1:4" x14ac:dyDescent="0.3">
      <c r="A6743" s="54">
        <v>45572</v>
      </c>
      <c r="B6743" s="52">
        <v>11</v>
      </c>
      <c r="C6743" s="55">
        <v>65.989999999999995</v>
      </c>
      <c r="D6743" s="52">
        <f t="shared" si="108"/>
        <v>10</v>
      </c>
    </row>
    <row r="6744" spans="1:4" x14ac:dyDescent="0.3">
      <c r="A6744" s="54">
        <v>45572</v>
      </c>
      <c r="B6744" s="52">
        <v>12</v>
      </c>
      <c r="C6744" s="55">
        <v>60.13</v>
      </c>
      <c r="D6744" s="52">
        <f t="shared" si="108"/>
        <v>10</v>
      </c>
    </row>
    <row r="6745" spans="1:4" x14ac:dyDescent="0.3">
      <c r="A6745" s="54">
        <v>45572</v>
      </c>
      <c r="B6745" s="52">
        <v>13</v>
      </c>
      <c r="C6745" s="55">
        <v>54.76</v>
      </c>
      <c r="D6745" s="52">
        <f t="shared" si="108"/>
        <v>10</v>
      </c>
    </row>
    <row r="6746" spans="1:4" x14ac:dyDescent="0.3">
      <c r="A6746" s="54">
        <v>45572</v>
      </c>
      <c r="B6746" s="52">
        <v>14</v>
      </c>
      <c r="C6746" s="55">
        <v>43.29</v>
      </c>
      <c r="D6746" s="52">
        <f t="shared" si="108"/>
        <v>10</v>
      </c>
    </row>
    <row r="6747" spans="1:4" x14ac:dyDescent="0.3">
      <c r="A6747" s="54">
        <v>45572</v>
      </c>
      <c r="B6747" s="52">
        <v>15</v>
      </c>
      <c r="C6747" s="55">
        <v>55</v>
      </c>
      <c r="D6747" s="52">
        <f t="shared" si="108"/>
        <v>10</v>
      </c>
    </row>
    <row r="6748" spans="1:4" x14ac:dyDescent="0.3">
      <c r="A6748" s="54">
        <v>45572</v>
      </c>
      <c r="B6748" s="52">
        <v>16</v>
      </c>
      <c r="C6748" s="55">
        <v>69.180000000000007</v>
      </c>
      <c r="D6748" s="52">
        <f t="shared" si="108"/>
        <v>10</v>
      </c>
    </row>
    <row r="6749" spans="1:4" x14ac:dyDescent="0.3">
      <c r="A6749" s="54">
        <v>45572</v>
      </c>
      <c r="B6749" s="52">
        <v>17</v>
      </c>
      <c r="C6749" s="55">
        <v>101.83</v>
      </c>
      <c r="D6749" s="52">
        <f t="shared" si="108"/>
        <v>10</v>
      </c>
    </row>
    <row r="6750" spans="1:4" x14ac:dyDescent="0.3">
      <c r="A6750" s="54">
        <v>45572</v>
      </c>
      <c r="B6750" s="52">
        <v>18</v>
      </c>
      <c r="C6750" s="55">
        <v>146.86000000000001</v>
      </c>
      <c r="D6750" s="52">
        <f t="shared" si="108"/>
        <v>10</v>
      </c>
    </row>
    <row r="6751" spans="1:4" x14ac:dyDescent="0.3">
      <c r="A6751" s="54">
        <v>45572</v>
      </c>
      <c r="B6751" s="52">
        <v>19</v>
      </c>
      <c r="C6751" s="55">
        <v>236.05</v>
      </c>
      <c r="D6751" s="52">
        <f t="shared" si="108"/>
        <v>10</v>
      </c>
    </row>
    <row r="6752" spans="1:4" x14ac:dyDescent="0.3">
      <c r="A6752" s="54">
        <v>45572</v>
      </c>
      <c r="B6752" s="52">
        <v>20</v>
      </c>
      <c r="C6752" s="55">
        <v>254.58</v>
      </c>
      <c r="D6752" s="52">
        <f t="shared" si="108"/>
        <v>10</v>
      </c>
    </row>
    <row r="6753" spans="1:4" x14ac:dyDescent="0.3">
      <c r="A6753" s="54">
        <v>45572</v>
      </c>
      <c r="B6753" s="52">
        <v>21</v>
      </c>
      <c r="C6753" s="55">
        <v>150.25</v>
      </c>
      <c r="D6753" s="52">
        <f t="shared" si="108"/>
        <v>10</v>
      </c>
    </row>
    <row r="6754" spans="1:4" x14ac:dyDescent="0.3">
      <c r="A6754" s="54">
        <v>45572</v>
      </c>
      <c r="B6754" s="52">
        <v>22</v>
      </c>
      <c r="C6754" s="55">
        <v>97.46</v>
      </c>
      <c r="D6754" s="52">
        <f t="shared" si="108"/>
        <v>10</v>
      </c>
    </row>
    <row r="6755" spans="1:4" x14ac:dyDescent="0.3">
      <c r="A6755" s="54">
        <v>45572</v>
      </c>
      <c r="B6755" s="52">
        <v>23</v>
      </c>
      <c r="C6755" s="55">
        <v>89.59</v>
      </c>
      <c r="D6755" s="52">
        <f t="shared" si="108"/>
        <v>10</v>
      </c>
    </row>
    <row r="6756" spans="1:4" x14ac:dyDescent="0.3">
      <c r="A6756" s="54">
        <v>45572</v>
      </c>
      <c r="B6756" s="52">
        <v>24</v>
      </c>
      <c r="C6756" s="55">
        <v>80.099999999999994</v>
      </c>
      <c r="D6756" s="52">
        <f t="shared" si="108"/>
        <v>10</v>
      </c>
    </row>
    <row r="6757" spans="1:4" x14ac:dyDescent="0.3">
      <c r="A6757" s="54">
        <v>45573</v>
      </c>
      <c r="B6757" s="52">
        <v>1</v>
      </c>
      <c r="C6757" s="55">
        <v>74.36</v>
      </c>
      <c r="D6757" s="52">
        <f t="shared" si="108"/>
        <v>10</v>
      </c>
    </row>
    <row r="6758" spans="1:4" x14ac:dyDescent="0.3">
      <c r="A6758" s="54">
        <v>45573</v>
      </c>
      <c r="B6758" s="52">
        <v>2</v>
      </c>
      <c r="C6758" s="55">
        <v>69.31</v>
      </c>
      <c r="D6758" s="52">
        <f t="shared" si="108"/>
        <v>10</v>
      </c>
    </row>
    <row r="6759" spans="1:4" x14ac:dyDescent="0.3">
      <c r="A6759" s="54">
        <v>45573</v>
      </c>
      <c r="B6759" s="52">
        <v>3</v>
      </c>
      <c r="C6759" s="55">
        <v>64.86</v>
      </c>
      <c r="D6759" s="52">
        <f t="shared" si="108"/>
        <v>10</v>
      </c>
    </row>
    <row r="6760" spans="1:4" x14ac:dyDescent="0.3">
      <c r="A6760" s="54">
        <v>45573</v>
      </c>
      <c r="B6760" s="52">
        <v>4</v>
      </c>
      <c r="C6760" s="55">
        <v>62.46</v>
      </c>
      <c r="D6760" s="52">
        <f t="shared" si="108"/>
        <v>10</v>
      </c>
    </row>
    <row r="6761" spans="1:4" x14ac:dyDescent="0.3">
      <c r="A6761" s="54">
        <v>45573</v>
      </c>
      <c r="B6761" s="52">
        <v>5</v>
      </c>
      <c r="C6761" s="55">
        <v>62.58</v>
      </c>
      <c r="D6761" s="52">
        <f t="shared" si="108"/>
        <v>10</v>
      </c>
    </row>
    <row r="6762" spans="1:4" x14ac:dyDescent="0.3">
      <c r="A6762" s="54">
        <v>45573</v>
      </c>
      <c r="B6762" s="52">
        <v>6</v>
      </c>
      <c r="C6762" s="55">
        <v>69.86</v>
      </c>
      <c r="D6762" s="52">
        <f t="shared" si="108"/>
        <v>10</v>
      </c>
    </row>
    <row r="6763" spans="1:4" x14ac:dyDescent="0.3">
      <c r="A6763" s="54">
        <v>45573</v>
      </c>
      <c r="B6763" s="52">
        <v>7</v>
      </c>
      <c r="C6763" s="55">
        <v>103.48</v>
      </c>
      <c r="D6763" s="52">
        <f t="shared" si="108"/>
        <v>10</v>
      </c>
    </row>
    <row r="6764" spans="1:4" x14ac:dyDescent="0.3">
      <c r="A6764" s="54">
        <v>45573</v>
      </c>
      <c r="B6764" s="52">
        <v>8</v>
      </c>
      <c r="C6764" s="55">
        <v>125.12</v>
      </c>
      <c r="D6764" s="52">
        <f t="shared" si="108"/>
        <v>10</v>
      </c>
    </row>
    <row r="6765" spans="1:4" x14ac:dyDescent="0.3">
      <c r="A6765" s="54">
        <v>45573</v>
      </c>
      <c r="B6765" s="52">
        <v>9</v>
      </c>
      <c r="C6765" s="55">
        <v>103.7</v>
      </c>
      <c r="D6765" s="52">
        <f t="shared" si="108"/>
        <v>10</v>
      </c>
    </row>
    <row r="6766" spans="1:4" x14ac:dyDescent="0.3">
      <c r="A6766" s="54">
        <v>45573</v>
      </c>
      <c r="B6766" s="52">
        <v>10</v>
      </c>
      <c r="C6766" s="55">
        <v>82.04</v>
      </c>
      <c r="D6766" s="52">
        <f t="shared" si="108"/>
        <v>10</v>
      </c>
    </row>
    <row r="6767" spans="1:4" x14ac:dyDescent="0.3">
      <c r="A6767" s="54">
        <v>45573</v>
      </c>
      <c r="B6767" s="52">
        <v>11</v>
      </c>
      <c r="C6767" s="55">
        <v>56.26</v>
      </c>
      <c r="D6767" s="52">
        <f t="shared" si="108"/>
        <v>10</v>
      </c>
    </row>
    <row r="6768" spans="1:4" x14ac:dyDescent="0.3">
      <c r="A6768" s="54">
        <v>45573</v>
      </c>
      <c r="B6768" s="52">
        <v>12</v>
      </c>
      <c r="C6768" s="55">
        <v>32.130000000000003</v>
      </c>
      <c r="D6768" s="52">
        <f t="shared" si="108"/>
        <v>10</v>
      </c>
    </row>
    <row r="6769" spans="1:4" x14ac:dyDescent="0.3">
      <c r="A6769" s="54">
        <v>45573</v>
      </c>
      <c r="B6769" s="52">
        <v>13</v>
      </c>
      <c r="C6769" s="55">
        <v>18.38</v>
      </c>
      <c r="D6769" s="52">
        <f t="shared" si="108"/>
        <v>10</v>
      </c>
    </row>
    <row r="6770" spans="1:4" x14ac:dyDescent="0.3">
      <c r="A6770" s="54">
        <v>45573</v>
      </c>
      <c r="B6770" s="52">
        <v>14</v>
      </c>
      <c r="C6770" s="55">
        <v>16.93</v>
      </c>
      <c r="D6770" s="52">
        <f t="shared" si="108"/>
        <v>10</v>
      </c>
    </row>
    <row r="6771" spans="1:4" x14ac:dyDescent="0.3">
      <c r="A6771" s="54">
        <v>45573</v>
      </c>
      <c r="B6771" s="52">
        <v>15</v>
      </c>
      <c r="C6771" s="55">
        <v>21.32</v>
      </c>
      <c r="D6771" s="52">
        <f t="shared" si="108"/>
        <v>10</v>
      </c>
    </row>
    <row r="6772" spans="1:4" x14ac:dyDescent="0.3">
      <c r="A6772" s="54">
        <v>45573</v>
      </c>
      <c r="B6772" s="52">
        <v>16</v>
      </c>
      <c r="C6772" s="55">
        <v>65.209999999999994</v>
      </c>
      <c r="D6772" s="52">
        <f t="shared" si="108"/>
        <v>10</v>
      </c>
    </row>
    <row r="6773" spans="1:4" x14ac:dyDescent="0.3">
      <c r="A6773" s="54">
        <v>45573</v>
      </c>
      <c r="B6773" s="52">
        <v>17</v>
      </c>
      <c r="C6773" s="55">
        <v>92.62</v>
      </c>
      <c r="D6773" s="52">
        <f t="shared" si="108"/>
        <v>10</v>
      </c>
    </row>
    <row r="6774" spans="1:4" x14ac:dyDescent="0.3">
      <c r="A6774" s="54">
        <v>45573</v>
      </c>
      <c r="B6774" s="52">
        <v>18</v>
      </c>
      <c r="C6774" s="55">
        <v>118.16</v>
      </c>
      <c r="D6774" s="52">
        <f t="shared" si="108"/>
        <v>10</v>
      </c>
    </row>
    <row r="6775" spans="1:4" x14ac:dyDescent="0.3">
      <c r="A6775" s="54">
        <v>45573</v>
      </c>
      <c r="B6775" s="52">
        <v>19</v>
      </c>
      <c r="C6775" s="55">
        <v>149.79</v>
      </c>
      <c r="D6775" s="52">
        <f t="shared" si="108"/>
        <v>10</v>
      </c>
    </row>
    <row r="6776" spans="1:4" x14ac:dyDescent="0.3">
      <c r="A6776" s="54">
        <v>45573</v>
      </c>
      <c r="B6776" s="52">
        <v>20</v>
      </c>
      <c r="C6776" s="55">
        <v>162.11000000000001</v>
      </c>
      <c r="D6776" s="52">
        <f t="shared" si="108"/>
        <v>10</v>
      </c>
    </row>
    <row r="6777" spans="1:4" x14ac:dyDescent="0.3">
      <c r="A6777" s="54">
        <v>45573</v>
      </c>
      <c r="B6777" s="52">
        <v>21</v>
      </c>
      <c r="C6777" s="55">
        <v>111.15</v>
      </c>
      <c r="D6777" s="52">
        <f t="shared" si="108"/>
        <v>10</v>
      </c>
    </row>
    <row r="6778" spans="1:4" x14ac:dyDescent="0.3">
      <c r="A6778" s="54">
        <v>45573</v>
      </c>
      <c r="B6778" s="52">
        <v>22</v>
      </c>
      <c r="C6778" s="55">
        <v>89.81</v>
      </c>
      <c r="D6778" s="52">
        <f t="shared" si="108"/>
        <v>10</v>
      </c>
    </row>
    <row r="6779" spans="1:4" x14ac:dyDescent="0.3">
      <c r="A6779" s="54">
        <v>45573</v>
      </c>
      <c r="B6779" s="52">
        <v>23</v>
      </c>
      <c r="C6779" s="55">
        <v>83.21</v>
      </c>
      <c r="D6779" s="52">
        <f t="shared" si="108"/>
        <v>10</v>
      </c>
    </row>
    <row r="6780" spans="1:4" x14ac:dyDescent="0.3">
      <c r="A6780" s="54">
        <v>45573</v>
      </c>
      <c r="B6780" s="52">
        <v>24</v>
      </c>
      <c r="C6780" s="55">
        <v>66.150000000000006</v>
      </c>
      <c r="D6780" s="52">
        <f t="shared" si="108"/>
        <v>10</v>
      </c>
    </row>
    <row r="6781" spans="1:4" x14ac:dyDescent="0.3">
      <c r="A6781" s="54">
        <v>45574</v>
      </c>
      <c r="B6781" s="52">
        <v>1</v>
      </c>
      <c r="C6781" s="55">
        <v>59.49</v>
      </c>
      <c r="D6781" s="52">
        <f t="shared" si="108"/>
        <v>10</v>
      </c>
    </row>
    <row r="6782" spans="1:4" x14ac:dyDescent="0.3">
      <c r="A6782" s="54">
        <v>45574</v>
      </c>
      <c r="B6782" s="52">
        <v>2</v>
      </c>
      <c r="C6782" s="55">
        <v>56.73</v>
      </c>
      <c r="D6782" s="52">
        <f t="shared" si="108"/>
        <v>10</v>
      </c>
    </row>
    <row r="6783" spans="1:4" x14ac:dyDescent="0.3">
      <c r="A6783" s="54">
        <v>45574</v>
      </c>
      <c r="B6783" s="52">
        <v>3</v>
      </c>
      <c r="C6783" s="55">
        <v>54.23</v>
      </c>
      <c r="D6783" s="52">
        <f t="shared" si="108"/>
        <v>10</v>
      </c>
    </row>
    <row r="6784" spans="1:4" x14ac:dyDescent="0.3">
      <c r="A6784" s="54">
        <v>45574</v>
      </c>
      <c r="B6784" s="52">
        <v>4</v>
      </c>
      <c r="C6784" s="55">
        <v>51.17</v>
      </c>
      <c r="D6784" s="52">
        <f t="shared" si="108"/>
        <v>10</v>
      </c>
    </row>
    <row r="6785" spans="1:4" x14ac:dyDescent="0.3">
      <c r="A6785" s="54">
        <v>45574</v>
      </c>
      <c r="B6785" s="52">
        <v>5</v>
      </c>
      <c r="C6785" s="55">
        <v>54</v>
      </c>
      <c r="D6785" s="52">
        <f t="shared" si="108"/>
        <v>10</v>
      </c>
    </row>
    <row r="6786" spans="1:4" x14ac:dyDescent="0.3">
      <c r="A6786" s="54">
        <v>45574</v>
      </c>
      <c r="B6786" s="52">
        <v>6</v>
      </c>
      <c r="C6786" s="55">
        <v>62.28</v>
      </c>
      <c r="D6786" s="52">
        <f t="shared" si="108"/>
        <v>10</v>
      </c>
    </row>
    <row r="6787" spans="1:4" x14ac:dyDescent="0.3">
      <c r="A6787" s="54">
        <v>45574</v>
      </c>
      <c r="B6787" s="52">
        <v>7</v>
      </c>
      <c r="C6787" s="55">
        <v>89.58</v>
      </c>
      <c r="D6787" s="52">
        <f t="shared" si="108"/>
        <v>10</v>
      </c>
    </row>
    <row r="6788" spans="1:4" x14ac:dyDescent="0.3">
      <c r="A6788" s="54">
        <v>45574</v>
      </c>
      <c r="B6788" s="52">
        <v>8</v>
      </c>
      <c r="C6788" s="55">
        <v>114.86</v>
      </c>
      <c r="D6788" s="52">
        <f t="shared" si="108"/>
        <v>10</v>
      </c>
    </row>
    <row r="6789" spans="1:4" x14ac:dyDescent="0.3">
      <c r="A6789" s="54">
        <v>45574</v>
      </c>
      <c r="B6789" s="52">
        <v>9</v>
      </c>
      <c r="C6789" s="55">
        <v>109.89</v>
      </c>
      <c r="D6789" s="52">
        <f t="shared" si="108"/>
        <v>10</v>
      </c>
    </row>
    <row r="6790" spans="1:4" x14ac:dyDescent="0.3">
      <c r="A6790" s="54">
        <v>45574</v>
      </c>
      <c r="B6790" s="52">
        <v>10</v>
      </c>
      <c r="C6790" s="55">
        <v>90.82</v>
      </c>
      <c r="D6790" s="52">
        <f t="shared" si="108"/>
        <v>10</v>
      </c>
    </row>
    <row r="6791" spans="1:4" x14ac:dyDescent="0.3">
      <c r="A6791" s="54">
        <v>45574</v>
      </c>
      <c r="B6791" s="52">
        <v>11</v>
      </c>
      <c r="C6791" s="55">
        <v>75.540000000000006</v>
      </c>
      <c r="D6791" s="52">
        <f t="shared" si="108"/>
        <v>10</v>
      </c>
    </row>
    <row r="6792" spans="1:4" x14ac:dyDescent="0.3">
      <c r="A6792" s="54">
        <v>45574</v>
      </c>
      <c r="B6792" s="52">
        <v>12</v>
      </c>
      <c r="C6792" s="55">
        <v>62.75</v>
      </c>
      <c r="D6792" s="52">
        <f t="shared" si="108"/>
        <v>10</v>
      </c>
    </row>
    <row r="6793" spans="1:4" x14ac:dyDescent="0.3">
      <c r="A6793" s="54">
        <v>45574</v>
      </c>
      <c r="B6793" s="52">
        <v>13</v>
      </c>
      <c r="C6793" s="55">
        <v>62.38</v>
      </c>
      <c r="D6793" s="52">
        <f t="shared" si="108"/>
        <v>10</v>
      </c>
    </row>
    <row r="6794" spans="1:4" x14ac:dyDescent="0.3">
      <c r="A6794" s="54">
        <v>45574</v>
      </c>
      <c r="B6794" s="52">
        <v>14</v>
      </c>
      <c r="C6794" s="55">
        <v>62.4</v>
      </c>
      <c r="D6794" s="52">
        <f t="shared" si="108"/>
        <v>10</v>
      </c>
    </row>
    <row r="6795" spans="1:4" x14ac:dyDescent="0.3">
      <c r="A6795" s="54">
        <v>45574</v>
      </c>
      <c r="B6795" s="52">
        <v>15</v>
      </c>
      <c r="C6795" s="55">
        <v>69.89</v>
      </c>
      <c r="D6795" s="52">
        <f t="shared" si="108"/>
        <v>10</v>
      </c>
    </row>
    <row r="6796" spans="1:4" x14ac:dyDescent="0.3">
      <c r="A6796" s="54">
        <v>45574</v>
      </c>
      <c r="B6796" s="52">
        <v>16</v>
      </c>
      <c r="C6796" s="55">
        <v>79.87</v>
      </c>
      <c r="D6796" s="52">
        <f t="shared" si="108"/>
        <v>10</v>
      </c>
    </row>
    <row r="6797" spans="1:4" x14ac:dyDescent="0.3">
      <c r="A6797" s="54">
        <v>45574</v>
      </c>
      <c r="B6797" s="52">
        <v>17</v>
      </c>
      <c r="C6797" s="55">
        <v>90.74</v>
      </c>
      <c r="D6797" s="52">
        <f t="shared" si="108"/>
        <v>10</v>
      </c>
    </row>
    <row r="6798" spans="1:4" x14ac:dyDescent="0.3">
      <c r="A6798" s="54">
        <v>45574</v>
      </c>
      <c r="B6798" s="52">
        <v>18</v>
      </c>
      <c r="C6798" s="55">
        <v>116.87</v>
      </c>
      <c r="D6798" s="52">
        <f t="shared" si="108"/>
        <v>10</v>
      </c>
    </row>
    <row r="6799" spans="1:4" x14ac:dyDescent="0.3">
      <c r="A6799" s="54">
        <v>45574</v>
      </c>
      <c r="B6799" s="52">
        <v>19</v>
      </c>
      <c r="C6799" s="55">
        <v>147.22</v>
      </c>
      <c r="D6799" s="52">
        <f t="shared" ref="D6799:D6862" si="109">MONTH(A6799)</f>
        <v>10</v>
      </c>
    </row>
    <row r="6800" spans="1:4" x14ac:dyDescent="0.3">
      <c r="A6800" s="54">
        <v>45574</v>
      </c>
      <c r="B6800" s="52">
        <v>20</v>
      </c>
      <c r="C6800" s="55">
        <v>147.44</v>
      </c>
      <c r="D6800" s="52">
        <f t="shared" si="109"/>
        <v>10</v>
      </c>
    </row>
    <row r="6801" spans="1:4" x14ac:dyDescent="0.3">
      <c r="A6801" s="54">
        <v>45574</v>
      </c>
      <c r="B6801" s="52">
        <v>21</v>
      </c>
      <c r="C6801" s="55">
        <v>116.21</v>
      </c>
      <c r="D6801" s="52">
        <f t="shared" si="109"/>
        <v>10</v>
      </c>
    </row>
    <row r="6802" spans="1:4" x14ac:dyDescent="0.3">
      <c r="A6802" s="54">
        <v>45574</v>
      </c>
      <c r="B6802" s="52">
        <v>22</v>
      </c>
      <c r="C6802" s="55">
        <v>94.89</v>
      </c>
      <c r="D6802" s="52">
        <f t="shared" si="109"/>
        <v>10</v>
      </c>
    </row>
    <row r="6803" spans="1:4" x14ac:dyDescent="0.3">
      <c r="A6803" s="54">
        <v>45574</v>
      </c>
      <c r="B6803" s="52">
        <v>23</v>
      </c>
      <c r="C6803" s="55">
        <v>91.96</v>
      </c>
      <c r="D6803" s="52">
        <f t="shared" si="109"/>
        <v>10</v>
      </c>
    </row>
    <row r="6804" spans="1:4" x14ac:dyDescent="0.3">
      <c r="A6804" s="54">
        <v>45574</v>
      </c>
      <c r="B6804" s="52">
        <v>24</v>
      </c>
      <c r="C6804" s="55">
        <v>83.84</v>
      </c>
      <c r="D6804" s="52">
        <f t="shared" si="109"/>
        <v>10</v>
      </c>
    </row>
    <row r="6805" spans="1:4" x14ac:dyDescent="0.3">
      <c r="A6805" s="54">
        <v>45575</v>
      </c>
      <c r="B6805" s="52">
        <v>1</v>
      </c>
      <c r="C6805" s="55">
        <v>55.57</v>
      </c>
      <c r="D6805" s="52">
        <f t="shared" si="109"/>
        <v>10</v>
      </c>
    </row>
    <row r="6806" spans="1:4" x14ac:dyDescent="0.3">
      <c r="A6806" s="54">
        <v>45575</v>
      </c>
      <c r="B6806" s="52">
        <v>2</v>
      </c>
      <c r="C6806" s="55">
        <v>43.36</v>
      </c>
      <c r="D6806" s="52">
        <f t="shared" si="109"/>
        <v>10</v>
      </c>
    </row>
    <row r="6807" spans="1:4" x14ac:dyDescent="0.3">
      <c r="A6807" s="54">
        <v>45575</v>
      </c>
      <c r="B6807" s="52">
        <v>3</v>
      </c>
      <c r="C6807" s="55">
        <v>34.69</v>
      </c>
      <c r="D6807" s="52">
        <f t="shared" si="109"/>
        <v>10</v>
      </c>
    </row>
    <row r="6808" spans="1:4" x14ac:dyDescent="0.3">
      <c r="A6808" s="54">
        <v>45575</v>
      </c>
      <c r="B6808" s="52">
        <v>4</v>
      </c>
      <c r="C6808" s="55">
        <v>29.19</v>
      </c>
      <c r="D6808" s="52">
        <f t="shared" si="109"/>
        <v>10</v>
      </c>
    </row>
    <row r="6809" spans="1:4" x14ac:dyDescent="0.3">
      <c r="A6809" s="54">
        <v>45575</v>
      </c>
      <c r="B6809" s="52">
        <v>5</v>
      </c>
      <c r="C6809" s="55">
        <v>27.58</v>
      </c>
      <c r="D6809" s="52">
        <f t="shared" si="109"/>
        <v>10</v>
      </c>
    </row>
    <row r="6810" spans="1:4" x14ac:dyDescent="0.3">
      <c r="A6810" s="54">
        <v>45575</v>
      </c>
      <c r="B6810" s="52">
        <v>6</v>
      </c>
      <c r="C6810" s="55">
        <v>36.979999999999997</v>
      </c>
      <c r="D6810" s="52">
        <f t="shared" si="109"/>
        <v>10</v>
      </c>
    </row>
    <row r="6811" spans="1:4" x14ac:dyDescent="0.3">
      <c r="A6811" s="54">
        <v>45575</v>
      </c>
      <c r="B6811" s="52">
        <v>7</v>
      </c>
      <c r="C6811" s="55">
        <v>60.06</v>
      </c>
      <c r="D6811" s="52">
        <f t="shared" si="109"/>
        <v>10</v>
      </c>
    </row>
    <row r="6812" spans="1:4" x14ac:dyDescent="0.3">
      <c r="A6812" s="54">
        <v>45575</v>
      </c>
      <c r="B6812" s="52">
        <v>8</v>
      </c>
      <c r="C6812" s="55">
        <v>85.03</v>
      </c>
      <c r="D6812" s="52">
        <f t="shared" si="109"/>
        <v>10</v>
      </c>
    </row>
    <row r="6813" spans="1:4" x14ac:dyDescent="0.3">
      <c r="A6813" s="54">
        <v>45575</v>
      </c>
      <c r="B6813" s="52">
        <v>9</v>
      </c>
      <c r="C6813" s="55">
        <v>80.459999999999994</v>
      </c>
      <c r="D6813" s="52">
        <f t="shared" si="109"/>
        <v>10</v>
      </c>
    </row>
    <row r="6814" spans="1:4" x14ac:dyDescent="0.3">
      <c r="A6814" s="54">
        <v>45575</v>
      </c>
      <c r="B6814" s="52">
        <v>10</v>
      </c>
      <c r="C6814" s="55">
        <v>67.5</v>
      </c>
      <c r="D6814" s="52">
        <f t="shared" si="109"/>
        <v>10</v>
      </c>
    </row>
    <row r="6815" spans="1:4" x14ac:dyDescent="0.3">
      <c r="A6815" s="54">
        <v>45575</v>
      </c>
      <c r="B6815" s="52">
        <v>11</v>
      </c>
      <c r="C6815" s="55">
        <v>52.01</v>
      </c>
      <c r="D6815" s="52">
        <f t="shared" si="109"/>
        <v>10</v>
      </c>
    </row>
    <row r="6816" spans="1:4" x14ac:dyDescent="0.3">
      <c r="A6816" s="54">
        <v>45575</v>
      </c>
      <c r="B6816" s="52">
        <v>12</v>
      </c>
      <c r="C6816" s="55">
        <v>38.97</v>
      </c>
      <c r="D6816" s="52">
        <f t="shared" si="109"/>
        <v>10</v>
      </c>
    </row>
    <row r="6817" spans="1:4" x14ac:dyDescent="0.3">
      <c r="A6817" s="54">
        <v>45575</v>
      </c>
      <c r="B6817" s="52">
        <v>13</v>
      </c>
      <c r="C6817" s="55">
        <v>21.9</v>
      </c>
      <c r="D6817" s="52">
        <f t="shared" si="109"/>
        <v>10</v>
      </c>
    </row>
    <row r="6818" spans="1:4" x14ac:dyDescent="0.3">
      <c r="A6818" s="54">
        <v>45575</v>
      </c>
      <c r="B6818" s="52">
        <v>14</v>
      </c>
      <c r="C6818" s="55">
        <v>15.95</v>
      </c>
      <c r="D6818" s="52">
        <f t="shared" si="109"/>
        <v>10</v>
      </c>
    </row>
    <row r="6819" spans="1:4" x14ac:dyDescent="0.3">
      <c r="A6819" s="54">
        <v>45575</v>
      </c>
      <c r="B6819" s="52">
        <v>15</v>
      </c>
      <c r="C6819" s="55">
        <v>20.010000000000002</v>
      </c>
      <c r="D6819" s="52">
        <f t="shared" si="109"/>
        <v>10</v>
      </c>
    </row>
    <row r="6820" spans="1:4" x14ac:dyDescent="0.3">
      <c r="A6820" s="54">
        <v>45575</v>
      </c>
      <c r="B6820" s="52">
        <v>16</v>
      </c>
      <c r="C6820" s="55">
        <v>38.369999999999997</v>
      </c>
      <c r="D6820" s="52">
        <f t="shared" si="109"/>
        <v>10</v>
      </c>
    </row>
    <row r="6821" spans="1:4" x14ac:dyDescent="0.3">
      <c r="A6821" s="54">
        <v>45575</v>
      </c>
      <c r="B6821" s="52">
        <v>17</v>
      </c>
      <c r="C6821" s="55">
        <v>58.7</v>
      </c>
      <c r="D6821" s="52">
        <f t="shared" si="109"/>
        <v>10</v>
      </c>
    </row>
    <row r="6822" spans="1:4" x14ac:dyDescent="0.3">
      <c r="A6822" s="54">
        <v>45575</v>
      </c>
      <c r="B6822" s="52">
        <v>18</v>
      </c>
      <c r="C6822" s="55">
        <v>86.3</v>
      </c>
      <c r="D6822" s="52">
        <f t="shared" si="109"/>
        <v>10</v>
      </c>
    </row>
    <row r="6823" spans="1:4" x14ac:dyDescent="0.3">
      <c r="A6823" s="54">
        <v>45575</v>
      </c>
      <c r="B6823" s="52">
        <v>19</v>
      </c>
      <c r="C6823" s="55">
        <v>98.77</v>
      </c>
      <c r="D6823" s="52">
        <f t="shared" si="109"/>
        <v>10</v>
      </c>
    </row>
    <row r="6824" spans="1:4" x14ac:dyDescent="0.3">
      <c r="A6824" s="54">
        <v>45575</v>
      </c>
      <c r="B6824" s="52">
        <v>20</v>
      </c>
      <c r="C6824" s="55">
        <v>122.14</v>
      </c>
      <c r="D6824" s="52">
        <f t="shared" si="109"/>
        <v>10</v>
      </c>
    </row>
    <row r="6825" spans="1:4" x14ac:dyDescent="0.3">
      <c r="A6825" s="54">
        <v>45575</v>
      </c>
      <c r="B6825" s="52">
        <v>21</v>
      </c>
      <c r="C6825" s="55">
        <v>105.31</v>
      </c>
      <c r="D6825" s="52">
        <f t="shared" si="109"/>
        <v>10</v>
      </c>
    </row>
    <row r="6826" spans="1:4" x14ac:dyDescent="0.3">
      <c r="A6826" s="54">
        <v>45575</v>
      </c>
      <c r="B6826" s="52">
        <v>22</v>
      </c>
      <c r="C6826" s="55">
        <v>90.41</v>
      </c>
      <c r="D6826" s="52">
        <f t="shared" si="109"/>
        <v>10</v>
      </c>
    </row>
    <row r="6827" spans="1:4" x14ac:dyDescent="0.3">
      <c r="A6827" s="54">
        <v>45575</v>
      </c>
      <c r="B6827" s="52">
        <v>23</v>
      </c>
      <c r="C6827" s="55">
        <v>83.3</v>
      </c>
      <c r="D6827" s="52">
        <f t="shared" si="109"/>
        <v>10</v>
      </c>
    </row>
    <row r="6828" spans="1:4" x14ac:dyDescent="0.3">
      <c r="A6828" s="54">
        <v>45575</v>
      </c>
      <c r="B6828" s="52">
        <v>24</v>
      </c>
      <c r="C6828" s="55">
        <v>69.930000000000007</v>
      </c>
      <c r="D6828" s="52">
        <f t="shared" si="109"/>
        <v>10</v>
      </c>
    </row>
    <row r="6829" spans="1:4" x14ac:dyDescent="0.3">
      <c r="A6829" s="54">
        <v>45576</v>
      </c>
      <c r="B6829" s="52">
        <v>1</v>
      </c>
      <c r="C6829" s="55">
        <v>79.94</v>
      </c>
      <c r="D6829" s="52">
        <f t="shared" si="109"/>
        <v>10</v>
      </c>
    </row>
    <row r="6830" spans="1:4" x14ac:dyDescent="0.3">
      <c r="A6830" s="54">
        <v>45576</v>
      </c>
      <c r="B6830" s="52">
        <v>2</v>
      </c>
      <c r="C6830" s="55">
        <v>73.19</v>
      </c>
      <c r="D6830" s="52">
        <f t="shared" si="109"/>
        <v>10</v>
      </c>
    </row>
    <row r="6831" spans="1:4" x14ac:dyDescent="0.3">
      <c r="A6831" s="54">
        <v>45576</v>
      </c>
      <c r="B6831" s="52">
        <v>3</v>
      </c>
      <c r="C6831" s="55">
        <v>72.16</v>
      </c>
      <c r="D6831" s="52">
        <f t="shared" si="109"/>
        <v>10</v>
      </c>
    </row>
    <row r="6832" spans="1:4" x14ac:dyDescent="0.3">
      <c r="A6832" s="54">
        <v>45576</v>
      </c>
      <c r="B6832" s="52">
        <v>4</v>
      </c>
      <c r="C6832" s="55">
        <v>67.91</v>
      </c>
      <c r="D6832" s="52">
        <f t="shared" si="109"/>
        <v>10</v>
      </c>
    </row>
    <row r="6833" spans="1:4" x14ac:dyDescent="0.3">
      <c r="A6833" s="54">
        <v>45576</v>
      </c>
      <c r="B6833" s="52">
        <v>5</v>
      </c>
      <c r="C6833" s="55">
        <v>69.73</v>
      </c>
      <c r="D6833" s="52">
        <f t="shared" si="109"/>
        <v>10</v>
      </c>
    </row>
    <row r="6834" spans="1:4" x14ac:dyDescent="0.3">
      <c r="A6834" s="54">
        <v>45576</v>
      </c>
      <c r="B6834" s="52">
        <v>6</v>
      </c>
      <c r="C6834" s="55">
        <v>73.819999999999993</v>
      </c>
      <c r="D6834" s="52">
        <f t="shared" si="109"/>
        <v>10</v>
      </c>
    </row>
    <row r="6835" spans="1:4" x14ac:dyDescent="0.3">
      <c r="A6835" s="54">
        <v>45576</v>
      </c>
      <c r="B6835" s="52">
        <v>7</v>
      </c>
      <c r="C6835" s="55">
        <v>99.95</v>
      </c>
      <c r="D6835" s="52">
        <f t="shared" si="109"/>
        <v>10</v>
      </c>
    </row>
    <row r="6836" spans="1:4" x14ac:dyDescent="0.3">
      <c r="A6836" s="54">
        <v>45576</v>
      </c>
      <c r="B6836" s="52">
        <v>8</v>
      </c>
      <c r="C6836" s="55">
        <v>140.41</v>
      </c>
      <c r="D6836" s="52">
        <f t="shared" si="109"/>
        <v>10</v>
      </c>
    </row>
    <row r="6837" spans="1:4" x14ac:dyDescent="0.3">
      <c r="A6837" s="54">
        <v>45576</v>
      </c>
      <c r="B6837" s="52">
        <v>9</v>
      </c>
      <c r="C6837" s="55">
        <v>155.49</v>
      </c>
      <c r="D6837" s="52">
        <f t="shared" si="109"/>
        <v>10</v>
      </c>
    </row>
    <row r="6838" spans="1:4" x14ac:dyDescent="0.3">
      <c r="A6838" s="54">
        <v>45576</v>
      </c>
      <c r="B6838" s="52">
        <v>10</v>
      </c>
      <c r="C6838" s="55">
        <v>110.01</v>
      </c>
      <c r="D6838" s="52">
        <f t="shared" si="109"/>
        <v>10</v>
      </c>
    </row>
    <row r="6839" spans="1:4" x14ac:dyDescent="0.3">
      <c r="A6839" s="54">
        <v>45576</v>
      </c>
      <c r="B6839" s="52">
        <v>11</v>
      </c>
      <c r="C6839" s="55">
        <v>90</v>
      </c>
      <c r="D6839" s="52">
        <f t="shared" si="109"/>
        <v>10</v>
      </c>
    </row>
    <row r="6840" spans="1:4" x14ac:dyDescent="0.3">
      <c r="A6840" s="54">
        <v>45576</v>
      </c>
      <c r="B6840" s="52">
        <v>12</v>
      </c>
      <c r="C6840" s="55">
        <v>72.349999999999994</v>
      </c>
      <c r="D6840" s="52">
        <f t="shared" si="109"/>
        <v>10</v>
      </c>
    </row>
    <row r="6841" spans="1:4" x14ac:dyDescent="0.3">
      <c r="A6841" s="54">
        <v>45576</v>
      </c>
      <c r="B6841" s="52">
        <v>13</v>
      </c>
      <c r="C6841" s="55">
        <v>61.65</v>
      </c>
      <c r="D6841" s="52">
        <f t="shared" si="109"/>
        <v>10</v>
      </c>
    </row>
    <row r="6842" spans="1:4" x14ac:dyDescent="0.3">
      <c r="A6842" s="54">
        <v>45576</v>
      </c>
      <c r="B6842" s="52">
        <v>14</v>
      </c>
      <c r="C6842" s="55">
        <v>57.17</v>
      </c>
      <c r="D6842" s="52">
        <f t="shared" si="109"/>
        <v>10</v>
      </c>
    </row>
    <row r="6843" spans="1:4" x14ac:dyDescent="0.3">
      <c r="A6843" s="54">
        <v>45576</v>
      </c>
      <c r="B6843" s="52">
        <v>15</v>
      </c>
      <c r="C6843" s="55">
        <v>59.56</v>
      </c>
      <c r="D6843" s="52">
        <f t="shared" si="109"/>
        <v>10</v>
      </c>
    </row>
    <row r="6844" spans="1:4" x14ac:dyDescent="0.3">
      <c r="A6844" s="54">
        <v>45576</v>
      </c>
      <c r="B6844" s="52">
        <v>16</v>
      </c>
      <c r="C6844" s="55">
        <v>67.03</v>
      </c>
      <c r="D6844" s="52">
        <f t="shared" si="109"/>
        <v>10</v>
      </c>
    </row>
    <row r="6845" spans="1:4" x14ac:dyDescent="0.3">
      <c r="A6845" s="54">
        <v>45576</v>
      </c>
      <c r="B6845" s="52">
        <v>17</v>
      </c>
      <c r="C6845" s="55">
        <v>80.52</v>
      </c>
      <c r="D6845" s="52">
        <f t="shared" si="109"/>
        <v>10</v>
      </c>
    </row>
    <row r="6846" spans="1:4" x14ac:dyDescent="0.3">
      <c r="A6846" s="54">
        <v>45576</v>
      </c>
      <c r="B6846" s="52">
        <v>18</v>
      </c>
      <c r="C6846" s="55">
        <v>111.47</v>
      </c>
      <c r="D6846" s="52">
        <f t="shared" si="109"/>
        <v>10</v>
      </c>
    </row>
    <row r="6847" spans="1:4" x14ac:dyDescent="0.3">
      <c r="A6847" s="54">
        <v>45576</v>
      </c>
      <c r="B6847" s="52">
        <v>19</v>
      </c>
      <c r="C6847" s="55">
        <v>161.58000000000001</v>
      </c>
      <c r="D6847" s="52">
        <f t="shared" si="109"/>
        <v>10</v>
      </c>
    </row>
    <row r="6848" spans="1:4" x14ac:dyDescent="0.3">
      <c r="A6848" s="54">
        <v>45576</v>
      </c>
      <c r="B6848" s="52">
        <v>20</v>
      </c>
      <c r="C6848" s="55">
        <v>172.68</v>
      </c>
      <c r="D6848" s="52">
        <f t="shared" si="109"/>
        <v>10</v>
      </c>
    </row>
    <row r="6849" spans="1:4" x14ac:dyDescent="0.3">
      <c r="A6849" s="54">
        <v>45576</v>
      </c>
      <c r="B6849" s="52">
        <v>21</v>
      </c>
      <c r="C6849" s="55">
        <v>120.36</v>
      </c>
      <c r="D6849" s="52">
        <f t="shared" si="109"/>
        <v>10</v>
      </c>
    </row>
    <row r="6850" spans="1:4" x14ac:dyDescent="0.3">
      <c r="A6850" s="54">
        <v>45576</v>
      </c>
      <c r="B6850" s="52">
        <v>22</v>
      </c>
      <c r="C6850" s="55">
        <v>98.98</v>
      </c>
      <c r="D6850" s="52">
        <f t="shared" si="109"/>
        <v>10</v>
      </c>
    </row>
    <row r="6851" spans="1:4" x14ac:dyDescent="0.3">
      <c r="A6851" s="54">
        <v>45576</v>
      </c>
      <c r="B6851" s="52">
        <v>23</v>
      </c>
      <c r="C6851" s="55">
        <v>96.71</v>
      </c>
      <c r="D6851" s="52">
        <f t="shared" si="109"/>
        <v>10</v>
      </c>
    </row>
    <row r="6852" spans="1:4" x14ac:dyDescent="0.3">
      <c r="A6852" s="54">
        <v>45576</v>
      </c>
      <c r="B6852" s="52">
        <v>24</v>
      </c>
      <c r="C6852" s="55">
        <v>87.14</v>
      </c>
      <c r="D6852" s="52">
        <f t="shared" si="109"/>
        <v>10</v>
      </c>
    </row>
    <row r="6853" spans="1:4" x14ac:dyDescent="0.3">
      <c r="A6853" s="54">
        <v>45577</v>
      </c>
      <c r="B6853" s="52">
        <v>1</v>
      </c>
      <c r="C6853" s="55">
        <v>89.56</v>
      </c>
      <c r="D6853" s="52">
        <f t="shared" si="109"/>
        <v>10</v>
      </c>
    </row>
    <row r="6854" spans="1:4" x14ac:dyDescent="0.3">
      <c r="A6854" s="54">
        <v>45577</v>
      </c>
      <c r="B6854" s="52">
        <v>2</v>
      </c>
      <c r="C6854" s="55">
        <v>77.709999999999994</v>
      </c>
      <c r="D6854" s="52">
        <f t="shared" si="109"/>
        <v>10</v>
      </c>
    </row>
    <row r="6855" spans="1:4" x14ac:dyDescent="0.3">
      <c r="A6855" s="54">
        <v>45577</v>
      </c>
      <c r="B6855" s="52">
        <v>3</v>
      </c>
      <c r="C6855" s="55">
        <v>73.430000000000007</v>
      </c>
      <c r="D6855" s="52">
        <f t="shared" si="109"/>
        <v>10</v>
      </c>
    </row>
    <row r="6856" spans="1:4" x14ac:dyDescent="0.3">
      <c r="A6856" s="54">
        <v>45577</v>
      </c>
      <c r="B6856" s="52">
        <v>4</v>
      </c>
      <c r="C6856" s="55">
        <v>72.2</v>
      </c>
      <c r="D6856" s="52">
        <f t="shared" si="109"/>
        <v>10</v>
      </c>
    </row>
    <row r="6857" spans="1:4" x14ac:dyDescent="0.3">
      <c r="A6857" s="54">
        <v>45577</v>
      </c>
      <c r="B6857" s="52">
        <v>5</v>
      </c>
      <c r="C6857" s="55">
        <v>69.34</v>
      </c>
      <c r="D6857" s="52">
        <f t="shared" si="109"/>
        <v>10</v>
      </c>
    </row>
    <row r="6858" spans="1:4" x14ac:dyDescent="0.3">
      <c r="A6858" s="54">
        <v>45577</v>
      </c>
      <c r="B6858" s="52">
        <v>6</v>
      </c>
      <c r="C6858" s="55">
        <v>69.930000000000007</v>
      </c>
      <c r="D6858" s="52">
        <f t="shared" si="109"/>
        <v>10</v>
      </c>
    </row>
    <row r="6859" spans="1:4" x14ac:dyDescent="0.3">
      <c r="A6859" s="54">
        <v>45577</v>
      </c>
      <c r="B6859" s="52">
        <v>7</v>
      </c>
      <c r="C6859" s="55">
        <v>72.14</v>
      </c>
      <c r="D6859" s="52">
        <f t="shared" si="109"/>
        <v>10</v>
      </c>
    </row>
    <row r="6860" spans="1:4" x14ac:dyDescent="0.3">
      <c r="A6860" s="54">
        <v>45577</v>
      </c>
      <c r="B6860" s="52">
        <v>8</v>
      </c>
      <c r="C6860" s="55">
        <v>92.18</v>
      </c>
      <c r="D6860" s="52">
        <f t="shared" si="109"/>
        <v>10</v>
      </c>
    </row>
    <row r="6861" spans="1:4" x14ac:dyDescent="0.3">
      <c r="A6861" s="54">
        <v>45577</v>
      </c>
      <c r="B6861" s="52">
        <v>9</v>
      </c>
      <c r="C6861" s="55">
        <v>70.81</v>
      </c>
      <c r="D6861" s="52">
        <f t="shared" si="109"/>
        <v>10</v>
      </c>
    </row>
    <row r="6862" spans="1:4" x14ac:dyDescent="0.3">
      <c r="A6862" s="54">
        <v>45577</v>
      </c>
      <c r="B6862" s="52">
        <v>10</v>
      </c>
      <c r="C6862" s="55">
        <v>47.01</v>
      </c>
      <c r="D6862" s="52">
        <f t="shared" si="109"/>
        <v>10</v>
      </c>
    </row>
    <row r="6863" spans="1:4" x14ac:dyDescent="0.3">
      <c r="A6863" s="54">
        <v>45577</v>
      </c>
      <c r="B6863" s="52">
        <v>11</v>
      </c>
      <c r="C6863" s="55">
        <v>34.72</v>
      </c>
      <c r="D6863" s="52">
        <f t="shared" ref="D6863:D6926" si="110">MONTH(A6863)</f>
        <v>10</v>
      </c>
    </row>
    <row r="6864" spans="1:4" x14ac:dyDescent="0.3">
      <c r="A6864" s="54">
        <v>45577</v>
      </c>
      <c r="B6864" s="52">
        <v>12</v>
      </c>
      <c r="C6864" s="55">
        <v>34.04</v>
      </c>
      <c r="D6864" s="52">
        <f t="shared" si="110"/>
        <v>10</v>
      </c>
    </row>
    <row r="6865" spans="1:4" x14ac:dyDescent="0.3">
      <c r="A6865" s="54">
        <v>45577</v>
      </c>
      <c r="B6865" s="52">
        <v>13</v>
      </c>
      <c r="C6865" s="55">
        <v>25.92</v>
      </c>
      <c r="D6865" s="52">
        <f t="shared" si="110"/>
        <v>10</v>
      </c>
    </row>
    <row r="6866" spans="1:4" x14ac:dyDescent="0.3">
      <c r="A6866" s="54">
        <v>45577</v>
      </c>
      <c r="B6866" s="52">
        <v>14</v>
      </c>
      <c r="C6866" s="55">
        <v>14.86</v>
      </c>
      <c r="D6866" s="52">
        <f t="shared" si="110"/>
        <v>10</v>
      </c>
    </row>
    <row r="6867" spans="1:4" x14ac:dyDescent="0.3">
      <c r="A6867" s="54">
        <v>45577</v>
      </c>
      <c r="B6867" s="52">
        <v>15</v>
      </c>
      <c r="C6867" s="55">
        <v>23.34</v>
      </c>
      <c r="D6867" s="52">
        <f t="shared" si="110"/>
        <v>10</v>
      </c>
    </row>
    <row r="6868" spans="1:4" x14ac:dyDescent="0.3">
      <c r="A6868" s="54">
        <v>45577</v>
      </c>
      <c r="B6868" s="52">
        <v>16</v>
      </c>
      <c r="C6868" s="55">
        <v>46.35</v>
      </c>
      <c r="D6868" s="52">
        <f t="shared" si="110"/>
        <v>10</v>
      </c>
    </row>
    <row r="6869" spans="1:4" x14ac:dyDescent="0.3">
      <c r="A6869" s="54">
        <v>45577</v>
      </c>
      <c r="B6869" s="52">
        <v>17</v>
      </c>
      <c r="C6869" s="55">
        <v>64.88</v>
      </c>
      <c r="D6869" s="52">
        <f t="shared" si="110"/>
        <v>10</v>
      </c>
    </row>
    <row r="6870" spans="1:4" x14ac:dyDescent="0.3">
      <c r="A6870" s="54">
        <v>45577</v>
      </c>
      <c r="B6870" s="52">
        <v>18</v>
      </c>
      <c r="C6870" s="55">
        <v>104.18</v>
      </c>
      <c r="D6870" s="52">
        <f t="shared" si="110"/>
        <v>10</v>
      </c>
    </row>
    <row r="6871" spans="1:4" x14ac:dyDescent="0.3">
      <c r="A6871" s="54">
        <v>45577</v>
      </c>
      <c r="B6871" s="52">
        <v>19</v>
      </c>
      <c r="C6871" s="55">
        <v>122.88</v>
      </c>
      <c r="D6871" s="52">
        <f t="shared" si="110"/>
        <v>10</v>
      </c>
    </row>
    <row r="6872" spans="1:4" x14ac:dyDescent="0.3">
      <c r="A6872" s="54">
        <v>45577</v>
      </c>
      <c r="B6872" s="52">
        <v>20</v>
      </c>
      <c r="C6872" s="55">
        <v>113.84</v>
      </c>
      <c r="D6872" s="52">
        <f t="shared" si="110"/>
        <v>10</v>
      </c>
    </row>
    <row r="6873" spans="1:4" x14ac:dyDescent="0.3">
      <c r="A6873" s="54">
        <v>45577</v>
      </c>
      <c r="B6873" s="52">
        <v>21</v>
      </c>
      <c r="C6873" s="55">
        <v>67.930000000000007</v>
      </c>
      <c r="D6873" s="52">
        <f t="shared" si="110"/>
        <v>10</v>
      </c>
    </row>
    <row r="6874" spans="1:4" x14ac:dyDescent="0.3">
      <c r="A6874" s="54">
        <v>45577</v>
      </c>
      <c r="B6874" s="52">
        <v>22</v>
      </c>
      <c r="C6874" s="55">
        <v>45.42</v>
      </c>
      <c r="D6874" s="52">
        <f t="shared" si="110"/>
        <v>10</v>
      </c>
    </row>
    <row r="6875" spans="1:4" x14ac:dyDescent="0.3">
      <c r="A6875" s="54">
        <v>45577</v>
      </c>
      <c r="B6875" s="52">
        <v>23</v>
      </c>
      <c r="C6875" s="55">
        <v>34.869999999999997</v>
      </c>
      <c r="D6875" s="52">
        <f t="shared" si="110"/>
        <v>10</v>
      </c>
    </row>
    <row r="6876" spans="1:4" x14ac:dyDescent="0.3">
      <c r="A6876" s="54">
        <v>45577</v>
      </c>
      <c r="B6876" s="52">
        <v>24</v>
      </c>
      <c r="C6876" s="55">
        <v>25.37</v>
      </c>
      <c r="D6876" s="52">
        <f t="shared" si="110"/>
        <v>10</v>
      </c>
    </row>
    <row r="6877" spans="1:4" x14ac:dyDescent="0.3">
      <c r="A6877" s="54">
        <v>45578</v>
      </c>
      <c r="B6877" s="52">
        <v>1</v>
      </c>
      <c r="C6877" s="55">
        <v>0</v>
      </c>
      <c r="D6877" s="52">
        <f t="shared" si="110"/>
        <v>10</v>
      </c>
    </row>
    <row r="6878" spans="1:4" x14ac:dyDescent="0.3">
      <c r="A6878" s="54">
        <v>45578</v>
      </c>
      <c r="B6878" s="52">
        <v>2</v>
      </c>
      <c r="C6878" s="55">
        <v>-0.01</v>
      </c>
      <c r="D6878" s="52">
        <f t="shared" si="110"/>
        <v>10</v>
      </c>
    </row>
    <row r="6879" spans="1:4" x14ac:dyDescent="0.3">
      <c r="A6879" s="54">
        <v>45578</v>
      </c>
      <c r="B6879" s="52">
        <v>3</v>
      </c>
      <c r="C6879" s="55">
        <v>-7.0000000000000007E-2</v>
      </c>
      <c r="D6879" s="52">
        <f t="shared" si="110"/>
        <v>10</v>
      </c>
    </row>
    <row r="6880" spans="1:4" x14ac:dyDescent="0.3">
      <c r="A6880" s="54">
        <v>45578</v>
      </c>
      <c r="B6880" s="52">
        <v>4</v>
      </c>
      <c r="C6880" s="55">
        <v>-0.37</v>
      </c>
      <c r="D6880" s="52">
        <f t="shared" si="110"/>
        <v>10</v>
      </c>
    </row>
    <row r="6881" spans="1:4" x14ac:dyDescent="0.3">
      <c r="A6881" s="54">
        <v>45578</v>
      </c>
      <c r="B6881" s="52">
        <v>5</v>
      </c>
      <c r="C6881" s="55">
        <v>-0.51</v>
      </c>
      <c r="D6881" s="52">
        <f t="shared" si="110"/>
        <v>10</v>
      </c>
    </row>
    <row r="6882" spans="1:4" x14ac:dyDescent="0.3">
      <c r="A6882" s="54">
        <v>45578</v>
      </c>
      <c r="B6882" s="52">
        <v>6</v>
      </c>
      <c r="C6882" s="55">
        <v>-0.09</v>
      </c>
      <c r="D6882" s="52">
        <f t="shared" si="110"/>
        <v>10</v>
      </c>
    </row>
    <row r="6883" spans="1:4" x14ac:dyDescent="0.3">
      <c r="A6883" s="54">
        <v>45578</v>
      </c>
      <c r="B6883" s="52">
        <v>7</v>
      </c>
      <c r="C6883" s="55">
        <v>0.18</v>
      </c>
      <c r="D6883" s="52">
        <f t="shared" si="110"/>
        <v>10</v>
      </c>
    </row>
    <row r="6884" spans="1:4" x14ac:dyDescent="0.3">
      <c r="A6884" s="54">
        <v>45578</v>
      </c>
      <c r="B6884" s="52">
        <v>8</v>
      </c>
      <c r="C6884" s="55">
        <v>0.97</v>
      </c>
      <c r="D6884" s="52">
        <f t="shared" si="110"/>
        <v>10</v>
      </c>
    </row>
    <row r="6885" spans="1:4" x14ac:dyDescent="0.3">
      <c r="A6885" s="54">
        <v>45578</v>
      </c>
      <c r="B6885" s="52">
        <v>9</v>
      </c>
      <c r="C6885" s="55">
        <v>5.19</v>
      </c>
      <c r="D6885" s="52">
        <f t="shared" si="110"/>
        <v>10</v>
      </c>
    </row>
    <row r="6886" spans="1:4" x14ac:dyDescent="0.3">
      <c r="A6886" s="54">
        <v>45578</v>
      </c>
      <c r="B6886" s="52">
        <v>10</v>
      </c>
      <c r="C6886" s="55">
        <v>0.11</v>
      </c>
      <c r="D6886" s="52">
        <f t="shared" si="110"/>
        <v>10</v>
      </c>
    </row>
    <row r="6887" spans="1:4" x14ac:dyDescent="0.3">
      <c r="A6887" s="54">
        <v>45578</v>
      </c>
      <c r="B6887" s="52">
        <v>11</v>
      </c>
      <c r="C6887" s="55">
        <v>-0.09</v>
      </c>
      <c r="D6887" s="52">
        <f t="shared" si="110"/>
        <v>10</v>
      </c>
    </row>
    <row r="6888" spans="1:4" x14ac:dyDescent="0.3">
      <c r="A6888" s="54">
        <v>45578</v>
      </c>
      <c r="B6888" s="52">
        <v>12</v>
      </c>
      <c r="C6888" s="55">
        <v>-1.23</v>
      </c>
      <c r="D6888" s="52">
        <f t="shared" si="110"/>
        <v>10</v>
      </c>
    </row>
    <row r="6889" spans="1:4" x14ac:dyDescent="0.3">
      <c r="A6889" s="54">
        <v>45578</v>
      </c>
      <c r="B6889" s="52">
        <v>13</v>
      </c>
      <c r="C6889" s="55">
        <v>-6.85</v>
      </c>
      <c r="D6889" s="52">
        <f t="shared" si="110"/>
        <v>10</v>
      </c>
    </row>
    <row r="6890" spans="1:4" x14ac:dyDescent="0.3">
      <c r="A6890" s="54">
        <v>45578</v>
      </c>
      <c r="B6890" s="52">
        <v>14</v>
      </c>
      <c r="C6890" s="55">
        <v>-13.12</v>
      </c>
      <c r="D6890" s="52">
        <f t="shared" si="110"/>
        <v>10</v>
      </c>
    </row>
    <row r="6891" spans="1:4" x14ac:dyDescent="0.3">
      <c r="A6891" s="54">
        <v>45578</v>
      </c>
      <c r="B6891" s="52">
        <v>15</v>
      </c>
      <c r="C6891" s="55">
        <v>-5.25</v>
      </c>
      <c r="D6891" s="52">
        <f t="shared" si="110"/>
        <v>10</v>
      </c>
    </row>
    <row r="6892" spans="1:4" x14ac:dyDescent="0.3">
      <c r="A6892" s="54">
        <v>45578</v>
      </c>
      <c r="B6892" s="52">
        <v>16</v>
      </c>
      <c r="C6892" s="55">
        <v>1.1399999999999999</v>
      </c>
      <c r="D6892" s="52">
        <f t="shared" si="110"/>
        <v>10</v>
      </c>
    </row>
    <row r="6893" spans="1:4" x14ac:dyDescent="0.3">
      <c r="A6893" s="54">
        <v>45578</v>
      </c>
      <c r="B6893" s="52">
        <v>17</v>
      </c>
      <c r="C6893" s="55">
        <v>-4.4800000000000004</v>
      </c>
      <c r="D6893" s="52">
        <f t="shared" si="110"/>
        <v>10</v>
      </c>
    </row>
    <row r="6894" spans="1:4" x14ac:dyDescent="0.3">
      <c r="A6894" s="54">
        <v>45578</v>
      </c>
      <c r="B6894" s="52">
        <v>18</v>
      </c>
      <c r="C6894" s="55">
        <v>-3.62</v>
      </c>
      <c r="D6894" s="52">
        <f t="shared" si="110"/>
        <v>10</v>
      </c>
    </row>
    <row r="6895" spans="1:4" x14ac:dyDescent="0.3">
      <c r="A6895" s="54">
        <v>45578</v>
      </c>
      <c r="B6895" s="52">
        <v>19</v>
      </c>
      <c r="C6895" s="55">
        <v>35.07</v>
      </c>
      <c r="D6895" s="52">
        <f t="shared" si="110"/>
        <v>10</v>
      </c>
    </row>
    <row r="6896" spans="1:4" x14ac:dyDescent="0.3">
      <c r="A6896" s="54">
        <v>45578</v>
      </c>
      <c r="B6896" s="52">
        <v>20</v>
      </c>
      <c r="C6896" s="55">
        <v>41.9</v>
      </c>
      <c r="D6896" s="52">
        <f t="shared" si="110"/>
        <v>10</v>
      </c>
    </row>
    <row r="6897" spans="1:4" x14ac:dyDescent="0.3">
      <c r="A6897" s="54">
        <v>45578</v>
      </c>
      <c r="B6897" s="52">
        <v>21</v>
      </c>
      <c r="C6897" s="55">
        <v>34.869999999999997</v>
      </c>
      <c r="D6897" s="52">
        <f t="shared" si="110"/>
        <v>10</v>
      </c>
    </row>
    <row r="6898" spans="1:4" x14ac:dyDescent="0.3">
      <c r="A6898" s="54">
        <v>45578</v>
      </c>
      <c r="B6898" s="52">
        <v>22</v>
      </c>
      <c r="C6898" s="55">
        <v>25.33</v>
      </c>
      <c r="D6898" s="52">
        <f t="shared" si="110"/>
        <v>10</v>
      </c>
    </row>
    <row r="6899" spans="1:4" x14ac:dyDescent="0.3">
      <c r="A6899" s="54">
        <v>45578</v>
      </c>
      <c r="B6899" s="52">
        <v>23</v>
      </c>
      <c r="C6899" s="55">
        <v>43.02</v>
      </c>
      <c r="D6899" s="52">
        <f t="shared" si="110"/>
        <v>10</v>
      </c>
    </row>
    <row r="6900" spans="1:4" x14ac:dyDescent="0.3">
      <c r="A6900" s="54">
        <v>45578</v>
      </c>
      <c r="B6900" s="52">
        <v>24</v>
      </c>
      <c r="C6900" s="55">
        <v>46.49</v>
      </c>
      <c r="D6900" s="52">
        <f t="shared" si="110"/>
        <v>10</v>
      </c>
    </row>
    <row r="6901" spans="1:4" x14ac:dyDescent="0.3">
      <c r="A6901" s="54">
        <v>45579</v>
      </c>
      <c r="B6901" s="52">
        <v>1</v>
      </c>
      <c r="C6901" s="55">
        <v>51.43</v>
      </c>
      <c r="D6901" s="52">
        <f t="shared" si="110"/>
        <v>10</v>
      </c>
    </row>
    <row r="6902" spans="1:4" x14ac:dyDescent="0.3">
      <c r="A6902" s="54">
        <v>45579</v>
      </c>
      <c r="B6902" s="52">
        <v>2</v>
      </c>
      <c r="C6902" s="55">
        <v>36.4</v>
      </c>
      <c r="D6902" s="52">
        <f t="shared" si="110"/>
        <v>10</v>
      </c>
    </row>
    <row r="6903" spans="1:4" x14ac:dyDescent="0.3">
      <c r="A6903" s="54">
        <v>45579</v>
      </c>
      <c r="B6903" s="52">
        <v>3</v>
      </c>
      <c r="C6903" s="55">
        <v>36.549999999999997</v>
      </c>
      <c r="D6903" s="52">
        <f t="shared" si="110"/>
        <v>10</v>
      </c>
    </row>
    <row r="6904" spans="1:4" x14ac:dyDescent="0.3">
      <c r="A6904" s="54">
        <v>45579</v>
      </c>
      <c r="B6904" s="52">
        <v>4</v>
      </c>
      <c r="C6904" s="55">
        <v>35.770000000000003</v>
      </c>
      <c r="D6904" s="52">
        <f t="shared" si="110"/>
        <v>10</v>
      </c>
    </row>
    <row r="6905" spans="1:4" x14ac:dyDescent="0.3">
      <c r="A6905" s="54">
        <v>45579</v>
      </c>
      <c r="B6905" s="52">
        <v>5</v>
      </c>
      <c r="C6905" s="55">
        <v>40.54</v>
      </c>
      <c r="D6905" s="52">
        <f t="shared" si="110"/>
        <v>10</v>
      </c>
    </row>
    <row r="6906" spans="1:4" x14ac:dyDescent="0.3">
      <c r="A6906" s="54">
        <v>45579</v>
      </c>
      <c r="B6906" s="52">
        <v>6</v>
      </c>
      <c r="C6906" s="55">
        <v>62.2</v>
      </c>
      <c r="D6906" s="52">
        <f t="shared" si="110"/>
        <v>10</v>
      </c>
    </row>
    <row r="6907" spans="1:4" x14ac:dyDescent="0.3">
      <c r="A6907" s="54">
        <v>45579</v>
      </c>
      <c r="B6907" s="52">
        <v>7</v>
      </c>
      <c r="C6907" s="55">
        <v>98.74</v>
      </c>
      <c r="D6907" s="52">
        <f t="shared" si="110"/>
        <v>10</v>
      </c>
    </row>
    <row r="6908" spans="1:4" x14ac:dyDescent="0.3">
      <c r="A6908" s="54">
        <v>45579</v>
      </c>
      <c r="B6908" s="52">
        <v>8</v>
      </c>
      <c r="C6908" s="55">
        <v>132.44999999999999</v>
      </c>
      <c r="D6908" s="52">
        <f t="shared" si="110"/>
        <v>10</v>
      </c>
    </row>
    <row r="6909" spans="1:4" x14ac:dyDescent="0.3">
      <c r="A6909" s="54">
        <v>45579</v>
      </c>
      <c r="B6909" s="52">
        <v>9</v>
      </c>
      <c r="C6909" s="55">
        <v>152.62</v>
      </c>
      <c r="D6909" s="52">
        <f t="shared" si="110"/>
        <v>10</v>
      </c>
    </row>
    <row r="6910" spans="1:4" x14ac:dyDescent="0.3">
      <c r="A6910" s="54">
        <v>45579</v>
      </c>
      <c r="B6910" s="52">
        <v>10</v>
      </c>
      <c r="C6910" s="55">
        <v>105.01</v>
      </c>
      <c r="D6910" s="52">
        <f t="shared" si="110"/>
        <v>10</v>
      </c>
    </row>
    <row r="6911" spans="1:4" x14ac:dyDescent="0.3">
      <c r="A6911" s="54">
        <v>45579</v>
      </c>
      <c r="B6911" s="52">
        <v>11</v>
      </c>
      <c r="C6911" s="55">
        <v>90.27</v>
      </c>
      <c r="D6911" s="52">
        <f t="shared" si="110"/>
        <v>10</v>
      </c>
    </row>
    <row r="6912" spans="1:4" x14ac:dyDescent="0.3">
      <c r="A6912" s="54">
        <v>45579</v>
      </c>
      <c r="B6912" s="52">
        <v>12</v>
      </c>
      <c r="C6912" s="55">
        <v>75.37</v>
      </c>
      <c r="D6912" s="52">
        <f t="shared" si="110"/>
        <v>10</v>
      </c>
    </row>
    <row r="6913" spans="1:4" x14ac:dyDescent="0.3">
      <c r="A6913" s="54">
        <v>45579</v>
      </c>
      <c r="B6913" s="52">
        <v>13</v>
      </c>
      <c r="C6913" s="55">
        <v>68.98</v>
      </c>
      <c r="D6913" s="52">
        <f t="shared" si="110"/>
        <v>10</v>
      </c>
    </row>
    <row r="6914" spans="1:4" x14ac:dyDescent="0.3">
      <c r="A6914" s="54">
        <v>45579</v>
      </c>
      <c r="B6914" s="52">
        <v>14</v>
      </c>
      <c r="C6914" s="55">
        <v>73.61</v>
      </c>
      <c r="D6914" s="52">
        <f t="shared" si="110"/>
        <v>10</v>
      </c>
    </row>
    <row r="6915" spans="1:4" x14ac:dyDescent="0.3">
      <c r="A6915" s="54">
        <v>45579</v>
      </c>
      <c r="B6915" s="52">
        <v>15</v>
      </c>
      <c r="C6915" s="55">
        <v>74.16</v>
      </c>
      <c r="D6915" s="52">
        <f t="shared" si="110"/>
        <v>10</v>
      </c>
    </row>
    <row r="6916" spans="1:4" x14ac:dyDescent="0.3">
      <c r="A6916" s="54">
        <v>45579</v>
      </c>
      <c r="B6916" s="52">
        <v>16</v>
      </c>
      <c r="C6916" s="55">
        <v>85.82</v>
      </c>
      <c r="D6916" s="52">
        <f t="shared" si="110"/>
        <v>10</v>
      </c>
    </row>
    <row r="6917" spans="1:4" x14ac:dyDescent="0.3">
      <c r="A6917" s="54">
        <v>45579</v>
      </c>
      <c r="B6917" s="52">
        <v>17</v>
      </c>
      <c r="C6917" s="55">
        <v>105.8</v>
      </c>
      <c r="D6917" s="52">
        <f t="shared" si="110"/>
        <v>10</v>
      </c>
    </row>
    <row r="6918" spans="1:4" x14ac:dyDescent="0.3">
      <c r="A6918" s="54">
        <v>45579</v>
      </c>
      <c r="B6918" s="52">
        <v>18</v>
      </c>
      <c r="C6918" s="55">
        <v>154.94999999999999</v>
      </c>
      <c r="D6918" s="52">
        <f t="shared" si="110"/>
        <v>10</v>
      </c>
    </row>
    <row r="6919" spans="1:4" x14ac:dyDescent="0.3">
      <c r="A6919" s="54">
        <v>45579</v>
      </c>
      <c r="B6919" s="52">
        <v>19</v>
      </c>
      <c r="C6919" s="55">
        <v>247.17</v>
      </c>
      <c r="D6919" s="52">
        <f t="shared" si="110"/>
        <v>10</v>
      </c>
    </row>
    <row r="6920" spans="1:4" x14ac:dyDescent="0.3">
      <c r="A6920" s="54">
        <v>45579</v>
      </c>
      <c r="B6920" s="52">
        <v>20</v>
      </c>
      <c r="C6920" s="55">
        <v>262.29000000000002</v>
      </c>
      <c r="D6920" s="52">
        <f t="shared" si="110"/>
        <v>10</v>
      </c>
    </row>
    <row r="6921" spans="1:4" x14ac:dyDescent="0.3">
      <c r="A6921" s="54">
        <v>45579</v>
      </c>
      <c r="B6921" s="52">
        <v>21</v>
      </c>
      <c r="C6921" s="55">
        <v>158</v>
      </c>
      <c r="D6921" s="52">
        <f t="shared" si="110"/>
        <v>10</v>
      </c>
    </row>
    <row r="6922" spans="1:4" x14ac:dyDescent="0.3">
      <c r="A6922" s="54">
        <v>45579</v>
      </c>
      <c r="B6922" s="52">
        <v>22</v>
      </c>
      <c r="C6922" s="55">
        <v>114.01</v>
      </c>
      <c r="D6922" s="52">
        <f t="shared" si="110"/>
        <v>10</v>
      </c>
    </row>
    <row r="6923" spans="1:4" x14ac:dyDescent="0.3">
      <c r="A6923" s="54">
        <v>45579</v>
      </c>
      <c r="B6923" s="52">
        <v>23</v>
      </c>
      <c r="C6923" s="55">
        <v>99.66</v>
      </c>
      <c r="D6923" s="52">
        <f t="shared" si="110"/>
        <v>10</v>
      </c>
    </row>
    <row r="6924" spans="1:4" x14ac:dyDescent="0.3">
      <c r="A6924" s="54">
        <v>45579</v>
      </c>
      <c r="B6924" s="52">
        <v>24</v>
      </c>
      <c r="C6924" s="55">
        <v>94.8</v>
      </c>
      <c r="D6924" s="52">
        <f t="shared" si="110"/>
        <v>10</v>
      </c>
    </row>
    <row r="6925" spans="1:4" x14ac:dyDescent="0.3">
      <c r="A6925" s="54">
        <v>45580</v>
      </c>
      <c r="B6925" s="52">
        <v>1</v>
      </c>
      <c r="C6925" s="55">
        <v>90.1</v>
      </c>
      <c r="D6925" s="52">
        <f t="shared" si="110"/>
        <v>10</v>
      </c>
    </row>
    <row r="6926" spans="1:4" x14ac:dyDescent="0.3">
      <c r="A6926" s="54">
        <v>45580</v>
      </c>
      <c r="B6926" s="52">
        <v>2</v>
      </c>
      <c r="C6926" s="55">
        <v>85.83</v>
      </c>
      <c r="D6926" s="52">
        <f t="shared" si="110"/>
        <v>10</v>
      </c>
    </row>
    <row r="6927" spans="1:4" x14ac:dyDescent="0.3">
      <c r="A6927" s="54">
        <v>45580</v>
      </c>
      <c r="B6927" s="52">
        <v>3</v>
      </c>
      <c r="C6927" s="55">
        <v>86.12</v>
      </c>
      <c r="D6927" s="52">
        <f t="shared" ref="D6927:D6990" si="111">MONTH(A6927)</f>
        <v>10</v>
      </c>
    </row>
    <row r="6928" spans="1:4" x14ac:dyDescent="0.3">
      <c r="A6928" s="54">
        <v>45580</v>
      </c>
      <c r="B6928" s="52">
        <v>4</v>
      </c>
      <c r="C6928" s="55">
        <v>82.26</v>
      </c>
      <c r="D6928" s="52">
        <f t="shared" si="111"/>
        <v>10</v>
      </c>
    </row>
    <row r="6929" spans="1:4" x14ac:dyDescent="0.3">
      <c r="A6929" s="54">
        <v>45580</v>
      </c>
      <c r="B6929" s="52">
        <v>5</v>
      </c>
      <c r="C6929" s="55">
        <v>78.569999999999993</v>
      </c>
      <c r="D6929" s="52">
        <f t="shared" si="111"/>
        <v>10</v>
      </c>
    </row>
    <row r="6930" spans="1:4" x14ac:dyDescent="0.3">
      <c r="A6930" s="54">
        <v>45580</v>
      </c>
      <c r="B6930" s="52">
        <v>6</v>
      </c>
      <c r="C6930" s="55">
        <v>87.47</v>
      </c>
      <c r="D6930" s="52">
        <f t="shared" si="111"/>
        <v>10</v>
      </c>
    </row>
    <row r="6931" spans="1:4" x14ac:dyDescent="0.3">
      <c r="A6931" s="54">
        <v>45580</v>
      </c>
      <c r="B6931" s="52">
        <v>7</v>
      </c>
      <c r="C6931" s="55">
        <v>117.94</v>
      </c>
      <c r="D6931" s="52">
        <f t="shared" si="111"/>
        <v>10</v>
      </c>
    </row>
    <row r="6932" spans="1:4" x14ac:dyDescent="0.3">
      <c r="A6932" s="54">
        <v>45580</v>
      </c>
      <c r="B6932" s="52">
        <v>8</v>
      </c>
      <c r="C6932" s="55">
        <v>195.22</v>
      </c>
      <c r="D6932" s="52">
        <f t="shared" si="111"/>
        <v>10</v>
      </c>
    </row>
    <row r="6933" spans="1:4" x14ac:dyDescent="0.3">
      <c r="A6933" s="54">
        <v>45580</v>
      </c>
      <c r="B6933" s="52">
        <v>9</v>
      </c>
      <c r="C6933" s="55">
        <v>176.67</v>
      </c>
      <c r="D6933" s="52">
        <f t="shared" si="111"/>
        <v>10</v>
      </c>
    </row>
    <row r="6934" spans="1:4" x14ac:dyDescent="0.3">
      <c r="A6934" s="54">
        <v>45580</v>
      </c>
      <c r="B6934" s="52">
        <v>10</v>
      </c>
      <c r="C6934" s="55">
        <v>110.54</v>
      </c>
      <c r="D6934" s="52">
        <f t="shared" si="111"/>
        <v>10</v>
      </c>
    </row>
    <row r="6935" spans="1:4" x14ac:dyDescent="0.3">
      <c r="A6935" s="54">
        <v>45580</v>
      </c>
      <c r="B6935" s="52">
        <v>11</v>
      </c>
      <c r="C6935" s="55">
        <v>92.76</v>
      </c>
      <c r="D6935" s="52">
        <f t="shared" si="111"/>
        <v>10</v>
      </c>
    </row>
    <row r="6936" spans="1:4" x14ac:dyDescent="0.3">
      <c r="A6936" s="54">
        <v>45580</v>
      </c>
      <c r="B6936" s="52">
        <v>12</v>
      </c>
      <c r="C6936" s="55">
        <v>83.05</v>
      </c>
      <c r="D6936" s="52">
        <f t="shared" si="111"/>
        <v>10</v>
      </c>
    </row>
    <row r="6937" spans="1:4" x14ac:dyDescent="0.3">
      <c r="A6937" s="54">
        <v>45580</v>
      </c>
      <c r="B6937" s="52">
        <v>13</v>
      </c>
      <c r="C6937" s="55">
        <v>78.47</v>
      </c>
      <c r="D6937" s="52">
        <f t="shared" si="111"/>
        <v>10</v>
      </c>
    </row>
    <row r="6938" spans="1:4" x14ac:dyDescent="0.3">
      <c r="A6938" s="54">
        <v>45580</v>
      </c>
      <c r="B6938" s="52">
        <v>14</v>
      </c>
      <c r="C6938" s="55">
        <v>71.97</v>
      </c>
      <c r="D6938" s="52">
        <f t="shared" si="111"/>
        <v>10</v>
      </c>
    </row>
    <row r="6939" spans="1:4" x14ac:dyDescent="0.3">
      <c r="A6939" s="54">
        <v>45580</v>
      </c>
      <c r="B6939" s="52">
        <v>15</v>
      </c>
      <c r="C6939" s="55">
        <v>77.2</v>
      </c>
      <c r="D6939" s="52">
        <f t="shared" si="111"/>
        <v>10</v>
      </c>
    </row>
    <row r="6940" spans="1:4" x14ac:dyDescent="0.3">
      <c r="A6940" s="54">
        <v>45580</v>
      </c>
      <c r="B6940" s="52">
        <v>16</v>
      </c>
      <c r="C6940" s="55">
        <v>89.93</v>
      </c>
      <c r="D6940" s="52">
        <f t="shared" si="111"/>
        <v>10</v>
      </c>
    </row>
    <row r="6941" spans="1:4" x14ac:dyDescent="0.3">
      <c r="A6941" s="54">
        <v>45580</v>
      </c>
      <c r="B6941" s="52">
        <v>17</v>
      </c>
      <c r="C6941" s="55">
        <v>121.17</v>
      </c>
      <c r="D6941" s="52">
        <f t="shared" si="111"/>
        <v>10</v>
      </c>
    </row>
    <row r="6942" spans="1:4" x14ac:dyDescent="0.3">
      <c r="A6942" s="54">
        <v>45580</v>
      </c>
      <c r="B6942" s="52">
        <v>18</v>
      </c>
      <c r="C6942" s="55">
        <v>168.2</v>
      </c>
      <c r="D6942" s="52">
        <f t="shared" si="111"/>
        <v>10</v>
      </c>
    </row>
    <row r="6943" spans="1:4" x14ac:dyDescent="0.3">
      <c r="A6943" s="54">
        <v>45580</v>
      </c>
      <c r="B6943" s="52">
        <v>19</v>
      </c>
      <c r="C6943" s="55">
        <v>199.54</v>
      </c>
      <c r="D6943" s="52">
        <f t="shared" si="111"/>
        <v>10</v>
      </c>
    </row>
    <row r="6944" spans="1:4" x14ac:dyDescent="0.3">
      <c r="A6944" s="54">
        <v>45580</v>
      </c>
      <c r="B6944" s="52">
        <v>20</v>
      </c>
      <c r="C6944" s="55">
        <v>200.87</v>
      </c>
      <c r="D6944" s="52">
        <f t="shared" si="111"/>
        <v>10</v>
      </c>
    </row>
    <row r="6945" spans="1:4" x14ac:dyDescent="0.3">
      <c r="A6945" s="54">
        <v>45580</v>
      </c>
      <c r="B6945" s="52">
        <v>21</v>
      </c>
      <c r="C6945" s="55">
        <v>142.33000000000001</v>
      </c>
      <c r="D6945" s="52">
        <f t="shared" si="111"/>
        <v>10</v>
      </c>
    </row>
    <row r="6946" spans="1:4" x14ac:dyDescent="0.3">
      <c r="A6946" s="54">
        <v>45580</v>
      </c>
      <c r="B6946" s="52">
        <v>22</v>
      </c>
      <c r="C6946" s="55">
        <v>110.97</v>
      </c>
      <c r="D6946" s="52">
        <f t="shared" si="111"/>
        <v>10</v>
      </c>
    </row>
    <row r="6947" spans="1:4" x14ac:dyDescent="0.3">
      <c r="A6947" s="54">
        <v>45580</v>
      </c>
      <c r="B6947" s="52">
        <v>23</v>
      </c>
      <c r="C6947" s="55">
        <v>90.78</v>
      </c>
      <c r="D6947" s="52">
        <f t="shared" si="111"/>
        <v>10</v>
      </c>
    </row>
    <row r="6948" spans="1:4" x14ac:dyDescent="0.3">
      <c r="A6948" s="54">
        <v>45580</v>
      </c>
      <c r="B6948" s="52">
        <v>24</v>
      </c>
      <c r="C6948" s="55">
        <v>75.69</v>
      </c>
      <c r="D6948" s="52">
        <f t="shared" si="111"/>
        <v>10</v>
      </c>
    </row>
    <row r="6949" spans="1:4" x14ac:dyDescent="0.3">
      <c r="A6949" s="54">
        <v>45581</v>
      </c>
      <c r="B6949" s="52">
        <v>1</v>
      </c>
      <c r="C6949" s="55">
        <v>70.31</v>
      </c>
      <c r="D6949" s="52">
        <f t="shared" si="111"/>
        <v>10</v>
      </c>
    </row>
    <row r="6950" spans="1:4" x14ac:dyDescent="0.3">
      <c r="A6950" s="54">
        <v>45581</v>
      </c>
      <c r="B6950" s="52">
        <v>2</v>
      </c>
      <c r="C6950" s="55">
        <v>12.8</v>
      </c>
      <c r="D6950" s="52">
        <f t="shared" si="111"/>
        <v>10</v>
      </c>
    </row>
    <row r="6951" spans="1:4" x14ac:dyDescent="0.3">
      <c r="A6951" s="54">
        <v>45581</v>
      </c>
      <c r="B6951" s="52">
        <v>3</v>
      </c>
      <c r="C6951" s="55">
        <v>5.3</v>
      </c>
      <c r="D6951" s="52">
        <f t="shared" si="111"/>
        <v>10</v>
      </c>
    </row>
    <row r="6952" spans="1:4" x14ac:dyDescent="0.3">
      <c r="A6952" s="54">
        <v>45581</v>
      </c>
      <c r="B6952" s="52">
        <v>4</v>
      </c>
      <c r="C6952" s="55">
        <v>3.61</v>
      </c>
      <c r="D6952" s="52">
        <f t="shared" si="111"/>
        <v>10</v>
      </c>
    </row>
    <row r="6953" spans="1:4" x14ac:dyDescent="0.3">
      <c r="A6953" s="54">
        <v>45581</v>
      </c>
      <c r="B6953" s="52">
        <v>5</v>
      </c>
      <c r="C6953" s="55">
        <v>3.7</v>
      </c>
      <c r="D6953" s="52">
        <f t="shared" si="111"/>
        <v>10</v>
      </c>
    </row>
    <row r="6954" spans="1:4" x14ac:dyDescent="0.3">
      <c r="A6954" s="54">
        <v>45581</v>
      </c>
      <c r="B6954" s="52">
        <v>6</v>
      </c>
      <c r="C6954" s="55">
        <v>58.71</v>
      </c>
      <c r="D6954" s="52">
        <f t="shared" si="111"/>
        <v>10</v>
      </c>
    </row>
    <row r="6955" spans="1:4" x14ac:dyDescent="0.3">
      <c r="A6955" s="54">
        <v>45581</v>
      </c>
      <c r="B6955" s="52">
        <v>7</v>
      </c>
      <c r="C6955" s="55">
        <v>119.65</v>
      </c>
      <c r="D6955" s="52">
        <f t="shared" si="111"/>
        <v>10</v>
      </c>
    </row>
    <row r="6956" spans="1:4" x14ac:dyDescent="0.3">
      <c r="A6956" s="54">
        <v>45581</v>
      </c>
      <c r="B6956" s="52">
        <v>8</v>
      </c>
      <c r="C6956" s="55">
        <v>176.86</v>
      </c>
      <c r="D6956" s="52">
        <f t="shared" si="111"/>
        <v>10</v>
      </c>
    </row>
    <row r="6957" spans="1:4" x14ac:dyDescent="0.3">
      <c r="A6957" s="54">
        <v>45581</v>
      </c>
      <c r="B6957" s="52">
        <v>9</v>
      </c>
      <c r="C6957" s="55">
        <v>124.06</v>
      </c>
      <c r="D6957" s="52">
        <f t="shared" si="111"/>
        <v>10</v>
      </c>
    </row>
    <row r="6958" spans="1:4" x14ac:dyDescent="0.3">
      <c r="A6958" s="54">
        <v>45581</v>
      </c>
      <c r="B6958" s="52">
        <v>10</v>
      </c>
      <c r="C6958" s="55">
        <v>54.29</v>
      </c>
      <c r="D6958" s="52">
        <f t="shared" si="111"/>
        <v>10</v>
      </c>
    </row>
    <row r="6959" spans="1:4" x14ac:dyDescent="0.3">
      <c r="A6959" s="54">
        <v>45581</v>
      </c>
      <c r="B6959" s="52">
        <v>11</v>
      </c>
      <c r="C6959" s="55">
        <v>26.68</v>
      </c>
      <c r="D6959" s="52">
        <f t="shared" si="111"/>
        <v>10</v>
      </c>
    </row>
    <row r="6960" spans="1:4" x14ac:dyDescent="0.3">
      <c r="A6960" s="54">
        <v>45581</v>
      </c>
      <c r="B6960" s="52">
        <v>12</v>
      </c>
      <c r="C6960" s="55">
        <v>14.18</v>
      </c>
      <c r="D6960" s="52">
        <f t="shared" si="111"/>
        <v>10</v>
      </c>
    </row>
    <row r="6961" spans="1:4" x14ac:dyDescent="0.3">
      <c r="A6961" s="54">
        <v>45581</v>
      </c>
      <c r="B6961" s="52">
        <v>13</v>
      </c>
      <c r="C6961" s="55">
        <v>4.09</v>
      </c>
      <c r="D6961" s="52">
        <f t="shared" si="111"/>
        <v>10</v>
      </c>
    </row>
    <row r="6962" spans="1:4" x14ac:dyDescent="0.3">
      <c r="A6962" s="54">
        <v>45581</v>
      </c>
      <c r="B6962" s="52">
        <v>14</v>
      </c>
      <c r="C6962" s="55">
        <v>2.04</v>
      </c>
      <c r="D6962" s="52">
        <f t="shared" si="111"/>
        <v>10</v>
      </c>
    </row>
    <row r="6963" spans="1:4" x14ac:dyDescent="0.3">
      <c r="A6963" s="54">
        <v>45581</v>
      </c>
      <c r="B6963" s="52">
        <v>15</v>
      </c>
      <c r="C6963" s="55">
        <v>4</v>
      </c>
      <c r="D6963" s="52">
        <f t="shared" si="111"/>
        <v>10</v>
      </c>
    </row>
    <row r="6964" spans="1:4" x14ac:dyDescent="0.3">
      <c r="A6964" s="54">
        <v>45581</v>
      </c>
      <c r="B6964" s="52">
        <v>16</v>
      </c>
      <c r="C6964" s="55">
        <v>14.18</v>
      </c>
      <c r="D6964" s="52">
        <f t="shared" si="111"/>
        <v>10</v>
      </c>
    </row>
    <row r="6965" spans="1:4" x14ac:dyDescent="0.3">
      <c r="A6965" s="54">
        <v>45581</v>
      </c>
      <c r="B6965" s="52">
        <v>17</v>
      </c>
      <c r="C6965" s="55">
        <v>72.8</v>
      </c>
      <c r="D6965" s="52">
        <f t="shared" si="111"/>
        <v>10</v>
      </c>
    </row>
    <row r="6966" spans="1:4" x14ac:dyDescent="0.3">
      <c r="A6966" s="54">
        <v>45581</v>
      </c>
      <c r="B6966" s="52">
        <v>18</v>
      </c>
      <c r="C6966" s="55">
        <v>121.68</v>
      </c>
      <c r="D6966" s="52">
        <f t="shared" si="111"/>
        <v>10</v>
      </c>
    </row>
    <row r="6967" spans="1:4" x14ac:dyDescent="0.3">
      <c r="A6967" s="54">
        <v>45581</v>
      </c>
      <c r="B6967" s="52">
        <v>19</v>
      </c>
      <c r="C6967" s="55">
        <v>133.04</v>
      </c>
      <c r="D6967" s="52">
        <f t="shared" si="111"/>
        <v>10</v>
      </c>
    </row>
    <row r="6968" spans="1:4" x14ac:dyDescent="0.3">
      <c r="A6968" s="54">
        <v>45581</v>
      </c>
      <c r="B6968" s="52">
        <v>20</v>
      </c>
      <c r="C6968" s="55">
        <v>135.41</v>
      </c>
      <c r="D6968" s="52">
        <f t="shared" si="111"/>
        <v>10</v>
      </c>
    </row>
    <row r="6969" spans="1:4" x14ac:dyDescent="0.3">
      <c r="A6969" s="54">
        <v>45581</v>
      </c>
      <c r="B6969" s="52">
        <v>21</v>
      </c>
      <c r="C6969" s="55">
        <v>95.3</v>
      </c>
      <c r="D6969" s="52">
        <f t="shared" si="111"/>
        <v>10</v>
      </c>
    </row>
    <row r="6970" spans="1:4" x14ac:dyDescent="0.3">
      <c r="A6970" s="54">
        <v>45581</v>
      </c>
      <c r="B6970" s="52">
        <v>22</v>
      </c>
      <c r="C6970" s="55">
        <v>66.989999999999995</v>
      </c>
      <c r="D6970" s="52">
        <f t="shared" si="111"/>
        <v>10</v>
      </c>
    </row>
    <row r="6971" spans="1:4" x14ac:dyDescent="0.3">
      <c r="A6971" s="54">
        <v>45581</v>
      </c>
      <c r="B6971" s="52">
        <v>23</v>
      </c>
      <c r="C6971" s="55">
        <v>35.14</v>
      </c>
      <c r="D6971" s="52">
        <f t="shared" si="111"/>
        <v>10</v>
      </c>
    </row>
    <row r="6972" spans="1:4" x14ac:dyDescent="0.3">
      <c r="A6972" s="54">
        <v>45581</v>
      </c>
      <c r="B6972" s="52">
        <v>24</v>
      </c>
      <c r="C6972" s="55">
        <v>26.54</v>
      </c>
      <c r="D6972" s="52">
        <f t="shared" si="111"/>
        <v>10</v>
      </c>
    </row>
    <row r="6973" spans="1:4" x14ac:dyDescent="0.3">
      <c r="A6973" s="54">
        <v>45582</v>
      </c>
      <c r="B6973" s="52">
        <v>1</v>
      </c>
      <c r="C6973" s="55">
        <v>17.04</v>
      </c>
      <c r="D6973" s="52">
        <f t="shared" si="111"/>
        <v>10</v>
      </c>
    </row>
    <row r="6974" spans="1:4" x14ac:dyDescent="0.3">
      <c r="A6974" s="54">
        <v>45582</v>
      </c>
      <c r="B6974" s="52">
        <v>2</v>
      </c>
      <c r="C6974" s="55">
        <v>12.15</v>
      </c>
      <c r="D6974" s="52">
        <f t="shared" si="111"/>
        <v>10</v>
      </c>
    </row>
    <row r="6975" spans="1:4" x14ac:dyDescent="0.3">
      <c r="A6975" s="54">
        <v>45582</v>
      </c>
      <c r="B6975" s="52">
        <v>3</v>
      </c>
      <c r="C6975" s="55">
        <v>10.48</v>
      </c>
      <c r="D6975" s="52">
        <f t="shared" si="111"/>
        <v>10</v>
      </c>
    </row>
    <row r="6976" spans="1:4" x14ac:dyDescent="0.3">
      <c r="A6976" s="54">
        <v>45582</v>
      </c>
      <c r="B6976" s="52">
        <v>4</v>
      </c>
      <c r="C6976" s="55">
        <v>5.61</v>
      </c>
      <c r="D6976" s="52">
        <f t="shared" si="111"/>
        <v>10</v>
      </c>
    </row>
    <row r="6977" spans="1:4" x14ac:dyDescent="0.3">
      <c r="A6977" s="54">
        <v>45582</v>
      </c>
      <c r="B6977" s="52">
        <v>5</v>
      </c>
      <c r="C6977" s="55">
        <v>10.01</v>
      </c>
      <c r="D6977" s="52">
        <f t="shared" si="111"/>
        <v>10</v>
      </c>
    </row>
    <row r="6978" spans="1:4" x14ac:dyDescent="0.3">
      <c r="A6978" s="54">
        <v>45582</v>
      </c>
      <c r="B6978" s="52">
        <v>6</v>
      </c>
      <c r="C6978" s="55">
        <v>29.33</v>
      </c>
      <c r="D6978" s="52">
        <f t="shared" si="111"/>
        <v>10</v>
      </c>
    </row>
    <row r="6979" spans="1:4" x14ac:dyDescent="0.3">
      <c r="A6979" s="54">
        <v>45582</v>
      </c>
      <c r="B6979" s="52">
        <v>7</v>
      </c>
      <c r="C6979" s="55">
        <v>69.930000000000007</v>
      </c>
      <c r="D6979" s="52">
        <f t="shared" si="111"/>
        <v>10</v>
      </c>
    </row>
    <row r="6980" spans="1:4" x14ac:dyDescent="0.3">
      <c r="A6980" s="54">
        <v>45582</v>
      </c>
      <c r="B6980" s="52">
        <v>8</v>
      </c>
      <c r="C6980" s="55">
        <v>100.14</v>
      </c>
      <c r="D6980" s="52">
        <f t="shared" si="111"/>
        <v>10</v>
      </c>
    </row>
    <row r="6981" spans="1:4" x14ac:dyDescent="0.3">
      <c r="A6981" s="54">
        <v>45582</v>
      </c>
      <c r="B6981" s="52">
        <v>9</v>
      </c>
      <c r="C6981" s="55">
        <v>92.18</v>
      </c>
      <c r="D6981" s="52">
        <f t="shared" si="111"/>
        <v>10</v>
      </c>
    </row>
    <row r="6982" spans="1:4" x14ac:dyDescent="0.3">
      <c r="A6982" s="54">
        <v>45582</v>
      </c>
      <c r="B6982" s="52">
        <v>10</v>
      </c>
      <c r="C6982" s="55">
        <v>74.849999999999994</v>
      </c>
      <c r="D6982" s="52">
        <f t="shared" si="111"/>
        <v>10</v>
      </c>
    </row>
    <row r="6983" spans="1:4" x14ac:dyDescent="0.3">
      <c r="A6983" s="54">
        <v>45582</v>
      </c>
      <c r="B6983" s="52">
        <v>11</v>
      </c>
      <c r="C6983" s="55">
        <v>70.400000000000006</v>
      </c>
      <c r="D6983" s="52">
        <f t="shared" si="111"/>
        <v>10</v>
      </c>
    </row>
    <row r="6984" spans="1:4" x14ac:dyDescent="0.3">
      <c r="A6984" s="54">
        <v>45582</v>
      </c>
      <c r="B6984" s="52">
        <v>12</v>
      </c>
      <c r="C6984" s="55">
        <v>36.22</v>
      </c>
      <c r="D6984" s="52">
        <f t="shared" si="111"/>
        <v>10</v>
      </c>
    </row>
    <row r="6985" spans="1:4" x14ac:dyDescent="0.3">
      <c r="A6985" s="54">
        <v>45582</v>
      </c>
      <c r="B6985" s="52">
        <v>13</v>
      </c>
      <c r="C6985" s="55">
        <v>21.11</v>
      </c>
      <c r="D6985" s="52">
        <f t="shared" si="111"/>
        <v>10</v>
      </c>
    </row>
    <row r="6986" spans="1:4" x14ac:dyDescent="0.3">
      <c r="A6986" s="54">
        <v>45582</v>
      </c>
      <c r="B6986" s="52">
        <v>14</v>
      </c>
      <c r="C6986" s="55">
        <v>21.79</v>
      </c>
      <c r="D6986" s="52">
        <f t="shared" si="111"/>
        <v>10</v>
      </c>
    </row>
    <row r="6987" spans="1:4" x14ac:dyDescent="0.3">
      <c r="A6987" s="54">
        <v>45582</v>
      </c>
      <c r="B6987" s="52">
        <v>15</v>
      </c>
      <c r="C6987" s="55">
        <v>32.049999999999997</v>
      </c>
      <c r="D6987" s="52">
        <f t="shared" si="111"/>
        <v>10</v>
      </c>
    </row>
    <row r="6988" spans="1:4" x14ac:dyDescent="0.3">
      <c r="A6988" s="54">
        <v>45582</v>
      </c>
      <c r="B6988" s="52">
        <v>16</v>
      </c>
      <c r="C6988" s="55">
        <v>64.349999999999994</v>
      </c>
      <c r="D6988" s="52">
        <f t="shared" si="111"/>
        <v>10</v>
      </c>
    </row>
    <row r="6989" spans="1:4" x14ac:dyDescent="0.3">
      <c r="A6989" s="54">
        <v>45582</v>
      </c>
      <c r="B6989" s="52">
        <v>17</v>
      </c>
      <c r="C6989" s="55">
        <v>91.8</v>
      </c>
      <c r="D6989" s="52">
        <f t="shared" si="111"/>
        <v>10</v>
      </c>
    </row>
    <row r="6990" spans="1:4" x14ac:dyDescent="0.3">
      <c r="A6990" s="54">
        <v>45582</v>
      </c>
      <c r="B6990" s="52">
        <v>18</v>
      </c>
      <c r="C6990" s="55">
        <v>120.2</v>
      </c>
      <c r="D6990" s="52">
        <f t="shared" si="111"/>
        <v>10</v>
      </c>
    </row>
    <row r="6991" spans="1:4" x14ac:dyDescent="0.3">
      <c r="A6991" s="54">
        <v>45582</v>
      </c>
      <c r="B6991" s="52">
        <v>19</v>
      </c>
      <c r="C6991" s="55">
        <v>176.74</v>
      </c>
      <c r="D6991" s="52">
        <f t="shared" ref="D6991:D7054" si="112">MONTH(A6991)</f>
        <v>10</v>
      </c>
    </row>
    <row r="6992" spans="1:4" x14ac:dyDescent="0.3">
      <c r="A6992" s="54">
        <v>45582</v>
      </c>
      <c r="B6992" s="52">
        <v>20</v>
      </c>
      <c r="C6992" s="55">
        <v>165.61</v>
      </c>
      <c r="D6992" s="52">
        <f t="shared" si="112"/>
        <v>10</v>
      </c>
    </row>
    <row r="6993" spans="1:4" x14ac:dyDescent="0.3">
      <c r="A6993" s="54">
        <v>45582</v>
      </c>
      <c r="B6993" s="52">
        <v>21</v>
      </c>
      <c r="C6993" s="55">
        <v>114.31</v>
      </c>
      <c r="D6993" s="52">
        <f t="shared" si="112"/>
        <v>10</v>
      </c>
    </row>
    <row r="6994" spans="1:4" x14ac:dyDescent="0.3">
      <c r="A6994" s="54">
        <v>45582</v>
      </c>
      <c r="B6994" s="52">
        <v>22</v>
      </c>
      <c r="C6994" s="55">
        <v>95.41</v>
      </c>
      <c r="D6994" s="52">
        <f t="shared" si="112"/>
        <v>10</v>
      </c>
    </row>
    <row r="6995" spans="1:4" x14ac:dyDescent="0.3">
      <c r="A6995" s="54">
        <v>45582</v>
      </c>
      <c r="B6995" s="52">
        <v>23</v>
      </c>
      <c r="C6995" s="55">
        <v>87.46</v>
      </c>
      <c r="D6995" s="52">
        <f t="shared" si="112"/>
        <v>10</v>
      </c>
    </row>
    <row r="6996" spans="1:4" x14ac:dyDescent="0.3">
      <c r="A6996" s="54">
        <v>45582</v>
      </c>
      <c r="B6996" s="52">
        <v>24</v>
      </c>
      <c r="C6996" s="55">
        <v>80.67</v>
      </c>
      <c r="D6996" s="52">
        <f t="shared" si="112"/>
        <v>10</v>
      </c>
    </row>
    <row r="6997" spans="1:4" x14ac:dyDescent="0.3">
      <c r="A6997" s="54">
        <v>45583</v>
      </c>
      <c r="B6997" s="52">
        <v>1</v>
      </c>
      <c r="C6997" s="55">
        <v>77.86</v>
      </c>
      <c r="D6997" s="52">
        <f t="shared" si="112"/>
        <v>10</v>
      </c>
    </row>
    <row r="6998" spans="1:4" x14ac:dyDescent="0.3">
      <c r="A6998" s="54">
        <v>45583</v>
      </c>
      <c r="B6998" s="52">
        <v>2</v>
      </c>
      <c r="C6998" s="55">
        <v>58.99</v>
      </c>
      <c r="D6998" s="52">
        <f t="shared" si="112"/>
        <v>10</v>
      </c>
    </row>
    <row r="6999" spans="1:4" x14ac:dyDescent="0.3">
      <c r="A6999" s="54">
        <v>45583</v>
      </c>
      <c r="B6999" s="52">
        <v>3</v>
      </c>
      <c r="C6999" s="55">
        <v>47.72</v>
      </c>
      <c r="D6999" s="52">
        <f t="shared" si="112"/>
        <v>10</v>
      </c>
    </row>
    <row r="7000" spans="1:4" x14ac:dyDescent="0.3">
      <c r="A7000" s="54">
        <v>45583</v>
      </c>
      <c r="B7000" s="52">
        <v>4</v>
      </c>
      <c r="C7000" s="55">
        <v>68.569999999999993</v>
      </c>
      <c r="D7000" s="52">
        <f t="shared" si="112"/>
        <v>10</v>
      </c>
    </row>
    <row r="7001" spans="1:4" x14ac:dyDescent="0.3">
      <c r="A7001" s="54">
        <v>45583</v>
      </c>
      <c r="B7001" s="52">
        <v>5</v>
      </c>
      <c r="C7001" s="55">
        <v>64.87</v>
      </c>
      <c r="D7001" s="52">
        <f t="shared" si="112"/>
        <v>10</v>
      </c>
    </row>
    <row r="7002" spans="1:4" x14ac:dyDescent="0.3">
      <c r="A7002" s="54">
        <v>45583</v>
      </c>
      <c r="B7002" s="52">
        <v>6</v>
      </c>
      <c r="C7002" s="55">
        <v>80.930000000000007</v>
      </c>
      <c r="D7002" s="52">
        <f t="shared" si="112"/>
        <v>10</v>
      </c>
    </row>
    <row r="7003" spans="1:4" x14ac:dyDescent="0.3">
      <c r="A7003" s="54">
        <v>45583</v>
      </c>
      <c r="B7003" s="52">
        <v>7</v>
      </c>
      <c r="C7003" s="55">
        <v>95.03</v>
      </c>
      <c r="D7003" s="52">
        <f t="shared" si="112"/>
        <v>10</v>
      </c>
    </row>
    <row r="7004" spans="1:4" x14ac:dyDescent="0.3">
      <c r="A7004" s="54">
        <v>45583</v>
      </c>
      <c r="B7004" s="52">
        <v>8</v>
      </c>
      <c r="C7004" s="55">
        <v>143.04</v>
      </c>
      <c r="D7004" s="52">
        <f t="shared" si="112"/>
        <v>10</v>
      </c>
    </row>
    <row r="7005" spans="1:4" x14ac:dyDescent="0.3">
      <c r="A7005" s="54">
        <v>45583</v>
      </c>
      <c r="B7005" s="52">
        <v>9</v>
      </c>
      <c r="C7005" s="55">
        <v>150.69</v>
      </c>
      <c r="D7005" s="52">
        <f t="shared" si="112"/>
        <v>10</v>
      </c>
    </row>
    <row r="7006" spans="1:4" x14ac:dyDescent="0.3">
      <c r="A7006" s="54">
        <v>45583</v>
      </c>
      <c r="B7006" s="52">
        <v>10</v>
      </c>
      <c r="C7006" s="55">
        <v>65.98</v>
      </c>
      <c r="D7006" s="52">
        <f t="shared" si="112"/>
        <v>10</v>
      </c>
    </row>
    <row r="7007" spans="1:4" x14ac:dyDescent="0.3">
      <c r="A7007" s="54">
        <v>45583</v>
      </c>
      <c r="B7007" s="52">
        <v>11</v>
      </c>
      <c r="C7007" s="55">
        <v>36.049999999999997</v>
      </c>
      <c r="D7007" s="52">
        <f t="shared" si="112"/>
        <v>10</v>
      </c>
    </row>
    <row r="7008" spans="1:4" x14ac:dyDescent="0.3">
      <c r="A7008" s="54">
        <v>45583</v>
      </c>
      <c r="B7008" s="52">
        <v>12</v>
      </c>
      <c r="C7008" s="55">
        <v>50</v>
      </c>
      <c r="D7008" s="52">
        <f t="shared" si="112"/>
        <v>10</v>
      </c>
    </row>
    <row r="7009" spans="1:4" x14ac:dyDescent="0.3">
      <c r="A7009" s="54">
        <v>45583</v>
      </c>
      <c r="B7009" s="52">
        <v>13</v>
      </c>
      <c r="C7009" s="55">
        <v>40.659999999999997</v>
      </c>
      <c r="D7009" s="52">
        <f t="shared" si="112"/>
        <v>10</v>
      </c>
    </row>
    <row r="7010" spans="1:4" x14ac:dyDescent="0.3">
      <c r="A7010" s="54">
        <v>45583</v>
      </c>
      <c r="B7010" s="52">
        <v>14</v>
      </c>
      <c r="C7010" s="55">
        <v>33.57</v>
      </c>
      <c r="D7010" s="52">
        <f t="shared" si="112"/>
        <v>10</v>
      </c>
    </row>
    <row r="7011" spans="1:4" x14ac:dyDescent="0.3">
      <c r="A7011" s="54">
        <v>45583</v>
      </c>
      <c r="B7011" s="52">
        <v>15</v>
      </c>
      <c r="C7011" s="55">
        <v>45.6</v>
      </c>
      <c r="D7011" s="52">
        <f t="shared" si="112"/>
        <v>10</v>
      </c>
    </row>
    <row r="7012" spans="1:4" x14ac:dyDescent="0.3">
      <c r="A7012" s="54">
        <v>45583</v>
      </c>
      <c r="B7012" s="52">
        <v>16</v>
      </c>
      <c r="C7012" s="55">
        <v>80.86</v>
      </c>
      <c r="D7012" s="52">
        <f t="shared" si="112"/>
        <v>10</v>
      </c>
    </row>
    <row r="7013" spans="1:4" x14ac:dyDescent="0.3">
      <c r="A7013" s="54">
        <v>45583</v>
      </c>
      <c r="B7013" s="52">
        <v>17</v>
      </c>
      <c r="C7013" s="55">
        <v>98.25</v>
      </c>
      <c r="D7013" s="52">
        <f t="shared" si="112"/>
        <v>10</v>
      </c>
    </row>
    <row r="7014" spans="1:4" x14ac:dyDescent="0.3">
      <c r="A7014" s="54">
        <v>45583</v>
      </c>
      <c r="B7014" s="52">
        <v>18</v>
      </c>
      <c r="C7014" s="55">
        <v>126.74</v>
      </c>
      <c r="D7014" s="52">
        <f t="shared" si="112"/>
        <v>10</v>
      </c>
    </row>
    <row r="7015" spans="1:4" x14ac:dyDescent="0.3">
      <c r="A7015" s="54">
        <v>45583</v>
      </c>
      <c r="B7015" s="52">
        <v>19</v>
      </c>
      <c r="C7015" s="55">
        <v>171.77</v>
      </c>
      <c r="D7015" s="52">
        <f t="shared" si="112"/>
        <v>10</v>
      </c>
    </row>
    <row r="7016" spans="1:4" x14ac:dyDescent="0.3">
      <c r="A7016" s="54">
        <v>45583</v>
      </c>
      <c r="B7016" s="52">
        <v>20</v>
      </c>
      <c r="C7016" s="55">
        <v>141.77000000000001</v>
      </c>
      <c r="D7016" s="52">
        <f t="shared" si="112"/>
        <v>10</v>
      </c>
    </row>
    <row r="7017" spans="1:4" x14ac:dyDescent="0.3">
      <c r="A7017" s="54">
        <v>45583</v>
      </c>
      <c r="B7017" s="52">
        <v>21</v>
      </c>
      <c r="C7017" s="55">
        <v>103.25</v>
      </c>
      <c r="D7017" s="52">
        <f t="shared" si="112"/>
        <v>10</v>
      </c>
    </row>
    <row r="7018" spans="1:4" x14ac:dyDescent="0.3">
      <c r="A7018" s="54">
        <v>45583</v>
      </c>
      <c r="B7018" s="52">
        <v>22</v>
      </c>
      <c r="C7018" s="55">
        <v>96.53</v>
      </c>
      <c r="D7018" s="52">
        <f t="shared" si="112"/>
        <v>10</v>
      </c>
    </row>
    <row r="7019" spans="1:4" x14ac:dyDescent="0.3">
      <c r="A7019" s="54">
        <v>45583</v>
      </c>
      <c r="B7019" s="52">
        <v>23</v>
      </c>
      <c r="C7019" s="55">
        <v>91.82</v>
      </c>
      <c r="D7019" s="52">
        <f t="shared" si="112"/>
        <v>10</v>
      </c>
    </row>
    <row r="7020" spans="1:4" x14ac:dyDescent="0.3">
      <c r="A7020" s="54">
        <v>45583</v>
      </c>
      <c r="B7020" s="52">
        <v>24</v>
      </c>
      <c r="C7020" s="55">
        <v>84.07</v>
      </c>
      <c r="D7020" s="52">
        <f t="shared" si="112"/>
        <v>10</v>
      </c>
    </row>
    <row r="7021" spans="1:4" x14ac:dyDescent="0.3">
      <c r="A7021" s="54">
        <v>45584</v>
      </c>
      <c r="B7021" s="52">
        <v>1</v>
      </c>
      <c r="C7021" s="55">
        <v>84.48</v>
      </c>
      <c r="D7021" s="52">
        <f t="shared" si="112"/>
        <v>10</v>
      </c>
    </row>
    <row r="7022" spans="1:4" x14ac:dyDescent="0.3">
      <c r="A7022" s="54">
        <v>45584</v>
      </c>
      <c r="B7022" s="52">
        <v>2</v>
      </c>
      <c r="C7022" s="55">
        <v>77.84</v>
      </c>
      <c r="D7022" s="52">
        <f t="shared" si="112"/>
        <v>10</v>
      </c>
    </row>
    <row r="7023" spans="1:4" x14ac:dyDescent="0.3">
      <c r="A7023" s="54">
        <v>45584</v>
      </c>
      <c r="B7023" s="52">
        <v>3</v>
      </c>
      <c r="C7023" s="55">
        <v>75.349999999999994</v>
      </c>
      <c r="D7023" s="52">
        <f t="shared" si="112"/>
        <v>10</v>
      </c>
    </row>
    <row r="7024" spans="1:4" x14ac:dyDescent="0.3">
      <c r="A7024" s="54">
        <v>45584</v>
      </c>
      <c r="B7024" s="52">
        <v>4</v>
      </c>
      <c r="C7024" s="55">
        <v>71.959999999999994</v>
      </c>
      <c r="D7024" s="52">
        <f t="shared" si="112"/>
        <v>10</v>
      </c>
    </row>
    <row r="7025" spans="1:4" x14ac:dyDescent="0.3">
      <c r="A7025" s="54">
        <v>45584</v>
      </c>
      <c r="B7025" s="52">
        <v>5</v>
      </c>
      <c r="C7025" s="55">
        <v>70.459999999999994</v>
      </c>
      <c r="D7025" s="52">
        <f t="shared" si="112"/>
        <v>10</v>
      </c>
    </row>
    <row r="7026" spans="1:4" x14ac:dyDescent="0.3">
      <c r="A7026" s="54">
        <v>45584</v>
      </c>
      <c r="B7026" s="52">
        <v>6</v>
      </c>
      <c r="C7026" s="55">
        <v>72.7</v>
      </c>
      <c r="D7026" s="52">
        <f t="shared" si="112"/>
        <v>10</v>
      </c>
    </row>
    <row r="7027" spans="1:4" x14ac:dyDescent="0.3">
      <c r="A7027" s="54">
        <v>45584</v>
      </c>
      <c r="B7027" s="52">
        <v>7</v>
      </c>
      <c r="C7027" s="55">
        <v>77.67</v>
      </c>
      <c r="D7027" s="52">
        <f t="shared" si="112"/>
        <v>10</v>
      </c>
    </row>
    <row r="7028" spans="1:4" x14ac:dyDescent="0.3">
      <c r="A7028" s="54">
        <v>45584</v>
      </c>
      <c r="B7028" s="52">
        <v>8</v>
      </c>
      <c r="C7028" s="55">
        <v>86.8</v>
      </c>
      <c r="D7028" s="52">
        <f t="shared" si="112"/>
        <v>10</v>
      </c>
    </row>
    <row r="7029" spans="1:4" x14ac:dyDescent="0.3">
      <c r="A7029" s="54">
        <v>45584</v>
      </c>
      <c r="B7029" s="52">
        <v>9</v>
      </c>
      <c r="C7029" s="55">
        <v>85.23</v>
      </c>
      <c r="D7029" s="52">
        <f t="shared" si="112"/>
        <v>10</v>
      </c>
    </row>
    <row r="7030" spans="1:4" x14ac:dyDescent="0.3">
      <c r="A7030" s="54">
        <v>45584</v>
      </c>
      <c r="B7030" s="52">
        <v>10</v>
      </c>
      <c r="C7030" s="55">
        <v>79.64</v>
      </c>
      <c r="D7030" s="52">
        <f t="shared" si="112"/>
        <v>10</v>
      </c>
    </row>
    <row r="7031" spans="1:4" x14ac:dyDescent="0.3">
      <c r="A7031" s="54">
        <v>45584</v>
      </c>
      <c r="B7031" s="52">
        <v>11</v>
      </c>
      <c r="C7031" s="55">
        <v>53.4</v>
      </c>
      <c r="D7031" s="52">
        <f t="shared" si="112"/>
        <v>10</v>
      </c>
    </row>
    <row r="7032" spans="1:4" x14ac:dyDescent="0.3">
      <c r="A7032" s="54">
        <v>45584</v>
      </c>
      <c r="B7032" s="52">
        <v>12</v>
      </c>
      <c r="C7032" s="55">
        <v>39.81</v>
      </c>
      <c r="D7032" s="52">
        <f t="shared" si="112"/>
        <v>10</v>
      </c>
    </row>
    <row r="7033" spans="1:4" x14ac:dyDescent="0.3">
      <c r="A7033" s="54">
        <v>45584</v>
      </c>
      <c r="B7033" s="52">
        <v>13</v>
      </c>
      <c r="C7033" s="55">
        <v>27.13</v>
      </c>
      <c r="D7033" s="52">
        <f t="shared" si="112"/>
        <v>10</v>
      </c>
    </row>
    <row r="7034" spans="1:4" x14ac:dyDescent="0.3">
      <c r="A7034" s="54">
        <v>45584</v>
      </c>
      <c r="B7034" s="52">
        <v>14</v>
      </c>
      <c r="C7034" s="55">
        <v>25.26</v>
      </c>
      <c r="D7034" s="52">
        <f t="shared" si="112"/>
        <v>10</v>
      </c>
    </row>
    <row r="7035" spans="1:4" x14ac:dyDescent="0.3">
      <c r="A7035" s="54">
        <v>45584</v>
      </c>
      <c r="B7035" s="52">
        <v>15</v>
      </c>
      <c r="C7035" s="55">
        <v>51.6</v>
      </c>
      <c r="D7035" s="52">
        <f t="shared" si="112"/>
        <v>10</v>
      </c>
    </row>
    <row r="7036" spans="1:4" x14ac:dyDescent="0.3">
      <c r="A7036" s="54">
        <v>45584</v>
      </c>
      <c r="B7036" s="52">
        <v>16</v>
      </c>
      <c r="C7036" s="55">
        <v>71.33</v>
      </c>
      <c r="D7036" s="52">
        <f t="shared" si="112"/>
        <v>10</v>
      </c>
    </row>
    <row r="7037" spans="1:4" x14ac:dyDescent="0.3">
      <c r="A7037" s="54">
        <v>45584</v>
      </c>
      <c r="B7037" s="52">
        <v>17</v>
      </c>
      <c r="C7037" s="55">
        <v>94.01</v>
      </c>
      <c r="D7037" s="52">
        <f t="shared" si="112"/>
        <v>10</v>
      </c>
    </row>
    <row r="7038" spans="1:4" x14ac:dyDescent="0.3">
      <c r="A7038" s="54">
        <v>45584</v>
      </c>
      <c r="B7038" s="52">
        <v>18</v>
      </c>
      <c r="C7038" s="55">
        <v>108.73</v>
      </c>
      <c r="D7038" s="52">
        <f t="shared" si="112"/>
        <v>10</v>
      </c>
    </row>
    <row r="7039" spans="1:4" x14ac:dyDescent="0.3">
      <c r="A7039" s="54">
        <v>45584</v>
      </c>
      <c r="B7039" s="52">
        <v>19</v>
      </c>
      <c r="C7039" s="55">
        <v>126</v>
      </c>
      <c r="D7039" s="52">
        <f t="shared" si="112"/>
        <v>10</v>
      </c>
    </row>
    <row r="7040" spans="1:4" x14ac:dyDescent="0.3">
      <c r="A7040" s="54">
        <v>45584</v>
      </c>
      <c r="B7040" s="52">
        <v>20</v>
      </c>
      <c r="C7040" s="55">
        <v>113.66</v>
      </c>
      <c r="D7040" s="52">
        <f t="shared" si="112"/>
        <v>10</v>
      </c>
    </row>
    <row r="7041" spans="1:4" x14ac:dyDescent="0.3">
      <c r="A7041" s="54">
        <v>45584</v>
      </c>
      <c r="B7041" s="52">
        <v>21</v>
      </c>
      <c r="C7041" s="55">
        <v>93</v>
      </c>
      <c r="D7041" s="52">
        <f t="shared" si="112"/>
        <v>10</v>
      </c>
    </row>
    <row r="7042" spans="1:4" x14ac:dyDescent="0.3">
      <c r="A7042" s="54">
        <v>45584</v>
      </c>
      <c r="B7042" s="52">
        <v>22</v>
      </c>
      <c r="C7042" s="55">
        <v>87.47</v>
      </c>
      <c r="D7042" s="52">
        <f t="shared" si="112"/>
        <v>10</v>
      </c>
    </row>
    <row r="7043" spans="1:4" x14ac:dyDescent="0.3">
      <c r="A7043" s="54">
        <v>45584</v>
      </c>
      <c r="B7043" s="52">
        <v>23</v>
      </c>
      <c r="C7043" s="55">
        <v>82.95</v>
      </c>
      <c r="D7043" s="52">
        <f t="shared" si="112"/>
        <v>10</v>
      </c>
    </row>
    <row r="7044" spans="1:4" x14ac:dyDescent="0.3">
      <c r="A7044" s="54">
        <v>45584</v>
      </c>
      <c r="B7044" s="52">
        <v>24</v>
      </c>
      <c r="C7044" s="55">
        <v>73.33</v>
      </c>
      <c r="D7044" s="52">
        <f t="shared" si="112"/>
        <v>10</v>
      </c>
    </row>
    <row r="7045" spans="1:4" x14ac:dyDescent="0.3">
      <c r="A7045" s="54">
        <v>45585</v>
      </c>
      <c r="B7045" s="52">
        <v>1</v>
      </c>
      <c r="C7045" s="55">
        <v>54.14</v>
      </c>
      <c r="D7045" s="52">
        <f t="shared" si="112"/>
        <v>10</v>
      </c>
    </row>
    <row r="7046" spans="1:4" x14ac:dyDescent="0.3">
      <c r="A7046" s="54">
        <v>45585</v>
      </c>
      <c r="B7046" s="52">
        <v>2</v>
      </c>
      <c r="C7046" s="55">
        <v>52.86</v>
      </c>
      <c r="D7046" s="52">
        <f t="shared" si="112"/>
        <v>10</v>
      </c>
    </row>
    <row r="7047" spans="1:4" x14ac:dyDescent="0.3">
      <c r="A7047" s="54">
        <v>45585</v>
      </c>
      <c r="B7047" s="52">
        <v>3</v>
      </c>
      <c r="C7047" s="55">
        <v>54.75</v>
      </c>
      <c r="D7047" s="52">
        <f t="shared" si="112"/>
        <v>10</v>
      </c>
    </row>
    <row r="7048" spans="1:4" x14ac:dyDescent="0.3">
      <c r="A7048" s="54">
        <v>45585</v>
      </c>
      <c r="B7048" s="52">
        <v>4</v>
      </c>
      <c r="C7048" s="55">
        <v>56.16</v>
      </c>
      <c r="D7048" s="52">
        <f t="shared" si="112"/>
        <v>10</v>
      </c>
    </row>
    <row r="7049" spans="1:4" x14ac:dyDescent="0.3">
      <c r="A7049" s="54">
        <v>45585</v>
      </c>
      <c r="B7049" s="52">
        <v>5</v>
      </c>
      <c r="C7049" s="55">
        <v>58.88</v>
      </c>
      <c r="D7049" s="52">
        <f t="shared" si="112"/>
        <v>10</v>
      </c>
    </row>
    <row r="7050" spans="1:4" x14ac:dyDescent="0.3">
      <c r="A7050" s="54">
        <v>45585</v>
      </c>
      <c r="B7050" s="52">
        <v>6</v>
      </c>
      <c r="C7050" s="55">
        <v>62.53</v>
      </c>
      <c r="D7050" s="52">
        <f t="shared" si="112"/>
        <v>10</v>
      </c>
    </row>
    <row r="7051" spans="1:4" x14ac:dyDescent="0.3">
      <c r="A7051" s="54">
        <v>45585</v>
      </c>
      <c r="B7051" s="52">
        <v>7</v>
      </c>
      <c r="C7051" s="55">
        <v>59.45</v>
      </c>
      <c r="D7051" s="52">
        <f t="shared" si="112"/>
        <v>10</v>
      </c>
    </row>
    <row r="7052" spans="1:4" x14ac:dyDescent="0.3">
      <c r="A7052" s="54">
        <v>45585</v>
      </c>
      <c r="B7052" s="52">
        <v>8</v>
      </c>
      <c r="C7052" s="55">
        <v>69.53</v>
      </c>
      <c r="D7052" s="52">
        <f t="shared" si="112"/>
        <v>10</v>
      </c>
    </row>
    <row r="7053" spans="1:4" x14ac:dyDescent="0.3">
      <c r="A7053" s="54">
        <v>45585</v>
      </c>
      <c r="B7053" s="52">
        <v>9</v>
      </c>
      <c r="C7053" s="55">
        <v>63.1</v>
      </c>
      <c r="D7053" s="52">
        <f t="shared" si="112"/>
        <v>10</v>
      </c>
    </row>
    <row r="7054" spans="1:4" x14ac:dyDescent="0.3">
      <c r="A7054" s="54">
        <v>45585</v>
      </c>
      <c r="B7054" s="52">
        <v>10</v>
      </c>
      <c r="C7054" s="55">
        <v>42.18</v>
      </c>
      <c r="D7054" s="52">
        <f t="shared" si="112"/>
        <v>10</v>
      </c>
    </row>
    <row r="7055" spans="1:4" x14ac:dyDescent="0.3">
      <c r="A7055" s="54">
        <v>45585</v>
      </c>
      <c r="B7055" s="52">
        <v>11</v>
      </c>
      <c r="C7055" s="55">
        <v>6.37</v>
      </c>
      <c r="D7055" s="52">
        <f t="shared" ref="D7055:D7118" si="113">MONTH(A7055)</f>
        <v>10</v>
      </c>
    </row>
    <row r="7056" spans="1:4" x14ac:dyDescent="0.3">
      <c r="A7056" s="54">
        <v>45585</v>
      </c>
      <c r="B7056" s="52">
        <v>12</v>
      </c>
      <c r="C7056" s="55">
        <v>0.08</v>
      </c>
      <c r="D7056" s="52">
        <f t="shared" si="113"/>
        <v>10</v>
      </c>
    </row>
    <row r="7057" spans="1:4" x14ac:dyDescent="0.3">
      <c r="A7057" s="54">
        <v>45585</v>
      </c>
      <c r="B7057" s="52">
        <v>13</v>
      </c>
      <c r="C7057" s="55">
        <v>0</v>
      </c>
      <c r="D7057" s="52">
        <f t="shared" si="113"/>
        <v>10</v>
      </c>
    </row>
    <row r="7058" spans="1:4" x14ac:dyDescent="0.3">
      <c r="A7058" s="54">
        <v>45585</v>
      </c>
      <c r="B7058" s="52">
        <v>14</v>
      </c>
      <c r="C7058" s="55">
        <v>-0.98</v>
      </c>
      <c r="D7058" s="52">
        <f t="shared" si="113"/>
        <v>10</v>
      </c>
    </row>
    <row r="7059" spans="1:4" x14ac:dyDescent="0.3">
      <c r="A7059" s="54">
        <v>45585</v>
      </c>
      <c r="B7059" s="52">
        <v>15</v>
      </c>
      <c r="C7059" s="55">
        <v>-2.0099999999999998</v>
      </c>
      <c r="D7059" s="52">
        <f t="shared" si="113"/>
        <v>10</v>
      </c>
    </row>
    <row r="7060" spans="1:4" x14ac:dyDescent="0.3">
      <c r="A7060" s="54">
        <v>45585</v>
      </c>
      <c r="B7060" s="52">
        <v>16</v>
      </c>
      <c r="C7060" s="55">
        <v>0</v>
      </c>
      <c r="D7060" s="52">
        <f t="shared" si="113"/>
        <v>10</v>
      </c>
    </row>
    <row r="7061" spans="1:4" x14ac:dyDescent="0.3">
      <c r="A7061" s="54">
        <v>45585</v>
      </c>
      <c r="B7061" s="52">
        <v>17</v>
      </c>
      <c r="C7061" s="55">
        <v>-20.010000000000002</v>
      </c>
      <c r="D7061" s="52">
        <f t="shared" si="113"/>
        <v>10</v>
      </c>
    </row>
    <row r="7062" spans="1:4" x14ac:dyDescent="0.3">
      <c r="A7062" s="54">
        <v>45585</v>
      </c>
      <c r="B7062" s="52">
        <v>18</v>
      </c>
      <c r="C7062" s="55">
        <v>16.02</v>
      </c>
      <c r="D7062" s="52">
        <f t="shared" si="113"/>
        <v>10</v>
      </c>
    </row>
    <row r="7063" spans="1:4" x14ac:dyDescent="0.3">
      <c r="A7063" s="54">
        <v>45585</v>
      </c>
      <c r="B7063" s="52">
        <v>19</v>
      </c>
      <c r="C7063" s="55">
        <v>41.58</v>
      </c>
      <c r="D7063" s="52">
        <f t="shared" si="113"/>
        <v>10</v>
      </c>
    </row>
    <row r="7064" spans="1:4" x14ac:dyDescent="0.3">
      <c r="A7064" s="54">
        <v>45585</v>
      </c>
      <c r="B7064" s="52">
        <v>20</v>
      </c>
      <c r="C7064" s="55">
        <v>49.5</v>
      </c>
      <c r="D7064" s="52">
        <f t="shared" si="113"/>
        <v>10</v>
      </c>
    </row>
    <row r="7065" spans="1:4" x14ac:dyDescent="0.3">
      <c r="A7065" s="54">
        <v>45585</v>
      </c>
      <c r="B7065" s="52">
        <v>21</v>
      </c>
      <c r="C7065" s="55">
        <v>-10.01</v>
      </c>
      <c r="D7065" s="52">
        <f t="shared" si="113"/>
        <v>10</v>
      </c>
    </row>
    <row r="7066" spans="1:4" x14ac:dyDescent="0.3">
      <c r="A7066" s="54">
        <v>45585</v>
      </c>
      <c r="B7066" s="52">
        <v>22</v>
      </c>
      <c r="C7066" s="55">
        <v>0</v>
      </c>
      <c r="D7066" s="52">
        <f t="shared" si="113"/>
        <v>10</v>
      </c>
    </row>
    <row r="7067" spans="1:4" x14ac:dyDescent="0.3">
      <c r="A7067" s="54">
        <v>45585</v>
      </c>
      <c r="B7067" s="52">
        <v>23</v>
      </c>
      <c r="C7067" s="55">
        <v>0</v>
      </c>
      <c r="D7067" s="52">
        <f t="shared" si="113"/>
        <v>10</v>
      </c>
    </row>
    <row r="7068" spans="1:4" x14ac:dyDescent="0.3">
      <c r="A7068" s="54">
        <v>45585</v>
      </c>
      <c r="B7068" s="52">
        <v>24</v>
      </c>
      <c r="C7068" s="55">
        <v>-1.95</v>
      </c>
      <c r="D7068" s="52">
        <f t="shared" si="113"/>
        <v>10</v>
      </c>
    </row>
    <row r="7069" spans="1:4" x14ac:dyDescent="0.3">
      <c r="A7069" s="54">
        <v>45586</v>
      </c>
      <c r="B7069" s="52">
        <v>1</v>
      </c>
      <c r="C7069" s="55">
        <v>22.08</v>
      </c>
      <c r="D7069" s="52">
        <f t="shared" si="113"/>
        <v>10</v>
      </c>
    </row>
    <row r="7070" spans="1:4" x14ac:dyDescent="0.3">
      <c r="A7070" s="54">
        <v>45586</v>
      </c>
      <c r="B7070" s="52">
        <v>2</v>
      </c>
      <c r="C7070" s="55">
        <v>2.89</v>
      </c>
      <c r="D7070" s="52">
        <f t="shared" si="113"/>
        <v>10</v>
      </c>
    </row>
    <row r="7071" spans="1:4" x14ac:dyDescent="0.3">
      <c r="A7071" s="54">
        <v>45586</v>
      </c>
      <c r="B7071" s="52">
        <v>3</v>
      </c>
      <c r="C7071" s="55">
        <v>1.97</v>
      </c>
      <c r="D7071" s="52">
        <f t="shared" si="113"/>
        <v>10</v>
      </c>
    </row>
    <row r="7072" spans="1:4" x14ac:dyDescent="0.3">
      <c r="A7072" s="54">
        <v>45586</v>
      </c>
      <c r="B7072" s="52">
        <v>4</v>
      </c>
      <c r="C7072" s="55">
        <v>1.22</v>
      </c>
      <c r="D7072" s="52">
        <f t="shared" si="113"/>
        <v>10</v>
      </c>
    </row>
    <row r="7073" spans="1:4" x14ac:dyDescent="0.3">
      <c r="A7073" s="54">
        <v>45586</v>
      </c>
      <c r="B7073" s="52">
        <v>5</v>
      </c>
      <c r="C7073" s="55">
        <v>5.43</v>
      </c>
      <c r="D7073" s="52">
        <f t="shared" si="113"/>
        <v>10</v>
      </c>
    </row>
    <row r="7074" spans="1:4" x14ac:dyDescent="0.3">
      <c r="A7074" s="54">
        <v>45586</v>
      </c>
      <c r="B7074" s="52">
        <v>6</v>
      </c>
      <c r="C7074" s="55">
        <v>111.46</v>
      </c>
      <c r="D7074" s="52">
        <f t="shared" si="113"/>
        <v>10</v>
      </c>
    </row>
    <row r="7075" spans="1:4" x14ac:dyDescent="0.3">
      <c r="A7075" s="54">
        <v>45586</v>
      </c>
      <c r="B7075" s="52">
        <v>7</v>
      </c>
      <c r="C7075" s="55">
        <v>182.54</v>
      </c>
      <c r="D7075" s="52">
        <f t="shared" si="113"/>
        <v>10</v>
      </c>
    </row>
    <row r="7076" spans="1:4" x14ac:dyDescent="0.3">
      <c r="A7076" s="54">
        <v>45586</v>
      </c>
      <c r="B7076" s="52">
        <v>8</v>
      </c>
      <c r="C7076" s="55">
        <v>157.09</v>
      </c>
      <c r="D7076" s="52">
        <f t="shared" si="113"/>
        <v>10</v>
      </c>
    </row>
    <row r="7077" spans="1:4" x14ac:dyDescent="0.3">
      <c r="A7077" s="54">
        <v>45586</v>
      </c>
      <c r="B7077" s="52">
        <v>9</v>
      </c>
      <c r="C7077" s="55">
        <v>121.28</v>
      </c>
      <c r="D7077" s="52">
        <f t="shared" si="113"/>
        <v>10</v>
      </c>
    </row>
    <row r="7078" spans="1:4" x14ac:dyDescent="0.3">
      <c r="A7078" s="54">
        <v>45586</v>
      </c>
      <c r="B7078" s="52">
        <v>10</v>
      </c>
      <c r="C7078" s="55">
        <v>103.9</v>
      </c>
      <c r="D7078" s="52">
        <f t="shared" si="113"/>
        <v>10</v>
      </c>
    </row>
    <row r="7079" spans="1:4" x14ac:dyDescent="0.3">
      <c r="A7079" s="54">
        <v>45586</v>
      </c>
      <c r="B7079" s="52">
        <v>11</v>
      </c>
      <c r="C7079" s="55">
        <v>88.68</v>
      </c>
      <c r="D7079" s="52">
        <f t="shared" si="113"/>
        <v>10</v>
      </c>
    </row>
    <row r="7080" spans="1:4" x14ac:dyDescent="0.3">
      <c r="A7080" s="54">
        <v>45586</v>
      </c>
      <c r="B7080" s="52">
        <v>12</v>
      </c>
      <c r="C7080" s="55">
        <v>81.09</v>
      </c>
      <c r="D7080" s="52">
        <f t="shared" si="113"/>
        <v>10</v>
      </c>
    </row>
    <row r="7081" spans="1:4" x14ac:dyDescent="0.3">
      <c r="A7081" s="54">
        <v>45586</v>
      </c>
      <c r="B7081" s="52">
        <v>13</v>
      </c>
      <c r="C7081" s="55">
        <v>71.95</v>
      </c>
      <c r="D7081" s="52">
        <f t="shared" si="113"/>
        <v>10</v>
      </c>
    </row>
    <row r="7082" spans="1:4" x14ac:dyDescent="0.3">
      <c r="A7082" s="54">
        <v>45586</v>
      </c>
      <c r="B7082" s="52">
        <v>14</v>
      </c>
      <c r="C7082" s="55">
        <v>74.86</v>
      </c>
      <c r="D7082" s="52">
        <f t="shared" si="113"/>
        <v>10</v>
      </c>
    </row>
    <row r="7083" spans="1:4" x14ac:dyDescent="0.3">
      <c r="A7083" s="54">
        <v>45586</v>
      </c>
      <c r="B7083" s="52">
        <v>15</v>
      </c>
      <c r="C7083" s="55">
        <v>80.16</v>
      </c>
      <c r="D7083" s="52">
        <f t="shared" si="113"/>
        <v>10</v>
      </c>
    </row>
    <row r="7084" spans="1:4" x14ac:dyDescent="0.3">
      <c r="A7084" s="54">
        <v>45586</v>
      </c>
      <c r="B7084" s="52">
        <v>16</v>
      </c>
      <c r="C7084" s="55">
        <v>95.87</v>
      </c>
      <c r="D7084" s="52">
        <f t="shared" si="113"/>
        <v>10</v>
      </c>
    </row>
    <row r="7085" spans="1:4" x14ac:dyDescent="0.3">
      <c r="A7085" s="54">
        <v>45586</v>
      </c>
      <c r="B7085" s="52">
        <v>17</v>
      </c>
      <c r="C7085" s="55">
        <v>126.7</v>
      </c>
      <c r="D7085" s="52">
        <f t="shared" si="113"/>
        <v>10</v>
      </c>
    </row>
    <row r="7086" spans="1:4" x14ac:dyDescent="0.3">
      <c r="A7086" s="54">
        <v>45586</v>
      </c>
      <c r="B7086" s="52">
        <v>18</v>
      </c>
      <c r="C7086" s="55">
        <v>172.18</v>
      </c>
      <c r="D7086" s="52">
        <f t="shared" si="113"/>
        <v>10</v>
      </c>
    </row>
    <row r="7087" spans="1:4" x14ac:dyDescent="0.3">
      <c r="A7087" s="54">
        <v>45586</v>
      </c>
      <c r="B7087" s="52">
        <v>19</v>
      </c>
      <c r="C7087" s="55">
        <v>247.72</v>
      </c>
      <c r="D7087" s="52">
        <f t="shared" si="113"/>
        <v>10</v>
      </c>
    </row>
    <row r="7088" spans="1:4" x14ac:dyDescent="0.3">
      <c r="A7088" s="54">
        <v>45586</v>
      </c>
      <c r="B7088" s="52">
        <v>20</v>
      </c>
      <c r="C7088" s="55">
        <v>220.19</v>
      </c>
      <c r="D7088" s="52">
        <f t="shared" si="113"/>
        <v>10</v>
      </c>
    </row>
    <row r="7089" spans="1:4" x14ac:dyDescent="0.3">
      <c r="A7089" s="54">
        <v>45586</v>
      </c>
      <c r="B7089" s="52">
        <v>21</v>
      </c>
      <c r="C7089" s="55">
        <v>157.4</v>
      </c>
      <c r="D7089" s="52">
        <f t="shared" si="113"/>
        <v>10</v>
      </c>
    </row>
    <row r="7090" spans="1:4" x14ac:dyDescent="0.3">
      <c r="A7090" s="54">
        <v>45586</v>
      </c>
      <c r="B7090" s="52">
        <v>22</v>
      </c>
      <c r="C7090" s="55">
        <v>108.51</v>
      </c>
      <c r="D7090" s="52">
        <f t="shared" si="113"/>
        <v>10</v>
      </c>
    </row>
    <row r="7091" spans="1:4" x14ac:dyDescent="0.3">
      <c r="A7091" s="54">
        <v>45586</v>
      </c>
      <c r="B7091" s="52">
        <v>23</v>
      </c>
      <c r="C7091" s="55">
        <v>97.79</v>
      </c>
      <c r="D7091" s="52">
        <f t="shared" si="113"/>
        <v>10</v>
      </c>
    </row>
    <row r="7092" spans="1:4" x14ac:dyDescent="0.3">
      <c r="A7092" s="54">
        <v>45586</v>
      </c>
      <c r="B7092" s="52">
        <v>24</v>
      </c>
      <c r="C7092" s="55">
        <v>92.97</v>
      </c>
      <c r="D7092" s="52">
        <f t="shared" si="113"/>
        <v>10</v>
      </c>
    </row>
    <row r="7093" spans="1:4" x14ac:dyDescent="0.3">
      <c r="A7093" s="54">
        <v>45587</v>
      </c>
      <c r="B7093" s="52">
        <v>1</v>
      </c>
      <c r="C7093" s="55">
        <v>91.21</v>
      </c>
      <c r="D7093" s="52">
        <f t="shared" si="113"/>
        <v>10</v>
      </c>
    </row>
    <row r="7094" spans="1:4" x14ac:dyDescent="0.3">
      <c r="A7094" s="54">
        <v>45587</v>
      </c>
      <c r="B7094" s="52">
        <v>2</v>
      </c>
      <c r="C7094" s="55">
        <v>87.71</v>
      </c>
      <c r="D7094" s="52">
        <f t="shared" si="113"/>
        <v>10</v>
      </c>
    </row>
    <row r="7095" spans="1:4" x14ac:dyDescent="0.3">
      <c r="A7095" s="54">
        <v>45587</v>
      </c>
      <c r="B7095" s="52">
        <v>3</v>
      </c>
      <c r="C7095" s="55">
        <v>83.68</v>
      </c>
      <c r="D7095" s="52">
        <f t="shared" si="113"/>
        <v>10</v>
      </c>
    </row>
    <row r="7096" spans="1:4" x14ac:dyDescent="0.3">
      <c r="A7096" s="54">
        <v>45587</v>
      </c>
      <c r="B7096" s="52">
        <v>4</v>
      </c>
      <c r="C7096" s="55">
        <v>82.2</v>
      </c>
      <c r="D7096" s="52">
        <f t="shared" si="113"/>
        <v>10</v>
      </c>
    </row>
    <row r="7097" spans="1:4" x14ac:dyDescent="0.3">
      <c r="A7097" s="54">
        <v>45587</v>
      </c>
      <c r="B7097" s="52">
        <v>5</v>
      </c>
      <c r="C7097" s="55">
        <v>83.5</v>
      </c>
      <c r="D7097" s="52">
        <f t="shared" si="113"/>
        <v>10</v>
      </c>
    </row>
    <row r="7098" spans="1:4" x14ac:dyDescent="0.3">
      <c r="A7098" s="54">
        <v>45587</v>
      </c>
      <c r="B7098" s="52">
        <v>6</v>
      </c>
      <c r="C7098" s="55">
        <v>97.9</v>
      </c>
      <c r="D7098" s="52">
        <f t="shared" si="113"/>
        <v>10</v>
      </c>
    </row>
    <row r="7099" spans="1:4" x14ac:dyDescent="0.3">
      <c r="A7099" s="54">
        <v>45587</v>
      </c>
      <c r="B7099" s="52">
        <v>7</v>
      </c>
      <c r="C7099" s="55">
        <v>136.82</v>
      </c>
      <c r="D7099" s="52">
        <f t="shared" si="113"/>
        <v>10</v>
      </c>
    </row>
    <row r="7100" spans="1:4" x14ac:dyDescent="0.3">
      <c r="A7100" s="54">
        <v>45587</v>
      </c>
      <c r="B7100" s="52">
        <v>8</v>
      </c>
      <c r="C7100" s="55">
        <v>185.68</v>
      </c>
      <c r="D7100" s="52">
        <f t="shared" si="113"/>
        <v>10</v>
      </c>
    </row>
    <row r="7101" spans="1:4" x14ac:dyDescent="0.3">
      <c r="A7101" s="54">
        <v>45587</v>
      </c>
      <c r="B7101" s="52">
        <v>9</v>
      </c>
      <c r="C7101" s="55">
        <v>173.38</v>
      </c>
      <c r="D7101" s="52">
        <f t="shared" si="113"/>
        <v>10</v>
      </c>
    </row>
    <row r="7102" spans="1:4" x14ac:dyDescent="0.3">
      <c r="A7102" s="54">
        <v>45587</v>
      </c>
      <c r="B7102" s="52">
        <v>10</v>
      </c>
      <c r="C7102" s="55">
        <v>113.37</v>
      </c>
      <c r="D7102" s="52">
        <f t="shared" si="113"/>
        <v>10</v>
      </c>
    </row>
    <row r="7103" spans="1:4" x14ac:dyDescent="0.3">
      <c r="A7103" s="54">
        <v>45587</v>
      </c>
      <c r="B7103" s="52">
        <v>11</v>
      </c>
      <c r="C7103" s="55">
        <v>97.11</v>
      </c>
      <c r="D7103" s="52">
        <f t="shared" si="113"/>
        <v>10</v>
      </c>
    </row>
    <row r="7104" spans="1:4" x14ac:dyDescent="0.3">
      <c r="A7104" s="54">
        <v>45587</v>
      </c>
      <c r="B7104" s="52">
        <v>12</v>
      </c>
      <c r="C7104" s="55">
        <v>79.88</v>
      </c>
      <c r="D7104" s="52">
        <f t="shared" si="113"/>
        <v>10</v>
      </c>
    </row>
    <row r="7105" spans="1:4" x14ac:dyDescent="0.3">
      <c r="A7105" s="54">
        <v>45587</v>
      </c>
      <c r="B7105" s="52">
        <v>13</v>
      </c>
      <c r="C7105" s="55">
        <v>72.02</v>
      </c>
      <c r="D7105" s="52">
        <f t="shared" si="113"/>
        <v>10</v>
      </c>
    </row>
    <row r="7106" spans="1:4" x14ac:dyDescent="0.3">
      <c r="A7106" s="54">
        <v>45587</v>
      </c>
      <c r="B7106" s="52">
        <v>14</v>
      </c>
      <c r="C7106" s="55">
        <v>70.88</v>
      </c>
      <c r="D7106" s="52">
        <f t="shared" si="113"/>
        <v>10</v>
      </c>
    </row>
    <row r="7107" spans="1:4" x14ac:dyDescent="0.3">
      <c r="A7107" s="54">
        <v>45587</v>
      </c>
      <c r="B7107" s="52">
        <v>15</v>
      </c>
      <c r="C7107" s="55">
        <v>72.209999999999994</v>
      </c>
      <c r="D7107" s="52">
        <f t="shared" si="113"/>
        <v>10</v>
      </c>
    </row>
    <row r="7108" spans="1:4" x14ac:dyDescent="0.3">
      <c r="A7108" s="54">
        <v>45587</v>
      </c>
      <c r="B7108" s="52">
        <v>16</v>
      </c>
      <c r="C7108" s="55">
        <v>84.15</v>
      </c>
      <c r="D7108" s="52">
        <f t="shared" si="113"/>
        <v>10</v>
      </c>
    </row>
    <row r="7109" spans="1:4" x14ac:dyDescent="0.3">
      <c r="A7109" s="54">
        <v>45587</v>
      </c>
      <c r="B7109" s="52">
        <v>17</v>
      </c>
      <c r="C7109" s="55">
        <v>122.06</v>
      </c>
      <c r="D7109" s="52">
        <f t="shared" si="113"/>
        <v>10</v>
      </c>
    </row>
    <row r="7110" spans="1:4" x14ac:dyDescent="0.3">
      <c r="A7110" s="54">
        <v>45587</v>
      </c>
      <c r="B7110" s="52">
        <v>18</v>
      </c>
      <c r="C7110" s="55">
        <v>147.78</v>
      </c>
      <c r="D7110" s="52">
        <f t="shared" si="113"/>
        <v>10</v>
      </c>
    </row>
    <row r="7111" spans="1:4" x14ac:dyDescent="0.3">
      <c r="A7111" s="54">
        <v>45587</v>
      </c>
      <c r="B7111" s="52">
        <v>19</v>
      </c>
      <c r="C7111" s="55">
        <v>184.52</v>
      </c>
      <c r="D7111" s="52">
        <f t="shared" si="113"/>
        <v>10</v>
      </c>
    </row>
    <row r="7112" spans="1:4" x14ac:dyDescent="0.3">
      <c r="A7112" s="54">
        <v>45587</v>
      </c>
      <c r="B7112" s="52">
        <v>20</v>
      </c>
      <c r="C7112" s="55">
        <v>172.04</v>
      </c>
      <c r="D7112" s="52">
        <f t="shared" si="113"/>
        <v>10</v>
      </c>
    </row>
    <row r="7113" spans="1:4" x14ac:dyDescent="0.3">
      <c r="A7113" s="54">
        <v>45587</v>
      </c>
      <c r="B7113" s="52">
        <v>21</v>
      </c>
      <c r="C7113" s="55">
        <v>95.09</v>
      </c>
      <c r="D7113" s="52">
        <f t="shared" si="113"/>
        <v>10</v>
      </c>
    </row>
    <row r="7114" spans="1:4" x14ac:dyDescent="0.3">
      <c r="A7114" s="54">
        <v>45587</v>
      </c>
      <c r="B7114" s="52">
        <v>22</v>
      </c>
      <c r="C7114" s="55">
        <v>105</v>
      </c>
      <c r="D7114" s="52">
        <f t="shared" si="113"/>
        <v>10</v>
      </c>
    </row>
    <row r="7115" spans="1:4" x14ac:dyDescent="0.3">
      <c r="A7115" s="54">
        <v>45587</v>
      </c>
      <c r="B7115" s="52">
        <v>23</v>
      </c>
      <c r="C7115" s="55">
        <v>97.06</v>
      </c>
      <c r="D7115" s="52">
        <f t="shared" si="113"/>
        <v>10</v>
      </c>
    </row>
    <row r="7116" spans="1:4" x14ac:dyDescent="0.3">
      <c r="A7116" s="54">
        <v>45587</v>
      </c>
      <c r="B7116" s="52">
        <v>24</v>
      </c>
      <c r="C7116" s="55">
        <v>88.35</v>
      </c>
      <c r="D7116" s="52">
        <f t="shared" si="113"/>
        <v>10</v>
      </c>
    </row>
    <row r="7117" spans="1:4" x14ac:dyDescent="0.3">
      <c r="A7117" s="54">
        <v>45588</v>
      </c>
      <c r="B7117" s="52">
        <v>1</v>
      </c>
      <c r="C7117" s="55">
        <v>80.45</v>
      </c>
      <c r="D7117" s="52">
        <f t="shared" si="113"/>
        <v>10</v>
      </c>
    </row>
    <row r="7118" spans="1:4" x14ac:dyDescent="0.3">
      <c r="A7118" s="54">
        <v>45588</v>
      </c>
      <c r="B7118" s="52">
        <v>2</v>
      </c>
      <c r="C7118" s="55">
        <v>82.8</v>
      </c>
      <c r="D7118" s="52">
        <f t="shared" si="113"/>
        <v>10</v>
      </c>
    </row>
    <row r="7119" spans="1:4" x14ac:dyDescent="0.3">
      <c r="A7119" s="54">
        <v>45588</v>
      </c>
      <c r="B7119" s="52">
        <v>3</v>
      </c>
      <c r="C7119" s="55">
        <v>80.84</v>
      </c>
      <c r="D7119" s="52">
        <f t="shared" ref="D7119:D7182" si="114">MONTH(A7119)</f>
        <v>10</v>
      </c>
    </row>
    <row r="7120" spans="1:4" x14ac:dyDescent="0.3">
      <c r="A7120" s="54">
        <v>45588</v>
      </c>
      <c r="B7120" s="52">
        <v>4</v>
      </c>
      <c r="C7120" s="55">
        <v>81.2</v>
      </c>
      <c r="D7120" s="52">
        <f t="shared" si="114"/>
        <v>10</v>
      </c>
    </row>
    <row r="7121" spans="1:4" x14ac:dyDescent="0.3">
      <c r="A7121" s="54">
        <v>45588</v>
      </c>
      <c r="B7121" s="52">
        <v>5</v>
      </c>
      <c r="C7121" s="55">
        <v>83.89</v>
      </c>
      <c r="D7121" s="52">
        <f t="shared" si="114"/>
        <v>10</v>
      </c>
    </row>
    <row r="7122" spans="1:4" x14ac:dyDescent="0.3">
      <c r="A7122" s="54">
        <v>45588</v>
      </c>
      <c r="B7122" s="52">
        <v>6</v>
      </c>
      <c r="C7122" s="55">
        <v>91.03</v>
      </c>
      <c r="D7122" s="52">
        <f t="shared" si="114"/>
        <v>10</v>
      </c>
    </row>
    <row r="7123" spans="1:4" x14ac:dyDescent="0.3">
      <c r="A7123" s="54">
        <v>45588</v>
      </c>
      <c r="B7123" s="52">
        <v>7</v>
      </c>
      <c r="C7123" s="55">
        <v>115.2</v>
      </c>
      <c r="D7123" s="52">
        <f t="shared" si="114"/>
        <v>10</v>
      </c>
    </row>
    <row r="7124" spans="1:4" x14ac:dyDescent="0.3">
      <c r="A7124" s="54">
        <v>45588</v>
      </c>
      <c r="B7124" s="52">
        <v>8</v>
      </c>
      <c r="C7124" s="55">
        <v>166.57</v>
      </c>
      <c r="D7124" s="52">
        <f t="shared" si="114"/>
        <v>10</v>
      </c>
    </row>
    <row r="7125" spans="1:4" x14ac:dyDescent="0.3">
      <c r="A7125" s="54">
        <v>45588</v>
      </c>
      <c r="B7125" s="52">
        <v>9</v>
      </c>
      <c r="C7125" s="55">
        <v>177.91</v>
      </c>
      <c r="D7125" s="52">
        <f t="shared" si="114"/>
        <v>10</v>
      </c>
    </row>
    <row r="7126" spans="1:4" x14ac:dyDescent="0.3">
      <c r="A7126" s="54">
        <v>45588</v>
      </c>
      <c r="B7126" s="52">
        <v>10</v>
      </c>
      <c r="C7126" s="55">
        <v>126.59</v>
      </c>
      <c r="D7126" s="52">
        <f t="shared" si="114"/>
        <v>10</v>
      </c>
    </row>
    <row r="7127" spans="1:4" x14ac:dyDescent="0.3">
      <c r="A7127" s="54">
        <v>45588</v>
      </c>
      <c r="B7127" s="52">
        <v>11</v>
      </c>
      <c r="C7127" s="55">
        <v>102.87</v>
      </c>
      <c r="D7127" s="52">
        <f t="shared" si="114"/>
        <v>10</v>
      </c>
    </row>
    <row r="7128" spans="1:4" x14ac:dyDescent="0.3">
      <c r="A7128" s="54">
        <v>45588</v>
      </c>
      <c r="B7128" s="52">
        <v>12</v>
      </c>
      <c r="C7128" s="55">
        <v>96.91</v>
      </c>
      <c r="D7128" s="52">
        <f t="shared" si="114"/>
        <v>10</v>
      </c>
    </row>
    <row r="7129" spans="1:4" x14ac:dyDescent="0.3">
      <c r="A7129" s="54">
        <v>45588</v>
      </c>
      <c r="B7129" s="52">
        <v>13</v>
      </c>
      <c r="C7129" s="55">
        <v>89.63</v>
      </c>
      <c r="D7129" s="52">
        <f t="shared" si="114"/>
        <v>10</v>
      </c>
    </row>
    <row r="7130" spans="1:4" x14ac:dyDescent="0.3">
      <c r="A7130" s="54">
        <v>45588</v>
      </c>
      <c r="B7130" s="52">
        <v>14</v>
      </c>
      <c r="C7130" s="55">
        <v>84.45</v>
      </c>
      <c r="D7130" s="52">
        <f t="shared" si="114"/>
        <v>10</v>
      </c>
    </row>
    <row r="7131" spans="1:4" x14ac:dyDescent="0.3">
      <c r="A7131" s="54">
        <v>45588</v>
      </c>
      <c r="B7131" s="52">
        <v>15</v>
      </c>
      <c r="C7131" s="55">
        <v>80.77</v>
      </c>
      <c r="D7131" s="52">
        <f t="shared" si="114"/>
        <v>10</v>
      </c>
    </row>
    <row r="7132" spans="1:4" x14ac:dyDescent="0.3">
      <c r="A7132" s="54">
        <v>45588</v>
      </c>
      <c r="B7132" s="52">
        <v>16</v>
      </c>
      <c r="C7132" s="55">
        <v>90.84</v>
      </c>
      <c r="D7132" s="52">
        <f t="shared" si="114"/>
        <v>10</v>
      </c>
    </row>
    <row r="7133" spans="1:4" x14ac:dyDescent="0.3">
      <c r="A7133" s="54">
        <v>45588</v>
      </c>
      <c r="B7133" s="52">
        <v>17</v>
      </c>
      <c r="C7133" s="55">
        <v>120.72</v>
      </c>
      <c r="D7133" s="52">
        <f t="shared" si="114"/>
        <v>10</v>
      </c>
    </row>
    <row r="7134" spans="1:4" x14ac:dyDescent="0.3">
      <c r="A7134" s="54">
        <v>45588</v>
      </c>
      <c r="B7134" s="52">
        <v>18</v>
      </c>
      <c r="C7134" s="55">
        <v>184.21</v>
      </c>
      <c r="D7134" s="52">
        <f t="shared" si="114"/>
        <v>10</v>
      </c>
    </row>
    <row r="7135" spans="1:4" x14ac:dyDescent="0.3">
      <c r="A7135" s="54">
        <v>45588</v>
      </c>
      <c r="B7135" s="52">
        <v>19</v>
      </c>
      <c r="C7135" s="55">
        <v>230.81</v>
      </c>
      <c r="D7135" s="52">
        <f t="shared" si="114"/>
        <v>10</v>
      </c>
    </row>
    <row r="7136" spans="1:4" x14ac:dyDescent="0.3">
      <c r="A7136" s="54">
        <v>45588</v>
      </c>
      <c r="B7136" s="52">
        <v>20</v>
      </c>
      <c r="C7136" s="55">
        <v>206.71</v>
      </c>
      <c r="D7136" s="52">
        <f t="shared" si="114"/>
        <v>10</v>
      </c>
    </row>
    <row r="7137" spans="1:4" x14ac:dyDescent="0.3">
      <c r="A7137" s="54">
        <v>45588</v>
      </c>
      <c r="B7137" s="52">
        <v>21</v>
      </c>
      <c r="C7137" s="55">
        <v>146.4</v>
      </c>
      <c r="D7137" s="52">
        <f t="shared" si="114"/>
        <v>10</v>
      </c>
    </row>
    <row r="7138" spans="1:4" x14ac:dyDescent="0.3">
      <c r="A7138" s="54">
        <v>45588</v>
      </c>
      <c r="B7138" s="52">
        <v>22</v>
      </c>
      <c r="C7138" s="55">
        <v>111.93</v>
      </c>
      <c r="D7138" s="52">
        <f t="shared" si="114"/>
        <v>10</v>
      </c>
    </row>
    <row r="7139" spans="1:4" x14ac:dyDescent="0.3">
      <c r="A7139" s="54">
        <v>45588</v>
      </c>
      <c r="B7139" s="52">
        <v>23</v>
      </c>
      <c r="C7139" s="55">
        <v>103.62</v>
      </c>
      <c r="D7139" s="52">
        <f t="shared" si="114"/>
        <v>10</v>
      </c>
    </row>
    <row r="7140" spans="1:4" x14ac:dyDescent="0.3">
      <c r="A7140" s="54">
        <v>45588</v>
      </c>
      <c r="B7140" s="52">
        <v>24</v>
      </c>
      <c r="C7140" s="55">
        <v>93.16</v>
      </c>
      <c r="D7140" s="52">
        <f t="shared" si="114"/>
        <v>10</v>
      </c>
    </row>
    <row r="7141" spans="1:4" x14ac:dyDescent="0.3">
      <c r="A7141" s="54">
        <v>45589</v>
      </c>
      <c r="B7141" s="52">
        <v>1</v>
      </c>
      <c r="C7141" s="55">
        <v>93.01</v>
      </c>
      <c r="D7141" s="52">
        <f t="shared" si="114"/>
        <v>10</v>
      </c>
    </row>
    <row r="7142" spans="1:4" x14ac:dyDescent="0.3">
      <c r="A7142" s="54">
        <v>45589</v>
      </c>
      <c r="B7142" s="52">
        <v>2</v>
      </c>
      <c r="C7142" s="55">
        <v>83.06</v>
      </c>
      <c r="D7142" s="52">
        <f t="shared" si="114"/>
        <v>10</v>
      </c>
    </row>
    <row r="7143" spans="1:4" x14ac:dyDescent="0.3">
      <c r="A7143" s="54">
        <v>45589</v>
      </c>
      <c r="B7143" s="52">
        <v>3</v>
      </c>
      <c r="C7143" s="55">
        <v>81.39</v>
      </c>
      <c r="D7143" s="52">
        <f t="shared" si="114"/>
        <v>10</v>
      </c>
    </row>
    <row r="7144" spans="1:4" x14ac:dyDescent="0.3">
      <c r="A7144" s="54">
        <v>45589</v>
      </c>
      <c r="B7144" s="52">
        <v>4</v>
      </c>
      <c r="C7144" s="55">
        <v>81.56</v>
      </c>
      <c r="D7144" s="52">
        <f t="shared" si="114"/>
        <v>10</v>
      </c>
    </row>
    <row r="7145" spans="1:4" x14ac:dyDescent="0.3">
      <c r="A7145" s="54">
        <v>45589</v>
      </c>
      <c r="B7145" s="52">
        <v>5</v>
      </c>
      <c r="C7145" s="55">
        <v>81.61</v>
      </c>
      <c r="D7145" s="52">
        <f t="shared" si="114"/>
        <v>10</v>
      </c>
    </row>
    <row r="7146" spans="1:4" x14ac:dyDescent="0.3">
      <c r="A7146" s="54">
        <v>45589</v>
      </c>
      <c r="B7146" s="52">
        <v>6</v>
      </c>
      <c r="C7146" s="55">
        <v>94.65</v>
      </c>
      <c r="D7146" s="52">
        <f t="shared" si="114"/>
        <v>10</v>
      </c>
    </row>
    <row r="7147" spans="1:4" x14ac:dyDescent="0.3">
      <c r="A7147" s="54">
        <v>45589</v>
      </c>
      <c r="B7147" s="52">
        <v>7</v>
      </c>
      <c r="C7147" s="55">
        <v>136.97999999999999</v>
      </c>
      <c r="D7147" s="52">
        <f t="shared" si="114"/>
        <v>10</v>
      </c>
    </row>
    <row r="7148" spans="1:4" x14ac:dyDescent="0.3">
      <c r="A7148" s="54">
        <v>45589</v>
      </c>
      <c r="B7148" s="52">
        <v>8</v>
      </c>
      <c r="C7148" s="55">
        <v>184.38</v>
      </c>
      <c r="D7148" s="52">
        <f t="shared" si="114"/>
        <v>10</v>
      </c>
    </row>
    <row r="7149" spans="1:4" x14ac:dyDescent="0.3">
      <c r="A7149" s="54">
        <v>45589</v>
      </c>
      <c r="B7149" s="52">
        <v>9</v>
      </c>
      <c r="C7149" s="55">
        <v>173.44</v>
      </c>
      <c r="D7149" s="52">
        <f t="shared" si="114"/>
        <v>10</v>
      </c>
    </row>
    <row r="7150" spans="1:4" x14ac:dyDescent="0.3">
      <c r="A7150" s="54">
        <v>45589</v>
      </c>
      <c r="B7150" s="52">
        <v>10</v>
      </c>
      <c r="C7150" s="55">
        <v>115.52</v>
      </c>
      <c r="D7150" s="52">
        <f t="shared" si="114"/>
        <v>10</v>
      </c>
    </row>
    <row r="7151" spans="1:4" x14ac:dyDescent="0.3">
      <c r="A7151" s="54">
        <v>45589</v>
      </c>
      <c r="B7151" s="52">
        <v>11</v>
      </c>
      <c r="C7151" s="55">
        <v>102.83</v>
      </c>
      <c r="D7151" s="52">
        <f t="shared" si="114"/>
        <v>10</v>
      </c>
    </row>
    <row r="7152" spans="1:4" x14ac:dyDescent="0.3">
      <c r="A7152" s="54">
        <v>45589</v>
      </c>
      <c r="B7152" s="52">
        <v>12</v>
      </c>
      <c r="C7152" s="55">
        <v>93.99</v>
      </c>
      <c r="D7152" s="52">
        <f t="shared" si="114"/>
        <v>10</v>
      </c>
    </row>
    <row r="7153" spans="1:4" x14ac:dyDescent="0.3">
      <c r="A7153" s="54">
        <v>45589</v>
      </c>
      <c r="B7153" s="52">
        <v>13</v>
      </c>
      <c r="C7153" s="55">
        <v>84.93</v>
      </c>
      <c r="D7153" s="52">
        <f t="shared" si="114"/>
        <v>10</v>
      </c>
    </row>
    <row r="7154" spans="1:4" x14ac:dyDescent="0.3">
      <c r="A7154" s="54">
        <v>45589</v>
      </c>
      <c r="B7154" s="52">
        <v>14</v>
      </c>
      <c r="C7154" s="55">
        <v>80.180000000000007</v>
      </c>
      <c r="D7154" s="52">
        <f t="shared" si="114"/>
        <v>10</v>
      </c>
    </row>
    <row r="7155" spans="1:4" x14ac:dyDescent="0.3">
      <c r="A7155" s="54">
        <v>45589</v>
      </c>
      <c r="B7155" s="52">
        <v>15</v>
      </c>
      <c r="C7155" s="55">
        <v>82.95</v>
      </c>
      <c r="D7155" s="52">
        <f t="shared" si="114"/>
        <v>10</v>
      </c>
    </row>
    <row r="7156" spans="1:4" x14ac:dyDescent="0.3">
      <c r="A7156" s="54">
        <v>45589</v>
      </c>
      <c r="B7156" s="52">
        <v>16</v>
      </c>
      <c r="C7156" s="55">
        <v>97.69</v>
      </c>
      <c r="D7156" s="52">
        <f t="shared" si="114"/>
        <v>10</v>
      </c>
    </row>
    <row r="7157" spans="1:4" x14ac:dyDescent="0.3">
      <c r="A7157" s="54">
        <v>45589</v>
      </c>
      <c r="B7157" s="52">
        <v>17</v>
      </c>
      <c r="C7157" s="55">
        <v>124.89</v>
      </c>
      <c r="D7157" s="52">
        <f t="shared" si="114"/>
        <v>10</v>
      </c>
    </row>
    <row r="7158" spans="1:4" x14ac:dyDescent="0.3">
      <c r="A7158" s="54">
        <v>45589</v>
      </c>
      <c r="B7158" s="52">
        <v>18</v>
      </c>
      <c r="C7158" s="55">
        <v>186</v>
      </c>
      <c r="D7158" s="52">
        <f t="shared" si="114"/>
        <v>10</v>
      </c>
    </row>
    <row r="7159" spans="1:4" x14ac:dyDescent="0.3">
      <c r="A7159" s="54">
        <v>45589</v>
      </c>
      <c r="B7159" s="52">
        <v>19</v>
      </c>
      <c r="C7159" s="55">
        <v>204.84</v>
      </c>
      <c r="D7159" s="52">
        <f t="shared" si="114"/>
        <v>10</v>
      </c>
    </row>
    <row r="7160" spans="1:4" x14ac:dyDescent="0.3">
      <c r="A7160" s="54">
        <v>45589</v>
      </c>
      <c r="B7160" s="52">
        <v>20</v>
      </c>
      <c r="C7160" s="55">
        <v>186.45</v>
      </c>
      <c r="D7160" s="52">
        <f t="shared" si="114"/>
        <v>10</v>
      </c>
    </row>
    <row r="7161" spans="1:4" x14ac:dyDescent="0.3">
      <c r="A7161" s="54">
        <v>45589</v>
      </c>
      <c r="B7161" s="52">
        <v>21</v>
      </c>
      <c r="C7161" s="55">
        <v>144.31</v>
      </c>
      <c r="D7161" s="52">
        <f t="shared" si="114"/>
        <v>10</v>
      </c>
    </row>
    <row r="7162" spans="1:4" x14ac:dyDescent="0.3">
      <c r="A7162" s="54">
        <v>45589</v>
      </c>
      <c r="B7162" s="52">
        <v>22</v>
      </c>
      <c r="C7162" s="55">
        <v>106.31</v>
      </c>
      <c r="D7162" s="52">
        <f t="shared" si="114"/>
        <v>10</v>
      </c>
    </row>
    <row r="7163" spans="1:4" x14ac:dyDescent="0.3">
      <c r="A7163" s="54">
        <v>45589</v>
      </c>
      <c r="B7163" s="52">
        <v>23</v>
      </c>
      <c r="C7163" s="55">
        <v>101.88</v>
      </c>
      <c r="D7163" s="52">
        <f t="shared" si="114"/>
        <v>10</v>
      </c>
    </row>
    <row r="7164" spans="1:4" x14ac:dyDescent="0.3">
      <c r="A7164" s="54">
        <v>45589</v>
      </c>
      <c r="B7164" s="52">
        <v>24</v>
      </c>
      <c r="C7164" s="55">
        <v>86.78</v>
      </c>
      <c r="D7164" s="52">
        <f t="shared" si="114"/>
        <v>10</v>
      </c>
    </row>
    <row r="7165" spans="1:4" x14ac:dyDescent="0.3">
      <c r="A7165" s="54">
        <v>45590</v>
      </c>
      <c r="B7165" s="52">
        <v>1</v>
      </c>
      <c r="C7165" s="55">
        <v>80.459999999999994</v>
      </c>
      <c r="D7165" s="52">
        <f t="shared" si="114"/>
        <v>10</v>
      </c>
    </row>
    <row r="7166" spans="1:4" x14ac:dyDescent="0.3">
      <c r="A7166" s="54">
        <v>45590</v>
      </c>
      <c r="B7166" s="52">
        <v>2</v>
      </c>
      <c r="C7166" s="55">
        <v>78.680000000000007</v>
      </c>
      <c r="D7166" s="52">
        <f t="shared" si="114"/>
        <v>10</v>
      </c>
    </row>
    <row r="7167" spans="1:4" x14ac:dyDescent="0.3">
      <c r="A7167" s="54">
        <v>45590</v>
      </c>
      <c r="B7167" s="52">
        <v>3</v>
      </c>
      <c r="C7167" s="55">
        <v>77.569999999999993</v>
      </c>
      <c r="D7167" s="52">
        <f t="shared" si="114"/>
        <v>10</v>
      </c>
    </row>
    <row r="7168" spans="1:4" x14ac:dyDescent="0.3">
      <c r="A7168" s="54">
        <v>45590</v>
      </c>
      <c r="B7168" s="52">
        <v>4</v>
      </c>
      <c r="C7168" s="55">
        <v>79.709999999999994</v>
      </c>
      <c r="D7168" s="52">
        <f t="shared" si="114"/>
        <v>10</v>
      </c>
    </row>
    <row r="7169" spans="1:4" x14ac:dyDescent="0.3">
      <c r="A7169" s="54">
        <v>45590</v>
      </c>
      <c r="B7169" s="52">
        <v>5</v>
      </c>
      <c r="C7169" s="55">
        <v>79.86</v>
      </c>
      <c r="D7169" s="52">
        <f t="shared" si="114"/>
        <v>10</v>
      </c>
    </row>
    <row r="7170" spans="1:4" x14ac:dyDescent="0.3">
      <c r="A7170" s="54">
        <v>45590</v>
      </c>
      <c r="B7170" s="52">
        <v>6</v>
      </c>
      <c r="C7170" s="55">
        <v>93.38</v>
      </c>
      <c r="D7170" s="52">
        <f t="shared" si="114"/>
        <v>10</v>
      </c>
    </row>
    <row r="7171" spans="1:4" x14ac:dyDescent="0.3">
      <c r="A7171" s="54">
        <v>45590</v>
      </c>
      <c r="B7171" s="52">
        <v>7</v>
      </c>
      <c r="C7171" s="55">
        <v>138.03</v>
      </c>
      <c r="D7171" s="52">
        <f t="shared" si="114"/>
        <v>10</v>
      </c>
    </row>
    <row r="7172" spans="1:4" x14ac:dyDescent="0.3">
      <c r="A7172" s="54">
        <v>45590</v>
      </c>
      <c r="B7172" s="52">
        <v>8</v>
      </c>
      <c r="C7172" s="55">
        <v>177.9</v>
      </c>
      <c r="D7172" s="52">
        <f t="shared" si="114"/>
        <v>10</v>
      </c>
    </row>
    <row r="7173" spans="1:4" x14ac:dyDescent="0.3">
      <c r="A7173" s="54">
        <v>45590</v>
      </c>
      <c r="B7173" s="52">
        <v>9</v>
      </c>
      <c r="C7173" s="55">
        <v>144.93</v>
      </c>
      <c r="D7173" s="52">
        <f t="shared" si="114"/>
        <v>10</v>
      </c>
    </row>
    <row r="7174" spans="1:4" x14ac:dyDescent="0.3">
      <c r="A7174" s="54">
        <v>45590</v>
      </c>
      <c r="B7174" s="52">
        <v>10</v>
      </c>
      <c r="C7174" s="55">
        <v>118.56</v>
      </c>
      <c r="D7174" s="52">
        <f t="shared" si="114"/>
        <v>10</v>
      </c>
    </row>
    <row r="7175" spans="1:4" x14ac:dyDescent="0.3">
      <c r="A7175" s="54">
        <v>45590</v>
      </c>
      <c r="B7175" s="52">
        <v>11</v>
      </c>
      <c r="C7175" s="55">
        <v>104.7</v>
      </c>
      <c r="D7175" s="52">
        <f t="shared" si="114"/>
        <v>10</v>
      </c>
    </row>
    <row r="7176" spans="1:4" x14ac:dyDescent="0.3">
      <c r="A7176" s="54">
        <v>45590</v>
      </c>
      <c r="B7176" s="52">
        <v>12</v>
      </c>
      <c r="C7176" s="55">
        <v>88.41</v>
      </c>
      <c r="D7176" s="52">
        <f t="shared" si="114"/>
        <v>10</v>
      </c>
    </row>
    <row r="7177" spans="1:4" x14ac:dyDescent="0.3">
      <c r="A7177" s="54">
        <v>45590</v>
      </c>
      <c r="B7177" s="52">
        <v>13</v>
      </c>
      <c r="C7177" s="55">
        <v>79.989999999999995</v>
      </c>
      <c r="D7177" s="52">
        <f t="shared" si="114"/>
        <v>10</v>
      </c>
    </row>
    <row r="7178" spans="1:4" x14ac:dyDescent="0.3">
      <c r="A7178" s="54">
        <v>45590</v>
      </c>
      <c r="B7178" s="52">
        <v>14</v>
      </c>
      <c r="C7178" s="55">
        <v>75.989999999999995</v>
      </c>
      <c r="D7178" s="52">
        <f t="shared" si="114"/>
        <v>10</v>
      </c>
    </row>
    <row r="7179" spans="1:4" x14ac:dyDescent="0.3">
      <c r="A7179" s="54">
        <v>45590</v>
      </c>
      <c r="B7179" s="52">
        <v>15</v>
      </c>
      <c r="C7179" s="55">
        <v>79.63</v>
      </c>
      <c r="D7179" s="52">
        <f t="shared" si="114"/>
        <v>10</v>
      </c>
    </row>
    <row r="7180" spans="1:4" x14ac:dyDescent="0.3">
      <c r="A7180" s="54">
        <v>45590</v>
      </c>
      <c r="B7180" s="52">
        <v>16</v>
      </c>
      <c r="C7180" s="55">
        <v>94.37</v>
      </c>
      <c r="D7180" s="52">
        <f t="shared" si="114"/>
        <v>10</v>
      </c>
    </row>
    <row r="7181" spans="1:4" x14ac:dyDescent="0.3">
      <c r="A7181" s="54">
        <v>45590</v>
      </c>
      <c r="B7181" s="52">
        <v>17</v>
      </c>
      <c r="C7181" s="55">
        <v>125.55</v>
      </c>
      <c r="D7181" s="52">
        <f t="shared" si="114"/>
        <v>10</v>
      </c>
    </row>
    <row r="7182" spans="1:4" x14ac:dyDescent="0.3">
      <c r="A7182" s="54">
        <v>45590</v>
      </c>
      <c r="B7182" s="52">
        <v>18</v>
      </c>
      <c r="C7182" s="55">
        <v>184.17</v>
      </c>
      <c r="D7182" s="52">
        <f t="shared" si="114"/>
        <v>10</v>
      </c>
    </row>
    <row r="7183" spans="1:4" x14ac:dyDescent="0.3">
      <c r="A7183" s="54">
        <v>45590</v>
      </c>
      <c r="B7183" s="52">
        <v>19</v>
      </c>
      <c r="C7183" s="55">
        <v>221.72</v>
      </c>
      <c r="D7183" s="52">
        <f t="shared" ref="D7183:D7246" si="115">MONTH(A7183)</f>
        <v>10</v>
      </c>
    </row>
    <row r="7184" spans="1:4" x14ac:dyDescent="0.3">
      <c r="A7184" s="54">
        <v>45590</v>
      </c>
      <c r="B7184" s="52">
        <v>20</v>
      </c>
      <c r="C7184" s="55">
        <v>181.03</v>
      </c>
      <c r="D7184" s="52">
        <f t="shared" si="115"/>
        <v>10</v>
      </c>
    </row>
    <row r="7185" spans="1:4" x14ac:dyDescent="0.3">
      <c r="A7185" s="54">
        <v>45590</v>
      </c>
      <c r="B7185" s="52">
        <v>21</v>
      </c>
      <c r="C7185" s="55">
        <v>132.83000000000001</v>
      </c>
      <c r="D7185" s="52">
        <f t="shared" si="115"/>
        <v>10</v>
      </c>
    </row>
    <row r="7186" spans="1:4" x14ac:dyDescent="0.3">
      <c r="A7186" s="54">
        <v>45590</v>
      </c>
      <c r="B7186" s="52">
        <v>22</v>
      </c>
      <c r="C7186" s="55">
        <v>109.91</v>
      </c>
      <c r="D7186" s="52">
        <f t="shared" si="115"/>
        <v>10</v>
      </c>
    </row>
    <row r="7187" spans="1:4" x14ac:dyDescent="0.3">
      <c r="A7187" s="54">
        <v>45590</v>
      </c>
      <c r="B7187" s="52">
        <v>23</v>
      </c>
      <c r="C7187" s="55">
        <v>111.16</v>
      </c>
      <c r="D7187" s="52">
        <f t="shared" si="115"/>
        <v>10</v>
      </c>
    </row>
    <row r="7188" spans="1:4" x14ac:dyDescent="0.3">
      <c r="A7188" s="54">
        <v>45590</v>
      </c>
      <c r="B7188" s="52">
        <v>24</v>
      </c>
      <c r="C7188" s="55">
        <v>107.9</v>
      </c>
      <c r="D7188" s="52">
        <f t="shared" si="115"/>
        <v>10</v>
      </c>
    </row>
    <row r="7189" spans="1:4" x14ac:dyDescent="0.3">
      <c r="A7189" s="54">
        <v>45591</v>
      </c>
      <c r="B7189" s="52">
        <v>1</v>
      </c>
      <c r="C7189" s="55">
        <v>112</v>
      </c>
      <c r="D7189" s="52">
        <f t="shared" si="115"/>
        <v>10</v>
      </c>
    </row>
    <row r="7190" spans="1:4" x14ac:dyDescent="0.3">
      <c r="A7190" s="54">
        <v>45591</v>
      </c>
      <c r="B7190" s="52">
        <v>2</v>
      </c>
      <c r="C7190" s="55">
        <v>105.93</v>
      </c>
      <c r="D7190" s="52">
        <f t="shared" si="115"/>
        <v>10</v>
      </c>
    </row>
    <row r="7191" spans="1:4" x14ac:dyDescent="0.3">
      <c r="A7191" s="54">
        <v>45591</v>
      </c>
      <c r="B7191" s="52">
        <v>3</v>
      </c>
      <c r="C7191" s="55">
        <v>103</v>
      </c>
      <c r="D7191" s="52">
        <f t="shared" si="115"/>
        <v>10</v>
      </c>
    </row>
    <row r="7192" spans="1:4" x14ac:dyDescent="0.3">
      <c r="A7192" s="54">
        <v>45591</v>
      </c>
      <c r="B7192" s="52">
        <v>4</v>
      </c>
      <c r="C7192" s="55">
        <v>103.25</v>
      </c>
      <c r="D7192" s="52">
        <f t="shared" si="115"/>
        <v>10</v>
      </c>
    </row>
    <row r="7193" spans="1:4" x14ac:dyDescent="0.3">
      <c r="A7193" s="54">
        <v>45591</v>
      </c>
      <c r="B7193" s="52">
        <v>5</v>
      </c>
      <c r="C7193" s="55">
        <v>100.91</v>
      </c>
      <c r="D7193" s="52">
        <f t="shared" si="115"/>
        <v>10</v>
      </c>
    </row>
    <row r="7194" spans="1:4" x14ac:dyDescent="0.3">
      <c r="A7194" s="54">
        <v>45591</v>
      </c>
      <c r="B7194" s="52">
        <v>6</v>
      </c>
      <c r="C7194" s="55">
        <v>102.3</v>
      </c>
      <c r="D7194" s="52">
        <f t="shared" si="115"/>
        <v>10</v>
      </c>
    </row>
    <row r="7195" spans="1:4" x14ac:dyDescent="0.3">
      <c r="A7195" s="54">
        <v>45591</v>
      </c>
      <c r="B7195" s="52">
        <v>7</v>
      </c>
      <c r="C7195" s="55">
        <v>110.05</v>
      </c>
      <c r="D7195" s="52">
        <f t="shared" si="115"/>
        <v>10</v>
      </c>
    </row>
    <row r="7196" spans="1:4" x14ac:dyDescent="0.3">
      <c r="A7196" s="54">
        <v>45591</v>
      </c>
      <c r="B7196" s="52">
        <v>8</v>
      </c>
      <c r="C7196" s="55">
        <v>123.67</v>
      </c>
      <c r="D7196" s="52">
        <f t="shared" si="115"/>
        <v>10</v>
      </c>
    </row>
    <row r="7197" spans="1:4" x14ac:dyDescent="0.3">
      <c r="A7197" s="54">
        <v>45591</v>
      </c>
      <c r="B7197" s="52">
        <v>9</v>
      </c>
      <c r="C7197" s="55">
        <v>120.53</v>
      </c>
      <c r="D7197" s="52">
        <f t="shared" si="115"/>
        <v>10</v>
      </c>
    </row>
    <row r="7198" spans="1:4" x14ac:dyDescent="0.3">
      <c r="A7198" s="54">
        <v>45591</v>
      </c>
      <c r="B7198" s="52">
        <v>10</v>
      </c>
      <c r="C7198" s="55">
        <v>113.32</v>
      </c>
      <c r="D7198" s="52">
        <f t="shared" si="115"/>
        <v>10</v>
      </c>
    </row>
    <row r="7199" spans="1:4" x14ac:dyDescent="0.3">
      <c r="A7199" s="54">
        <v>45591</v>
      </c>
      <c r="B7199" s="52">
        <v>11</v>
      </c>
      <c r="C7199" s="55">
        <v>97.89</v>
      </c>
      <c r="D7199" s="52">
        <f t="shared" si="115"/>
        <v>10</v>
      </c>
    </row>
    <row r="7200" spans="1:4" x14ac:dyDescent="0.3">
      <c r="A7200" s="54">
        <v>45591</v>
      </c>
      <c r="B7200" s="52">
        <v>12</v>
      </c>
      <c r="C7200" s="55">
        <v>78.67</v>
      </c>
      <c r="D7200" s="52">
        <f t="shared" si="115"/>
        <v>10</v>
      </c>
    </row>
    <row r="7201" spans="1:4" x14ac:dyDescent="0.3">
      <c r="A7201" s="54">
        <v>45591</v>
      </c>
      <c r="B7201" s="52">
        <v>13</v>
      </c>
      <c r="C7201" s="55">
        <v>68.25</v>
      </c>
      <c r="D7201" s="52">
        <f t="shared" si="115"/>
        <v>10</v>
      </c>
    </row>
    <row r="7202" spans="1:4" x14ac:dyDescent="0.3">
      <c r="A7202" s="54">
        <v>45591</v>
      </c>
      <c r="B7202" s="52">
        <v>14</v>
      </c>
      <c r="C7202" s="55">
        <v>62.83</v>
      </c>
      <c r="D7202" s="52">
        <f t="shared" si="115"/>
        <v>10</v>
      </c>
    </row>
    <row r="7203" spans="1:4" x14ac:dyDescent="0.3">
      <c r="A7203" s="54">
        <v>45591</v>
      </c>
      <c r="B7203" s="52">
        <v>15</v>
      </c>
      <c r="C7203" s="55">
        <v>64.569999999999993</v>
      </c>
      <c r="D7203" s="52">
        <f t="shared" si="115"/>
        <v>10</v>
      </c>
    </row>
    <row r="7204" spans="1:4" x14ac:dyDescent="0.3">
      <c r="A7204" s="54">
        <v>45591</v>
      </c>
      <c r="B7204" s="52">
        <v>16</v>
      </c>
      <c r="C7204" s="55">
        <v>83.47</v>
      </c>
      <c r="D7204" s="52">
        <f t="shared" si="115"/>
        <v>10</v>
      </c>
    </row>
    <row r="7205" spans="1:4" x14ac:dyDescent="0.3">
      <c r="A7205" s="54">
        <v>45591</v>
      </c>
      <c r="B7205" s="52">
        <v>17</v>
      </c>
      <c r="C7205" s="55">
        <v>113.97</v>
      </c>
      <c r="D7205" s="52">
        <f t="shared" si="115"/>
        <v>10</v>
      </c>
    </row>
    <row r="7206" spans="1:4" x14ac:dyDescent="0.3">
      <c r="A7206" s="54">
        <v>45591</v>
      </c>
      <c r="B7206" s="52">
        <v>18</v>
      </c>
      <c r="C7206" s="55">
        <v>127.43</v>
      </c>
      <c r="D7206" s="52">
        <f t="shared" si="115"/>
        <v>10</v>
      </c>
    </row>
    <row r="7207" spans="1:4" x14ac:dyDescent="0.3">
      <c r="A7207" s="54">
        <v>45591</v>
      </c>
      <c r="B7207" s="52">
        <v>19</v>
      </c>
      <c r="C7207" s="55">
        <v>160.53</v>
      </c>
      <c r="D7207" s="52">
        <f t="shared" si="115"/>
        <v>10</v>
      </c>
    </row>
    <row r="7208" spans="1:4" x14ac:dyDescent="0.3">
      <c r="A7208" s="54">
        <v>45591</v>
      </c>
      <c r="B7208" s="52">
        <v>20</v>
      </c>
      <c r="C7208" s="55">
        <v>144.38</v>
      </c>
      <c r="D7208" s="52">
        <f t="shared" si="115"/>
        <v>10</v>
      </c>
    </row>
    <row r="7209" spans="1:4" x14ac:dyDescent="0.3">
      <c r="A7209" s="54">
        <v>45591</v>
      </c>
      <c r="B7209" s="52">
        <v>21</v>
      </c>
      <c r="C7209" s="55">
        <v>129.1</v>
      </c>
      <c r="D7209" s="52">
        <f t="shared" si="115"/>
        <v>10</v>
      </c>
    </row>
    <row r="7210" spans="1:4" x14ac:dyDescent="0.3">
      <c r="A7210" s="54">
        <v>45591</v>
      </c>
      <c r="B7210" s="52">
        <v>22</v>
      </c>
      <c r="C7210" s="55">
        <v>109.15</v>
      </c>
      <c r="D7210" s="52">
        <f t="shared" si="115"/>
        <v>10</v>
      </c>
    </row>
    <row r="7211" spans="1:4" x14ac:dyDescent="0.3">
      <c r="A7211" s="54">
        <v>45591</v>
      </c>
      <c r="B7211" s="52">
        <v>23</v>
      </c>
      <c r="C7211" s="55">
        <v>101.64</v>
      </c>
      <c r="D7211" s="52">
        <f t="shared" si="115"/>
        <v>10</v>
      </c>
    </row>
    <row r="7212" spans="1:4" x14ac:dyDescent="0.3">
      <c r="A7212" s="54">
        <v>45591</v>
      </c>
      <c r="B7212" s="52">
        <v>24</v>
      </c>
      <c r="C7212" s="55">
        <v>85.26</v>
      </c>
      <c r="D7212" s="52">
        <f t="shared" si="115"/>
        <v>10</v>
      </c>
    </row>
    <row r="7213" spans="1:4" x14ac:dyDescent="0.3">
      <c r="A7213" s="54">
        <v>45592</v>
      </c>
      <c r="B7213" s="52">
        <v>1</v>
      </c>
      <c r="C7213" s="55">
        <v>92.46</v>
      </c>
      <c r="D7213" s="52">
        <f t="shared" si="115"/>
        <v>10</v>
      </c>
    </row>
    <row r="7214" spans="1:4" x14ac:dyDescent="0.3">
      <c r="A7214" s="54">
        <v>45592</v>
      </c>
      <c r="B7214" s="52">
        <v>2</v>
      </c>
      <c r="C7214" s="55">
        <v>84.04</v>
      </c>
      <c r="D7214" s="52">
        <f t="shared" si="115"/>
        <v>10</v>
      </c>
    </row>
    <row r="7215" spans="1:4" x14ac:dyDescent="0.3">
      <c r="A7215" s="54">
        <v>45592</v>
      </c>
      <c r="B7215" s="52">
        <v>3</v>
      </c>
      <c r="C7215" s="55">
        <v>82.23</v>
      </c>
      <c r="D7215" s="52">
        <f t="shared" si="115"/>
        <v>10</v>
      </c>
    </row>
    <row r="7216" spans="1:4" x14ac:dyDescent="0.3">
      <c r="A7216" s="54">
        <v>45592</v>
      </c>
      <c r="B7216" s="52">
        <v>4</v>
      </c>
      <c r="C7216" s="55">
        <v>80.430000000000007</v>
      </c>
      <c r="D7216" s="52">
        <f t="shared" si="115"/>
        <v>10</v>
      </c>
    </row>
    <row r="7217" spans="1:4" x14ac:dyDescent="0.3">
      <c r="A7217" s="54">
        <v>45592</v>
      </c>
      <c r="B7217" s="52">
        <v>5</v>
      </c>
      <c r="C7217" s="55">
        <v>76.92</v>
      </c>
      <c r="D7217" s="52">
        <f t="shared" si="115"/>
        <v>10</v>
      </c>
    </row>
    <row r="7218" spans="1:4" x14ac:dyDescent="0.3">
      <c r="A7218" s="54">
        <v>45592</v>
      </c>
      <c r="B7218" s="52">
        <v>6</v>
      </c>
      <c r="C7218" s="55">
        <v>77.52</v>
      </c>
      <c r="D7218" s="52">
        <f t="shared" si="115"/>
        <v>10</v>
      </c>
    </row>
    <row r="7219" spans="1:4" x14ac:dyDescent="0.3">
      <c r="A7219" s="54">
        <v>45592</v>
      </c>
      <c r="B7219" s="52">
        <v>7</v>
      </c>
      <c r="C7219" s="55">
        <v>86.47</v>
      </c>
      <c r="D7219" s="52">
        <f t="shared" si="115"/>
        <v>10</v>
      </c>
    </row>
    <row r="7220" spans="1:4" x14ac:dyDescent="0.3">
      <c r="A7220" s="54">
        <v>45592</v>
      </c>
      <c r="B7220" s="52">
        <v>8</v>
      </c>
      <c r="C7220" s="55">
        <v>87.71</v>
      </c>
      <c r="D7220" s="52">
        <f t="shared" si="115"/>
        <v>10</v>
      </c>
    </row>
    <row r="7221" spans="1:4" x14ac:dyDescent="0.3">
      <c r="A7221" s="54">
        <v>45592</v>
      </c>
      <c r="B7221" s="52">
        <v>9</v>
      </c>
      <c r="C7221" s="55">
        <v>87.91</v>
      </c>
      <c r="D7221" s="52">
        <f t="shared" si="115"/>
        <v>10</v>
      </c>
    </row>
    <row r="7222" spans="1:4" x14ac:dyDescent="0.3">
      <c r="A7222" s="54">
        <v>45592</v>
      </c>
      <c r="B7222" s="52">
        <v>10</v>
      </c>
      <c r="C7222" s="55">
        <v>84.1</v>
      </c>
      <c r="D7222" s="52">
        <f t="shared" si="115"/>
        <v>10</v>
      </c>
    </row>
    <row r="7223" spans="1:4" x14ac:dyDescent="0.3">
      <c r="A7223" s="54">
        <v>45592</v>
      </c>
      <c r="B7223" s="52">
        <v>11</v>
      </c>
      <c r="C7223" s="55">
        <v>66.31</v>
      </c>
      <c r="D7223" s="52">
        <f t="shared" si="115"/>
        <v>10</v>
      </c>
    </row>
    <row r="7224" spans="1:4" x14ac:dyDescent="0.3">
      <c r="A7224" s="54">
        <v>45592</v>
      </c>
      <c r="B7224" s="52">
        <v>12</v>
      </c>
      <c r="C7224" s="55">
        <v>54.72</v>
      </c>
      <c r="D7224" s="52">
        <f t="shared" si="115"/>
        <v>10</v>
      </c>
    </row>
    <row r="7225" spans="1:4" x14ac:dyDescent="0.3">
      <c r="A7225" s="54">
        <v>45592</v>
      </c>
      <c r="B7225" s="52">
        <v>13</v>
      </c>
      <c r="C7225" s="55">
        <v>42.5</v>
      </c>
      <c r="D7225" s="52">
        <f t="shared" si="115"/>
        <v>10</v>
      </c>
    </row>
    <row r="7226" spans="1:4" x14ac:dyDescent="0.3">
      <c r="A7226" s="54">
        <v>45592</v>
      </c>
      <c r="B7226" s="52">
        <v>14</v>
      </c>
      <c r="C7226" s="55">
        <v>39.99</v>
      </c>
      <c r="D7226" s="52">
        <f t="shared" si="115"/>
        <v>10</v>
      </c>
    </row>
    <row r="7227" spans="1:4" x14ac:dyDescent="0.3">
      <c r="A7227" s="54">
        <v>45592</v>
      </c>
      <c r="B7227" s="52">
        <v>15</v>
      </c>
      <c r="C7227" s="55">
        <v>40</v>
      </c>
      <c r="D7227" s="52">
        <f t="shared" si="115"/>
        <v>10</v>
      </c>
    </row>
    <row r="7228" spans="1:4" x14ac:dyDescent="0.3">
      <c r="A7228" s="54">
        <v>45592</v>
      </c>
      <c r="B7228" s="52">
        <v>16</v>
      </c>
      <c r="C7228" s="55">
        <v>64.739999999999995</v>
      </c>
      <c r="D7228" s="52">
        <f t="shared" si="115"/>
        <v>10</v>
      </c>
    </row>
    <row r="7229" spans="1:4" x14ac:dyDescent="0.3">
      <c r="A7229" s="54">
        <v>45592</v>
      </c>
      <c r="B7229" s="52">
        <v>17</v>
      </c>
      <c r="C7229" s="55">
        <v>115.14</v>
      </c>
      <c r="D7229" s="52">
        <f t="shared" si="115"/>
        <v>10</v>
      </c>
    </row>
    <row r="7230" spans="1:4" x14ac:dyDescent="0.3">
      <c r="A7230" s="54">
        <v>45592</v>
      </c>
      <c r="B7230" s="52">
        <v>18</v>
      </c>
      <c r="C7230" s="55">
        <v>116.9</v>
      </c>
      <c r="D7230" s="52">
        <f t="shared" si="115"/>
        <v>10</v>
      </c>
    </row>
    <row r="7231" spans="1:4" x14ac:dyDescent="0.3">
      <c r="A7231" s="54">
        <v>45592</v>
      </c>
      <c r="B7231" s="52">
        <v>19</v>
      </c>
      <c r="C7231" s="55">
        <v>117.15</v>
      </c>
      <c r="D7231" s="52">
        <f t="shared" si="115"/>
        <v>10</v>
      </c>
    </row>
    <row r="7232" spans="1:4" x14ac:dyDescent="0.3">
      <c r="A7232" s="54">
        <v>45592</v>
      </c>
      <c r="B7232" s="52">
        <v>20</v>
      </c>
      <c r="C7232" s="55">
        <v>123.26</v>
      </c>
      <c r="D7232" s="52">
        <f t="shared" si="115"/>
        <v>10</v>
      </c>
    </row>
    <row r="7233" spans="1:4" x14ac:dyDescent="0.3">
      <c r="A7233" s="54">
        <v>45592</v>
      </c>
      <c r="B7233" s="52">
        <v>21</v>
      </c>
      <c r="C7233" s="55">
        <v>107.51</v>
      </c>
      <c r="D7233" s="52">
        <f t="shared" si="115"/>
        <v>10</v>
      </c>
    </row>
    <row r="7234" spans="1:4" x14ac:dyDescent="0.3">
      <c r="A7234" s="54">
        <v>45592</v>
      </c>
      <c r="B7234" s="52">
        <v>22</v>
      </c>
      <c r="C7234" s="55">
        <v>144.5</v>
      </c>
      <c r="D7234" s="52">
        <f t="shared" si="115"/>
        <v>10</v>
      </c>
    </row>
    <row r="7235" spans="1:4" x14ac:dyDescent="0.3">
      <c r="A7235" s="54">
        <v>45592</v>
      </c>
      <c r="B7235" s="52">
        <v>23</v>
      </c>
      <c r="C7235" s="55">
        <v>131.07</v>
      </c>
      <c r="D7235" s="52">
        <f t="shared" si="115"/>
        <v>10</v>
      </c>
    </row>
    <row r="7236" spans="1:4" x14ac:dyDescent="0.3">
      <c r="A7236" s="54">
        <v>45592</v>
      </c>
      <c r="B7236" s="52">
        <v>24</v>
      </c>
      <c r="C7236" s="55">
        <v>114.92</v>
      </c>
      <c r="D7236" s="52">
        <f t="shared" si="115"/>
        <v>10</v>
      </c>
    </row>
    <row r="7237" spans="1:4" x14ac:dyDescent="0.3">
      <c r="A7237" s="54">
        <v>45592</v>
      </c>
      <c r="B7237" s="52">
        <v>25</v>
      </c>
      <c r="C7237" s="55">
        <v>102.99</v>
      </c>
      <c r="D7237" s="52">
        <f t="shared" si="115"/>
        <v>10</v>
      </c>
    </row>
    <row r="7238" spans="1:4" x14ac:dyDescent="0.3">
      <c r="A7238" s="54">
        <v>45593</v>
      </c>
      <c r="B7238" s="52">
        <v>1</v>
      </c>
      <c r="C7238" s="55">
        <v>96.06</v>
      </c>
      <c r="D7238" s="52">
        <f t="shared" si="115"/>
        <v>10</v>
      </c>
    </row>
    <row r="7239" spans="1:4" x14ac:dyDescent="0.3">
      <c r="A7239" s="54">
        <v>45593</v>
      </c>
      <c r="B7239" s="52">
        <v>2</v>
      </c>
      <c r="C7239" s="55">
        <v>95.6</v>
      </c>
      <c r="D7239" s="52">
        <f t="shared" si="115"/>
        <v>10</v>
      </c>
    </row>
    <row r="7240" spans="1:4" x14ac:dyDescent="0.3">
      <c r="A7240" s="54">
        <v>45593</v>
      </c>
      <c r="B7240" s="52">
        <v>3</v>
      </c>
      <c r="C7240" s="55">
        <v>89.84</v>
      </c>
      <c r="D7240" s="52">
        <f t="shared" si="115"/>
        <v>10</v>
      </c>
    </row>
    <row r="7241" spans="1:4" x14ac:dyDescent="0.3">
      <c r="A7241" s="54">
        <v>45593</v>
      </c>
      <c r="B7241" s="52">
        <v>4</v>
      </c>
      <c r="C7241" s="55">
        <v>85.22</v>
      </c>
      <c r="D7241" s="52">
        <f t="shared" si="115"/>
        <v>10</v>
      </c>
    </row>
    <row r="7242" spans="1:4" x14ac:dyDescent="0.3">
      <c r="A7242" s="54">
        <v>45593</v>
      </c>
      <c r="B7242" s="52">
        <v>5</v>
      </c>
      <c r="C7242" s="55">
        <v>87.57</v>
      </c>
      <c r="D7242" s="52">
        <f t="shared" si="115"/>
        <v>10</v>
      </c>
    </row>
    <row r="7243" spans="1:4" x14ac:dyDescent="0.3">
      <c r="A7243" s="54">
        <v>45593</v>
      </c>
      <c r="B7243" s="52">
        <v>6</v>
      </c>
      <c r="C7243" s="55">
        <v>100.87</v>
      </c>
      <c r="D7243" s="52">
        <f t="shared" si="115"/>
        <v>10</v>
      </c>
    </row>
    <row r="7244" spans="1:4" x14ac:dyDescent="0.3">
      <c r="A7244" s="54">
        <v>45593</v>
      </c>
      <c r="B7244" s="52">
        <v>7</v>
      </c>
      <c r="C7244" s="55">
        <v>133.18</v>
      </c>
      <c r="D7244" s="52">
        <f t="shared" si="115"/>
        <v>10</v>
      </c>
    </row>
    <row r="7245" spans="1:4" x14ac:dyDescent="0.3">
      <c r="A7245" s="54">
        <v>45593</v>
      </c>
      <c r="B7245" s="52">
        <v>8</v>
      </c>
      <c r="C7245" s="55">
        <v>157.44</v>
      </c>
      <c r="D7245" s="52">
        <f t="shared" si="115"/>
        <v>10</v>
      </c>
    </row>
    <row r="7246" spans="1:4" x14ac:dyDescent="0.3">
      <c r="A7246" s="54">
        <v>45593</v>
      </c>
      <c r="B7246" s="52">
        <v>9</v>
      </c>
      <c r="C7246" s="55">
        <v>125.08</v>
      </c>
      <c r="D7246" s="52">
        <f t="shared" si="115"/>
        <v>10</v>
      </c>
    </row>
    <row r="7247" spans="1:4" x14ac:dyDescent="0.3">
      <c r="A7247" s="54">
        <v>45593</v>
      </c>
      <c r="B7247" s="52">
        <v>10</v>
      </c>
      <c r="C7247" s="55">
        <v>113.57</v>
      </c>
      <c r="D7247" s="52">
        <f t="shared" ref="D7247:D7310" si="116">MONTH(A7247)</f>
        <v>10</v>
      </c>
    </row>
    <row r="7248" spans="1:4" x14ac:dyDescent="0.3">
      <c r="A7248" s="54">
        <v>45593</v>
      </c>
      <c r="B7248" s="52">
        <v>11</v>
      </c>
      <c r="C7248" s="55">
        <v>98.25</v>
      </c>
      <c r="D7248" s="52">
        <f t="shared" si="116"/>
        <v>10</v>
      </c>
    </row>
    <row r="7249" spans="1:4" x14ac:dyDescent="0.3">
      <c r="A7249" s="54">
        <v>45593</v>
      </c>
      <c r="B7249" s="52">
        <v>12</v>
      </c>
      <c r="C7249" s="55">
        <v>99.07</v>
      </c>
      <c r="D7249" s="52">
        <f t="shared" si="116"/>
        <v>10</v>
      </c>
    </row>
    <row r="7250" spans="1:4" x14ac:dyDescent="0.3">
      <c r="A7250" s="54">
        <v>45593</v>
      </c>
      <c r="B7250" s="52">
        <v>13</v>
      </c>
      <c r="C7250" s="55">
        <v>95.62</v>
      </c>
      <c r="D7250" s="52">
        <f t="shared" si="116"/>
        <v>10</v>
      </c>
    </row>
    <row r="7251" spans="1:4" x14ac:dyDescent="0.3">
      <c r="A7251" s="54">
        <v>45593</v>
      </c>
      <c r="B7251" s="52">
        <v>14</v>
      </c>
      <c r="C7251" s="55">
        <v>102.13</v>
      </c>
      <c r="D7251" s="52">
        <f t="shared" si="116"/>
        <v>10</v>
      </c>
    </row>
    <row r="7252" spans="1:4" x14ac:dyDescent="0.3">
      <c r="A7252" s="54">
        <v>45593</v>
      </c>
      <c r="B7252" s="52">
        <v>15</v>
      </c>
      <c r="C7252" s="55">
        <v>114.91</v>
      </c>
      <c r="D7252" s="52">
        <f t="shared" si="116"/>
        <v>10</v>
      </c>
    </row>
    <row r="7253" spans="1:4" x14ac:dyDescent="0.3">
      <c r="A7253" s="54">
        <v>45593</v>
      </c>
      <c r="B7253" s="52">
        <v>16</v>
      </c>
      <c r="C7253" s="55">
        <v>127.39</v>
      </c>
      <c r="D7253" s="52">
        <f t="shared" si="116"/>
        <v>10</v>
      </c>
    </row>
    <row r="7254" spans="1:4" x14ac:dyDescent="0.3">
      <c r="A7254" s="54">
        <v>45593</v>
      </c>
      <c r="B7254" s="52">
        <v>17</v>
      </c>
      <c r="C7254" s="55">
        <v>188.98</v>
      </c>
      <c r="D7254" s="52">
        <f t="shared" si="116"/>
        <v>10</v>
      </c>
    </row>
    <row r="7255" spans="1:4" x14ac:dyDescent="0.3">
      <c r="A7255" s="54">
        <v>45593</v>
      </c>
      <c r="B7255" s="52">
        <v>18</v>
      </c>
      <c r="C7255" s="55">
        <v>214.05</v>
      </c>
      <c r="D7255" s="52">
        <f t="shared" si="116"/>
        <v>10</v>
      </c>
    </row>
    <row r="7256" spans="1:4" x14ac:dyDescent="0.3">
      <c r="A7256" s="54">
        <v>45593</v>
      </c>
      <c r="B7256" s="52">
        <v>19</v>
      </c>
      <c r="C7256" s="55">
        <v>182.44</v>
      </c>
      <c r="D7256" s="52">
        <f t="shared" si="116"/>
        <v>10</v>
      </c>
    </row>
    <row r="7257" spans="1:4" x14ac:dyDescent="0.3">
      <c r="A7257" s="54">
        <v>45593</v>
      </c>
      <c r="B7257" s="52">
        <v>20</v>
      </c>
      <c r="C7257" s="55">
        <v>149.96</v>
      </c>
      <c r="D7257" s="52">
        <f t="shared" si="116"/>
        <v>10</v>
      </c>
    </row>
    <row r="7258" spans="1:4" x14ac:dyDescent="0.3">
      <c r="A7258" s="54">
        <v>45593</v>
      </c>
      <c r="B7258" s="52">
        <v>21</v>
      </c>
      <c r="C7258" s="55">
        <v>126</v>
      </c>
      <c r="D7258" s="52">
        <f t="shared" si="116"/>
        <v>10</v>
      </c>
    </row>
    <row r="7259" spans="1:4" x14ac:dyDescent="0.3">
      <c r="A7259" s="54">
        <v>45593</v>
      </c>
      <c r="B7259" s="52">
        <v>22</v>
      </c>
      <c r="C7259" s="55">
        <v>115.35</v>
      </c>
      <c r="D7259" s="52">
        <f t="shared" si="116"/>
        <v>10</v>
      </c>
    </row>
    <row r="7260" spans="1:4" x14ac:dyDescent="0.3">
      <c r="A7260" s="54">
        <v>45593</v>
      </c>
      <c r="B7260" s="52">
        <v>23</v>
      </c>
      <c r="C7260" s="55">
        <v>110.24</v>
      </c>
      <c r="D7260" s="52">
        <f t="shared" si="116"/>
        <v>10</v>
      </c>
    </row>
    <row r="7261" spans="1:4" x14ac:dyDescent="0.3">
      <c r="A7261" s="54">
        <v>45593</v>
      </c>
      <c r="B7261" s="52">
        <v>24</v>
      </c>
      <c r="C7261" s="55">
        <v>102.72</v>
      </c>
      <c r="D7261" s="52">
        <f t="shared" si="116"/>
        <v>10</v>
      </c>
    </row>
    <row r="7262" spans="1:4" x14ac:dyDescent="0.3">
      <c r="A7262" s="54">
        <v>45594</v>
      </c>
      <c r="B7262" s="52">
        <v>1</v>
      </c>
      <c r="C7262" s="55">
        <v>101.44</v>
      </c>
      <c r="D7262" s="52">
        <f t="shared" si="116"/>
        <v>10</v>
      </c>
    </row>
    <row r="7263" spans="1:4" x14ac:dyDescent="0.3">
      <c r="A7263" s="54">
        <v>45594</v>
      </c>
      <c r="B7263" s="52">
        <v>2</v>
      </c>
      <c r="C7263" s="55">
        <v>100.16</v>
      </c>
      <c r="D7263" s="52">
        <f t="shared" si="116"/>
        <v>10</v>
      </c>
    </row>
    <row r="7264" spans="1:4" x14ac:dyDescent="0.3">
      <c r="A7264" s="54">
        <v>45594</v>
      </c>
      <c r="B7264" s="52">
        <v>3</v>
      </c>
      <c r="C7264" s="55">
        <v>99.38</v>
      </c>
      <c r="D7264" s="52">
        <f t="shared" si="116"/>
        <v>10</v>
      </c>
    </row>
    <row r="7265" spans="1:4" x14ac:dyDescent="0.3">
      <c r="A7265" s="54">
        <v>45594</v>
      </c>
      <c r="B7265" s="52">
        <v>4</v>
      </c>
      <c r="C7265" s="55">
        <v>99.19</v>
      </c>
      <c r="D7265" s="52">
        <f t="shared" si="116"/>
        <v>10</v>
      </c>
    </row>
    <row r="7266" spans="1:4" x14ac:dyDescent="0.3">
      <c r="A7266" s="54">
        <v>45594</v>
      </c>
      <c r="B7266" s="52">
        <v>5</v>
      </c>
      <c r="C7266" s="55">
        <v>101.09</v>
      </c>
      <c r="D7266" s="52">
        <f t="shared" si="116"/>
        <v>10</v>
      </c>
    </row>
    <row r="7267" spans="1:4" x14ac:dyDescent="0.3">
      <c r="A7267" s="54">
        <v>45594</v>
      </c>
      <c r="B7267" s="52">
        <v>6</v>
      </c>
      <c r="C7267" s="55">
        <v>114.29</v>
      </c>
      <c r="D7267" s="52">
        <f t="shared" si="116"/>
        <v>10</v>
      </c>
    </row>
    <row r="7268" spans="1:4" x14ac:dyDescent="0.3">
      <c r="A7268" s="54">
        <v>45594</v>
      </c>
      <c r="B7268" s="52">
        <v>7</v>
      </c>
      <c r="C7268" s="55">
        <v>128.57</v>
      </c>
      <c r="D7268" s="52">
        <f t="shared" si="116"/>
        <v>10</v>
      </c>
    </row>
    <row r="7269" spans="1:4" x14ac:dyDescent="0.3">
      <c r="A7269" s="54">
        <v>45594</v>
      </c>
      <c r="B7269" s="52">
        <v>8</v>
      </c>
      <c r="C7269" s="55">
        <v>155.82</v>
      </c>
      <c r="D7269" s="52">
        <f t="shared" si="116"/>
        <v>10</v>
      </c>
    </row>
    <row r="7270" spans="1:4" x14ac:dyDescent="0.3">
      <c r="A7270" s="54">
        <v>45594</v>
      </c>
      <c r="B7270" s="52">
        <v>9</v>
      </c>
      <c r="C7270" s="55">
        <v>152.47</v>
      </c>
      <c r="D7270" s="52">
        <f t="shared" si="116"/>
        <v>10</v>
      </c>
    </row>
    <row r="7271" spans="1:4" x14ac:dyDescent="0.3">
      <c r="A7271" s="54">
        <v>45594</v>
      </c>
      <c r="B7271" s="52">
        <v>10</v>
      </c>
      <c r="C7271" s="55">
        <v>130.13</v>
      </c>
      <c r="D7271" s="52">
        <f t="shared" si="116"/>
        <v>10</v>
      </c>
    </row>
    <row r="7272" spans="1:4" x14ac:dyDescent="0.3">
      <c r="A7272" s="54">
        <v>45594</v>
      </c>
      <c r="B7272" s="52">
        <v>11</v>
      </c>
      <c r="C7272" s="55">
        <v>120.86</v>
      </c>
      <c r="D7272" s="52">
        <f t="shared" si="116"/>
        <v>10</v>
      </c>
    </row>
    <row r="7273" spans="1:4" x14ac:dyDescent="0.3">
      <c r="A7273" s="54">
        <v>45594</v>
      </c>
      <c r="B7273" s="52">
        <v>12</v>
      </c>
      <c r="C7273" s="55">
        <v>113.29</v>
      </c>
      <c r="D7273" s="52">
        <f t="shared" si="116"/>
        <v>10</v>
      </c>
    </row>
    <row r="7274" spans="1:4" x14ac:dyDescent="0.3">
      <c r="A7274" s="54">
        <v>45594</v>
      </c>
      <c r="B7274" s="52">
        <v>13</v>
      </c>
      <c r="C7274" s="55">
        <v>105.64</v>
      </c>
      <c r="D7274" s="52">
        <f t="shared" si="116"/>
        <v>10</v>
      </c>
    </row>
    <row r="7275" spans="1:4" x14ac:dyDescent="0.3">
      <c r="A7275" s="54">
        <v>45594</v>
      </c>
      <c r="B7275" s="52">
        <v>14</v>
      </c>
      <c r="C7275" s="55">
        <v>118.4</v>
      </c>
      <c r="D7275" s="52">
        <f t="shared" si="116"/>
        <v>10</v>
      </c>
    </row>
    <row r="7276" spans="1:4" x14ac:dyDescent="0.3">
      <c r="A7276" s="54">
        <v>45594</v>
      </c>
      <c r="B7276" s="52">
        <v>15</v>
      </c>
      <c r="C7276" s="55">
        <v>136.41</v>
      </c>
      <c r="D7276" s="52">
        <f t="shared" si="116"/>
        <v>10</v>
      </c>
    </row>
    <row r="7277" spans="1:4" x14ac:dyDescent="0.3">
      <c r="A7277" s="54">
        <v>45594</v>
      </c>
      <c r="B7277" s="52">
        <v>16</v>
      </c>
      <c r="C7277" s="55">
        <v>173.39</v>
      </c>
      <c r="D7277" s="52">
        <f t="shared" si="116"/>
        <v>10</v>
      </c>
    </row>
    <row r="7278" spans="1:4" x14ac:dyDescent="0.3">
      <c r="A7278" s="54">
        <v>45594</v>
      </c>
      <c r="B7278" s="52">
        <v>17</v>
      </c>
      <c r="C7278" s="55">
        <v>226.46</v>
      </c>
      <c r="D7278" s="52">
        <f t="shared" si="116"/>
        <v>10</v>
      </c>
    </row>
    <row r="7279" spans="1:4" x14ac:dyDescent="0.3">
      <c r="A7279" s="54">
        <v>45594</v>
      </c>
      <c r="B7279" s="52">
        <v>18</v>
      </c>
      <c r="C7279" s="55">
        <v>285.8</v>
      </c>
      <c r="D7279" s="52">
        <f t="shared" si="116"/>
        <v>10</v>
      </c>
    </row>
    <row r="7280" spans="1:4" x14ac:dyDescent="0.3">
      <c r="A7280" s="54">
        <v>45594</v>
      </c>
      <c r="B7280" s="52">
        <v>19</v>
      </c>
      <c r="C7280" s="55">
        <v>253.93</v>
      </c>
      <c r="D7280" s="52">
        <f t="shared" si="116"/>
        <v>10</v>
      </c>
    </row>
    <row r="7281" spans="1:4" x14ac:dyDescent="0.3">
      <c r="A7281" s="54">
        <v>45594</v>
      </c>
      <c r="B7281" s="52">
        <v>20</v>
      </c>
      <c r="C7281" s="55">
        <v>199.74</v>
      </c>
      <c r="D7281" s="52">
        <f t="shared" si="116"/>
        <v>10</v>
      </c>
    </row>
    <row r="7282" spans="1:4" x14ac:dyDescent="0.3">
      <c r="A7282" s="54">
        <v>45594</v>
      </c>
      <c r="B7282" s="52">
        <v>21</v>
      </c>
      <c r="C7282" s="55">
        <v>139.43</v>
      </c>
      <c r="D7282" s="52">
        <f t="shared" si="116"/>
        <v>10</v>
      </c>
    </row>
    <row r="7283" spans="1:4" x14ac:dyDescent="0.3">
      <c r="A7283" s="54">
        <v>45594</v>
      </c>
      <c r="B7283" s="52">
        <v>22</v>
      </c>
      <c r="C7283" s="55">
        <v>124.74</v>
      </c>
      <c r="D7283" s="52">
        <f t="shared" si="116"/>
        <v>10</v>
      </c>
    </row>
    <row r="7284" spans="1:4" x14ac:dyDescent="0.3">
      <c r="A7284" s="54">
        <v>45594</v>
      </c>
      <c r="B7284" s="52">
        <v>23</v>
      </c>
      <c r="C7284" s="55">
        <v>118.82</v>
      </c>
      <c r="D7284" s="52">
        <f t="shared" si="116"/>
        <v>10</v>
      </c>
    </row>
    <row r="7285" spans="1:4" x14ac:dyDescent="0.3">
      <c r="A7285" s="54">
        <v>45594</v>
      </c>
      <c r="B7285" s="52">
        <v>24</v>
      </c>
      <c r="C7285" s="55">
        <v>103.86</v>
      </c>
      <c r="D7285" s="52">
        <f t="shared" si="116"/>
        <v>10</v>
      </c>
    </row>
    <row r="7286" spans="1:4" x14ac:dyDescent="0.3">
      <c r="A7286" s="54">
        <v>45595</v>
      </c>
      <c r="B7286" s="52">
        <v>1</v>
      </c>
      <c r="C7286" s="55">
        <v>101.38</v>
      </c>
      <c r="D7286" s="52">
        <f t="shared" si="116"/>
        <v>10</v>
      </c>
    </row>
    <row r="7287" spans="1:4" x14ac:dyDescent="0.3">
      <c r="A7287" s="54">
        <v>45595</v>
      </c>
      <c r="B7287" s="52">
        <v>2</v>
      </c>
      <c r="C7287" s="55">
        <v>101.38</v>
      </c>
      <c r="D7287" s="52">
        <f t="shared" si="116"/>
        <v>10</v>
      </c>
    </row>
    <row r="7288" spans="1:4" x14ac:dyDescent="0.3">
      <c r="A7288" s="54">
        <v>45595</v>
      </c>
      <c r="B7288" s="52">
        <v>3</v>
      </c>
      <c r="C7288" s="55">
        <v>99</v>
      </c>
      <c r="D7288" s="52">
        <f t="shared" si="116"/>
        <v>10</v>
      </c>
    </row>
    <row r="7289" spans="1:4" x14ac:dyDescent="0.3">
      <c r="A7289" s="54">
        <v>45595</v>
      </c>
      <c r="B7289" s="52">
        <v>4</v>
      </c>
      <c r="C7289" s="55">
        <v>99.05</v>
      </c>
      <c r="D7289" s="52">
        <f t="shared" si="116"/>
        <v>10</v>
      </c>
    </row>
    <row r="7290" spans="1:4" x14ac:dyDescent="0.3">
      <c r="A7290" s="54">
        <v>45595</v>
      </c>
      <c r="B7290" s="52">
        <v>5</v>
      </c>
      <c r="C7290" s="55">
        <v>101.69</v>
      </c>
      <c r="D7290" s="52">
        <f t="shared" si="116"/>
        <v>10</v>
      </c>
    </row>
    <row r="7291" spans="1:4" x14ac:dyDescent="0.3">
      <c r="A7291" s="54">
        <v>45595</v>
      </c>
      <c r="B7291" s="52">
        <v>6</v>
      </c>
      <c r="C7291" s="55">
        <v>106.78</v>
      </c>
      <c r="D7291" s="52">
        <f t="shared" si="116"/>
        <v>10</v>
      </c>
    </row>
    <row r="7292" spans="1:4" x14ac:dyDescent="0.3">
      <c r="A7292" s="54">
        <v>45595</v>
      </c>
      <c r="B7292" s="52">
        <v>7</v>
      </c>
      <c r="C7292" s="55">
        <v>124.51</v>
      </c>
      <c r="D7292" s="52">
        <f t="shared" si="116"/>
        <v>10</v>
      </c>
    </row>
    <row r="7293" spans="1:4" x14ac:dyDescent="0.3">
      <c r="A7293" s="54">
        <v>45595</v>
      </c>
      <c r="B7293" s="52">
        <v>8</v>
      </c>
      <c r="C7293" s="55">
        <v>138.9</v>
      </c>
      <c r="D7293" s="52">
        <f t="shared" si="116"/>
        <v>10</v>
      </c>
    </row>
    <row r="7294" spans="1:4" x14ac:dyDescent="0.3">
      <c r="A7294" s="54">
        <v>45595</v>
      </c>
      <c r="B7294" s="52">
        <v>9</v>
      </c>
      <c r="C7294" s="55">
        <v>140.13</v>
      </c>
      <c r="D7294" s="52">
        <f t="shared" si="116"/>
        <v>10</v>
      </c>
    </row>
    <row r="7295" spans="1:4" x14ac:dyDescent="0.3">
      <c r="A7295" s="54">
        <v>45595</v>
      </c>
      <c r="B7295" s="52">
        <v>10</v>
      </c>
      <c r="C7295" s="55">
        <v>124.84</v>
      </c>
      <c r="D7295" s="52">
        <f t="shared" si="116"/>
        <v>10</v>
      </c>
    </row>
    <row r="7296" spans="1:4" x14ac:dyDescent="0.3">
      <c r="A7296" s="54">
        <v>45595</v>
      </c>
      <c r="B7296" s="52">
        <v>11</v>
      </c>
      <c r="C7296" s="55">
        <v>115.79</v>
      </c>
      <c r="D7296" s="52">
        <f t="shared" si="116"/>
        <v>10</v>
      </c>
    </row>
    <row r="7297" spans="1:4" x14ac:dyDescent="0.3">
      <c r="A7297" s="54">
        <v>45595</v>
      </c>
      <c r="B7297" s="52">
        <v>12</v>
      </c>
      <c r="C7297" s="55">
        <v>110.28</v>
      </c>
      <c r="D7297" s="52">
        <f t="shared" si="116"/>
        <v>10</v>
      </c>
    </row>
    <row r="7298" spans="1:4" x14ac:dyDescent="0.3">
      <c r="A7298" s="54">
        <v>45595</v>
      </c>
      <c r="B7298" s="52">
        <v>13</v>
      </c>
      <c r="C7298" s="55">
        <v>102.43</v>
      </c>
      <c r="D7298" s="52">
        <f t="shared" si="116"/>
        <v>10</v>
      </c>
    </row>
    <row r="7299" spans="1:4" x14ac:dyDescent="0.3">
      <c r="A7299" s="54">
        <v>45595</v>
      </c>
      <c r="B7299" s="52">
        <v>14</v>
      </c>
      <c r="C7299" s="55">
        <v>107.14</v>
      </c>
      <c r="D7299" s="52">
        <f t="shared" si="116"/>
        <v>10</v>
      </c>
    </row>
    <row r="7300" spans="1:4" x14ac:dyDescent="0.3">
      <c r="A7300" s="54">
        <v>45595</v>
      </c>
      <c r="B7300" s="52">
        <v>15</v>
      </c>
      <c r="C7300" s="55">
        <v>112.25</v>
      </c>
      <c r="D7300" s="52">
        <f t="shared" si="116"/>
        <v>10</v>
      </c>
    </row>
    <row r="7301" spans="1:4" x14ac:dyDescent="0.3">
      <c r="A7301" s="54">
        <v>45595</v>
      </c>
      <c r="B7301" s="52">
        <v>16</v>
      </c>
      <c r="C7301" s="55">
        <v>127.81</v>
      </c>
      <c r="D7301" s="52">
        <f t="shared" si="116"/>
        <v>10</v>
      </c>
    </row>
    <row r="7302" spans="1:4" x14ac:dyDescent="0.3">
      <c r="A7302" s="54">
        <v>45595</v>
      </c>
      <c r="B7302" s="52">
        <v>17</v>
      </c>
      <c r="C7302" s="55">
        <v>162.62</v>
      </c>
      <c r="D7302" s="52">
        <f t="shared" si="116"/>
        <v>10</v>
      </c>
    </row>
    <row r="7303" spans="1:4" x14ac:dyDescent="0.3">
      <c r="A7303" s="54">
        <v>45595</v>
      </c>
      <c r="B7303" s="52">
        <v>18</v>
      </c>
      <c r="C7303" s="55">
        <v>191.32</v>
      </c>
      <c r="D7303" s="52">
        <f t="shared" si="116"/>
        <v>10</v>
      </c>
    </row>
    <row r="7304" spans="1:4" x14ac:dyDescent="0.3">
      <c r="A7304" s="54">
        <v>45595</v>
      </c>
      <c r="B7304" s="52">
        <v>19</v>
      </c>
      <c r="C7304" s="55">
        <v>192.01</v>
      </c>
      <c r="D7304" s="52">
        <f t="shared" si="116"/>
        <v>10</v>
      </c>
    </row>
    <row r="7305" spans="1:4" x14ac:dyDescent="0.3">
      <c r="A7305" s="54">
        <v>45595</v>
      </c>
      <c r="B7305" s="52">
        <v>20</v>
      </c>
      <c r="C7305" s="55">
        <v>159.28</v>
      </c>
      <c r="D7305" s="52">
        <f t="shared" si="116"/>
        <v>10</v>
      </c>
    </row>
    <row r="7306" spans="1:4" x14ac:dyDescent="0.3">
      <c r="A7306" s="54">
        <v>45595</v>
      </c>
      <c r="B7306" s="52">
        <v>21</v>
      </c>
      <c r="C7306" s="55">
        <v>161.16999999999999</v>
      </c>
      <c r="D7306" s="52">
        <f t="shared" si="116"/>
        <v>10</v>
      </c>
    </row>
    <row r="7307" spans="1:4" x14ac:dyDescent="0.3">
      <c r="A7307" s="54">
        <v>45595</v>
      </c>
      <c r="B7307" s="52">
        <v>22</v>
      </c>
      <c r="C7307" s="55">
        <v>124.12</v>
      </c>
      <c r="D7307" s="52">
        <f t="shared" si="116"/>
        <v>10</v>
      </c>
    </row>
    <row r="7308" spans="1:4" x14ac:dyDescent="0.3">
      <c r="A7308" s="54">
        <v>45595</v>
      </c>
      <c r="B7308" s="52">
        <v>23</v>
      </c>
      <c r="C7308" s="55">
        <v>116.18</v>
      </c>
      <c r="D7308" s="52">
        <f t="shared" si="116"/>
        <v>10</v>
      </c>
    </row>
    <row r="7309" spans="1:4" x14ac:dyDescent="0.3">
      <c r="A7309" s="54">
        <v>45595</v>
      </c>
      <c r="B7309" s="52">
        <v>24</v>
      </c>
      <c r="C7309" s="55">
        <v>112.62</v>
      </c>
      <c r="D7309" s="52">
        <f t="shared" si="116"/>
        <v>10</v>
      </c>
    </row>
    <row r="7310" spans="1:4" x14ac:dyDescent="0.3">
      <c r="A7310" s="54">
        <v>45596</v>
      </c>
      <c r="B7310" s="52">
        <v>1</v>
      </c>
      <c r="C7310" s="55">
        <v>104.96</v>
      </c>
      <c r="D7310" s="52">
        <f t="shared" si="116"/>
        <v>10</v>
      </c>
    </row>
    <row r="7311" spans="1:4" x14ac:dyDescent="0.3">
      <c r="A7311" s="54">
        <v>45596</v>
      </c>
      <c r="B7311" s="52">
        <v>2</v>
      </c>
      <c r="C7311" s="55">
        <v>98.88</v>
      </c>
      <c r="D7311" s="52">
        <f t="shared" ref="D7311:D7374" si="117">MONTH(A7311)</f>
        <v>10</v>
      </c>
    </row>
    <row r="7312" spans="1:4" x14ac:dyDescent="0.3">
      <c r="A7312" s="54">
        <v>45596</v>
      </c>
      <c r="B7312" s="52">
        <v>3</v>
      </c>
      <c r="C7312" s="55">
        <v>96.95</v>
      </c>
      <c r="D7312" s="52">
        <f t="shared" si="117"/>
        <v>10</v>
      </c>
    </row>
    <row r="7313" spans="1:4" x14ac:dyDescent="0.3">
      <c r="A7313" s="54">
        <v>45596</v>
      </c>
      <c r="B7313" s="52">
        <v>4</v>
      </c>
      <c r="C7313" s="55">
        <v>95.18</v>
      </c>
      <c r="D7313" s="52">
        <f t="shared" si="117"/>
        <v>10</v>
      </c>
    </row>
    <row r="7314" spans="1:4" x14ac:dyDescent="0.3">
      <c r="A7314" s="54">
        <v>45596</v>
      </c>
      <c r="B7314" s="52">
        <v>5</v>
      </c>
      <c r="C7314" s="55">
        <v>98.49</v>
      </c>
      <c r="D7314" s="52">
        <f t="shared" si="117"/>
        <v>10</v>
      </c>
    </row>
    <row r="7315" spans="1:4" x14ac:dyDescent="0.3">
      <c r="A7315" s="54">
        <v>45596</v>
      </c>
      <c r="B7315" s="52">
        <v>6</v>
      </c>
      <c r="C7315" s="55">
        <v>102.77</v>
      </c>
      <c r="D7315" s="52">
        <f t="shared" si="117"/>
        <v>10</v>
      </c>
    </row>
    <row r="7316" spans="1:4" x14ac:dyDescent="0.3">
      <c r="A7316" s="54">
        <v>45596</v>
      </c>
      <c r="B7316" s="52">
        <v>7</v>
      </c>
      <c r="C7316" s="55">
        <v>121.83</v>
      </c>
      <c r="D7316" s="52">
        <f t="shared" si="117"/>
        <v>10</v>
      </c>
    </row>
    <row r="7317" spans="1:4" x14ac:dyDescent="0.3">
      <c r="A7317" s="54">
        <v>45596</v>
      </c>
      <c r="B7317" s="52">
        <v>8</v>
      </c>
      <c r="C7317" s="55">
        <v>134.61000000000001</v>
      </c>
      <c r="D7317" s="52">
        <f t="shared" si="117"/>
        <v>10</v>
      </c>
    </row>
    <row r="7318" spans="1:4" x14ac:dyDescent="0.3">
      <c r="A7318" s="54">
        <v>45596</v>
      </c>
      <c r="B7318" s="52">
        <v>9</v>
      </c>
      <c r="C7318" s="55">
        <v>133.74</v>
      </c>
      <c r="D7318" s="52">
        <f t="shared" si="117"/>
        <v>10</v>
      </c>
    </row>
    <row r="7319" spans="1:4" x14ac:dyDescent="0.3">
      <c r="A7319" s="54">
        <v>45596</v>
      </c>
      <c r="B7319" s="52">
        <v>10</v>
      </c>
      <c r="C7319" s="55">
        <v>123.59</v>
      </c>
      <c r="D7319" s="52">
        <f t="shared" si="117"/>
        <v>10</v>
      </c>
    </row>
    <row r="7320" spans="1:4" x14ac:dyDescent="0.3">
      <c r="A7320" s="54">
        <v>45596</v>
      </c>
      <c r="B7320" s="52">
        <v>11</v>
      </c>
      <c r="C7320" s="55">
        <v>105.4</v>
      </c>
      <c r="D7320" s="52">
        <f t="shared" si="117"/>
        <v>10</v>
      </c>
    </row>
    <row r="7321" spans="1:4" x14ac:dyDescent="0.3">
      <c r="A7321" s="54">
        <v>45596</v>
      </c>
      <c r="B7321" s="52">
        <v>12</v>
      </c>
      <c r="C7321" s="55">
        <v>98.35</v>
      </c>
      <c r="D7321" s="52">
        <f t="shared" si="117"/>
        <v>10</v>
      </c>
    </row>
    <row r="7322" spans="1:4" x14ac:dyDescent="0.3">
      <c r="A7322" s="54">
        <v>45596</v>
      </c>
      <c r="B7322" s="52">
        <v>13</v>
      </c>
      <c r="C7322" s="55">
        <v>88.91</v>
      </c>
      <c r="D7322" s="52">
        <f t="shared" si="117"/>
        <v>10</v>
      </c>
    </row>
    <row r="7323" spans="1:4" x14ac:dyDescent="0.3">
      <c r="A7323" s="54">
        <v>45596</v>
      </c>
      <c r="B7323" s="52">
        <v>14</v>
      </c>
      <c r="C7323" s="55">
        <v>92.94</v>
      </c>
      <c r="D7323" s="52">
        <f t="shared" si="117"/>
        <v>10</v>
      </c>
    </row>
    <row r="7324" spans="1:4" x14ac:dyDescent="0.3">
      <c r="A7324" s="54">
        <v>45596</v>
      </c>
      <c r="B7324" s="52">
        <v>15</v>
      </c>
      <c r="C7324" s="55">
        <v>100.61</v>
      </c>
      <c r="D7324" s="52">
        <f t="shared" si="117"/>
        <v>10</v>
      </c>
    </row>
    <row r="7325" spans="1:4" x14ac:dyDescent="0.3">
      <c r="A7325" s="54">
        <v>45596</v>
      </c>
      <c r="B7325" s="52">
        <v>16</v>
      </c>
      <c r="C7325" s="55">
        <v>129.72</v>
      </c>
      <c r="D7325" s="52">
        <f t="shared" si="117"/>
        <v>10</v>
      </c>
    </row>
    <row r="7326" spans="1:4" x14ac:dyDescent="0.3">
      <c r="A7326" s="54">
        <v>45596</v>
      </c>
      <c r="B7326" s="52">
        <v>17</v>
      </c>
      <c r="C7326" s="55">
        <v>164.99</v>
      </c>
      <c r="D7326" s="52">
        <f t="shared" si="117"/>
        <v>10</v>
      </c>
    </row>
    <row r="7327" spans="1:4" x14ac:dyDescent="0.3">
      <c r="A7327" s="54">
        <v>45596</v>
      </c>
      <c r="B7327" s="52">
        <v>18</v>
      </c>
      <c r="C7327" s="55">
        <v>160.22999999999999</v>
      </c>
      <c r="D7327" s="52">
        <f t="shared" si="117"/>
        <v>10</v>
      </c>
    </row>
    <row r="7328" spans="1:4" x14ac:dyDescent="0.3">
      <c r="A7328" s="54">
        <v>45596</v>
      </c>
      <c r="B7328" s="52">
        <v>19</v>
      </c>
      <c r="C7328" s="55">
        <v>183.84</v>
      </c>
      <c r="D7328" s="52">
        <f t="shared" si="117"/>
        <v>10</v>
      </c>
    </row>
    <row r="7329" spans="1:4" x14ac:dyDescent="0.3">
      <c r="A7329" s="54">
        <v>45596</v>
      </c>
      <c r="B7329" s="52">
        <v>20</v>
      </c>
      <c r="C7329" s="55">
        <v>160.96</v>
      </c>
      <c r="D7329" s="52">
        <f t="shared" si="117"/>
        <v>10</v>
      </c>
    </row>
    <row r="7330" spans="1:4" x14ac:dyDescent="0.3">
      <c r="A7330" s="54">
        <v>45596</v>
      </c>
      <c r="B7330" s="52">
        <v>21</v>
      </c>
      <c r="C7330" s="55">
        <v>165</v>
      </c>
      <c r="D7330" s="52">
        <f t="shared" si="117"/>
        <v>10</v>
      </c>
    </row>
    <row r="7331" spans="1:4" x14ac:dyDescent="0.3">
      <c r="A7331" s="54">
        <v>45596</v>
      </c>
      <c r="B7331" s="52">
        <v>22</v>
      </c>
      <c r="C7331" s="55">
        <v>142.79</v>
      </c>
      <c r="D7331" s="52">
        <f t="shared" si="117"/>
        <v>10</v>
      </c>
    </row>
    <row r="7332" spans="1:4" x14ac:dyDescent="0.3">
      <c r="A7332" s="54">
        <v>45596</v>
      </c>
      <c r="B7332" s="52">
        <v>23</v>
      </c>
      <c r="C7332" s="55">
        <v>130.63</v>
      </c>
      <c r="D7332" s="52">
        <f t="shared" si="117"/>
        <v>10</v>
      </c>
    </row>
    <row r="7333" spans="1:4" x14ac:dyDescent="0.3">
      <c r="A7333" s="54">
        <v>45596</v>
      </c>
      <c r="B7333" s="52">
        <v>24</v>
      </c>
      <c r="C7333" s="55">
        <v>124.03</v>
      </c>
      <c r="D7333" s="52">
        <f t="shared" si="117"/>
        <v>10</v>
      </c>
    </row>
    <row r="7334" spans="1:4" x14ac:dyDescent="0.3">
      <c r="A7334" s="54">
        <v>45597</v>
      </c>
      <c r="B7334" s="52">
        <v>1</v>
      </c>
      <c r="C7334" s="55">
        <v>116.28</v>
      </c>
      <c r="D7334" s="52">
        <f t="shared" si="117"/>
        <v>11</v>
      </c>
    </row>
    <row r="7335" spans="1:4" x14ac:dyDescent="0.3">
      <c r="A7335" s="54">
        <v>45597</v>
      </c>
      <c r="B7335" s="52">
        <v>2</v>
      </c>
      <c r="C7335" s="55">
        <v>116.12</v>
      </c>
      <c r="D7335" s="52">
        <f t="shared" si="117"/>
        <v>11</v>
      </c>
    </row>
    <row r="7336" spans="1:4" x14ac:dyDescent="0.3">
      <c r="A7336" s="54">
        <v>45597</v>
      </c>
      <c r="B7336" s="52">
        <v>3</v>
      </c>
      <c r="C7336" s="55">
        <v>120.77</v>
      </c>
      <c r="D7336" s="52">
        <f t="shared" si="117"/>
        <v>11</v>
      </c>
    </row>
    <row r="7337" spans="1:4" x14ac:dyDescent="0.3">
      <c r="A7337" s="54">
        <v>45597</v>
      </c>
      <c r="B7337" s="52">
        <v>4</v>
      </c>
      <c r="C7337" s="55">
        <v>123.37</v>
      </c>
      <c r="D7337" s="52">
        <f t="shared" si="117"/>
        <v>11</v>
      </c>
    </row>
    <row r="7338" spans="1:4" x14ac:dyDescent="0.3">
      <c r="A7338" s="54">
        <v>45597</v>
      </c>
      <c r="B7338" s="52">
        <v>5</v>
      </c>
      <c r="C7338" s="55">
        <v>123.41</v>
      </c>
      <c r="D7338" s="52">
        <f t="shared" si="117"/>
        <v>11</v>
      </c>
    </row>
    <row r="7339" spans="1:4" x14ac:dyDescent="0.3">
      <c r="A7339" s="54">
        <v>45597</v>
      </c>
      <c r="B7339" s="52">
        <v>6</v>
      </c>
      <c r="C7339" s="55">
        <v>123.84</v>
      </c>
      <c r="D7339" s="52">
        <f t="shared" si="117"/>
        <v>11</v>
      </c>
    </row>
    <row r="7340" spans="1:4" x14ac:dyDescent="0.3">
      <c r="A7340" s="54">
        <v>45597</v>
      </c>
      <c r="B7340" s="52">
        <v>7</v>
      </c>
      <c r="C7340" s="55">
        <v>102.82</v>
      </c>
      <c r="D7340" s="52">
        <f t="shared" si="117"/>
        <v>11</v>
      </c>
    </row>
    <row r="7341" spans="1:4" x14ac:dyDescent="0.3">
      <c r="A7341" s="54">
        <v>45597</v>
      </c>
      <c r="B7341" s="52">
        <v>8</v>
      </c>
      <c r="C7341" s="55">
        <v>103.95</v>
      </c>
      <c r="D7341" s="52">
        <f t="shared" si="117"/>
        <v>11</v>
      </c>
    </row>
    <row r="7342" spans="1:4" x14ac:dyDescent="0.3">
      <c r="A7342" s="54">
        <v>45597</v>
      </c>
      <c r="B7342" s="52">
        <v>9</v>
      </c>
      <c r="C7342" s="55">
        <v>94.04</v>
      </c>
      <c r="D7342" s="52">
        <f t="shared" si="117"/>
        <v>11</v>
      </c>
    </row>
    <row r="7343" spans="1:4" x14ac:dyDescent="0.3">
      <c r="A7343" s="54">
        <v>45597</v>
      </c>
      <c r="B7343" s="52">
        <v>10</v>
      </c>
      <c r="C7343" s="55">
        <v>88.77</v>
      </c>
      <c r="D7343" s="52">
        <f t="shared" si="117"/>
        <v>11</v>
      </c>
    </row>
    <row r="7344" spans="1:4" x14ac:dyDescent="0.3">
      <c r="A7344" s="54">
        <v>45597</v>
      </c>
      <c r="B7344" s="52">
        <v>11</v>
      </c>
      <c r="C7344" s="55">
        <v>66.64</v>
      </c>
      <c r="D7344" s="52">
        <f t="shared" si="117"/>
        <v>11</v>
      </c>
    </row>
    <row r="7345" spans="1:4" x14ac:dyDescent="0.3">
      <c r="A7345" s="54">
        <v>45597</v>
      </c>
      <c r="B7345" s="52">
        <v>12</v>
      </c>
      <c r="C7345" s="55">
        <v>45.81</v>
      </c>
      <c r="D7345" s="52">
        <f t="shared" si="117"/>
        <v>11</v>
      </c>
    </row>
    <row r="7346" spans="1:4" x14ac:dyDescent="0.3">
      <c r="A7346" s="54">
        <v>45597</v>
      </c>
      <c r="B7346" s="52">
        <v>13</v>
      </c>
      <c r="C7346" s="55">
        <v>46.31</v>
      </c>
      <c r="D7346" s="52">
        <f t="shared" si="117"/>
        <v>11</v>
      </c>
    </row>
    <row r="7347" spans="1:4" x14ac:dyDescent="0.3">
      <c r="A7347" s="54">
        <v>45597</v>
      </c>
      <c r="B7347" s="52">
        <v>14</v>
      </c>
      <c r="C7347" s="55">
        <v>43.84</v>
      </c>
      <c r="D7347" s="52">
        <f t="shared" si="117"/>
        <v>11</v>
      </c>
    </row>
    <row r="7348" spans="1:4" x14ac:dyDescent="0.3">
      <c r="A7348" s="54">
        <v>45597</v>
      </c>
      <c r="B7348" s="52">
        <v>15</v>
      </c>
      <c r="C7348" s="55">
        <v>67.77</v>
      </c>
      <c r="D7348" s="52">
        <f t="shared" si="117"/>
        <v>11</v>
      </c>
    </row>
    <row r="7349" spans="1:4" x14ac:dyDescent="0.3">
      <c r="A7349" s="54">
        <v>45597</v>
      </c>
      <c r="B7349" s="52">
        <v>16</v>
      </c>
      <c r="C7349" s="55">
        <v>93.84</v>
      </c>
      <c r="D7349" s="52">
        <f t="shared" si="117"/>
        <v>11</v>
      </c>
    </row>
    <row r="7350" spans="1:4" x14ac:dyDescent="0.3">
      <c r="A7350" s="54">
        <v>45597</v>
      </c>
      <c r="B7350" s="52">
        <v>17</v>
      </c>
      <c r="C7350" s="55">
        <v>133.75</v>
      </c>
      <c r="D7350" s="52">
        <f t="shared" si="117"/>
        <v>11</v>
      </c>
    </row>
    <row r="7351" spans="1:4" x14ac:dyDescent="0.3">
      <c r="A7351" s="54">
        <v>45597</v>
      </c>
      <c r="B7351" s="52">
        <v>18</v>
      </c>
      <c r="C7351" s="55">
        <v>136.72</v>
      </c>
      <c r="D7351" s="52">
        <f t="shared" si="117"/>
        <v>11</v>
      </c>
    </row>
    <row r="7352" spans="1:4" x14ac:dyDescent="0.3">
      <c r="A7352" s="54">
        <v>45597</v>
      </c>
      <c r="B7352" s="52">
        <v>19</v>
      </c>
      <c r="C7352" s="55">
        <v>135.28</v>
      </c>
      <c r="D7352" s="52">
        <f t="shared" si="117"/>
        <v>11</v>
      </c>
    </row>
    <row r="7353" spans="1:4" x14ac:dyDescent="0.3">
      <c r="A7353" s="54">
        <v>45597</v>
      </c>
      <c r="B7353" s="52">
        <v>20</v>
      </c>
      <c r="C7353" s="55">
        <v>132.88999999999999</v>
      </c>
      <c r="D7353" s="52">
        <f t="shared" si="117"/>
        <v>11</v>
      </c>
    </row>
    <row r="7354" spans="1:4" x14ac:dyDescent="0.3">
      <c r="A7354" s="54">
        <v>45597</v>
      </c>
      <c r="B7354" s="52">
        <v>21</v>
      </c>
      <c r="C7354" s="55">
        <v>105.82</v>
      </c>
      <c r="D7354" s="52">
        <f t="shared" si="117"/>
        <v>11</v>
      </c>
    </row>
    <row r="7355" spans="1:4" x14ac:dyDescent="0.3">
      <c r="A7355" s="54">
        <v>45597</v>
      </c>
      <c r="B7355" s="52">
        <v>22</v>
      </c>
      <c r="C7355" s="55">
        <v>120.82</v>
      </c>
      <c r="D7355" s="52">
        <f t="shared" si="117"/>
        <v>11</v>
      </c>
    </row>
    <row r="7356" spans="1:4" x14ac:dyDescent="0.3">
      <c r="A7356" s="54">
        <v>45597</v>
      </c>
      <c r="B7356" s="52">
        <v>23</v>
      </c>
      <c r="C7356" s="55">
        <v>110.63</v>
      </c>
      <c r="D7356" s="52">
        <f t="shared" si="117"/>
        <v>11</v>
      </c>
    </row>
    <row r="7357" spans="1:4" x14ac:dyDescent="0.3">
      <c r="A7357" s="54">
        <v>45597</v>
      </c>
      <c r="B7357" s="52">
        <v>24</v>
      </c>
      <c r="C7357" s="55">
        <v>107.4</v>
      </c>
      <c r="D7357" s="52">
        <f t="shared" si="117"/>
        <v>11</v>
      </c>
    </row>
    <row r="7358" spans="1:4" x14ac:dyDescent="0.3">
      <c r="A7358" s="54">
        <v>45598</v>
      </c>
      <c r="B7358" s="52">
        <v>1</v>
      </c>
      <c r="C7358" s="55">
        <v>99.89</v>
      </c>
      <c r="D7358" s="52">
        <f t="shared" si="117"/>
        <v>11</v>
      </c>
    </row>
    <row r="7359" spans="1:4" x14ac:dyDescent="0.3">
      <c r="A7359" s="54">
        <v>45598</v>
      </c>
      <c r="B7359" s="52">
        <v>2</v>
      </c>
      <c r="C7359" s="55">
        <v>93.28</v>
      </c>
      <c r="D7359" s="52">
        <f t="shared" si="117"/>
        <v>11</v>
      </c>
    </row>
    <row r="7360" spans="1:4" x14ac:dyDescent="0.3">
      <c r="A7360" s="54">
        <v>45598</v>
      </c>
      <c r="B7360" s="52">
        <v>3</v>
      </c>
      <c r="C7360" s="55">
        <v>89.31</v>
      </c>
      <c r="D7360" s="52">
        <f t="shared" si="117"/>
        <v>11</v>
      </c>
    </row>
    <row r="7361" spans="1:4" x14ac:dyDescent="0.3">
      <c r="A7361" s="54">
        <v>45598</v>
      </c>
      <c r="B7361" s="52">
        <v>4</v>
      </c>
      <c r="C7361" s="55">
        <v>86</v>
      </c>
      <c r="D7361" s="52">
        <f t="shared" si="117"/>
        <v>11</v>
      </c>
    </row>
    <row r="7362" spans="1:4" x14ac:dyDescent="0.3">
      <c r="A7362" s="54">
        <v>45598</v>
      </c>
      <c r="B7362" s="52">
        <v>5</v>
      </c>
      <c r="C7362" s="55">
        <v>86.85</v>
      </c>
      <c r="D7362" s="52">
        <f t="shared" si="117"/>
        <v>11</v>
      </c>
    </row>
    <row r="7363" spans="1:4" x14ac:dyDescent="0.3">
      <c r="A7363" s="54">
        <v>45598</v>
      </c>
      <c r="B7363" s="52">
        <v>6</v>
      </c>
      <c r="C7363" s="55">
        <v>92.26</v>
      </c>
      <c r="D7363" s="52">
        <f t="shared" si="117"/>
        <v>11</v>
      </c>
    </row>
    <row r="7364" spans="1:4" x14ac:dyDescent="0.3">
      <c r="A7364" s="54">
        <v>45598</v>
      </c>
      <c r="B7364" s="52">
        <v>7</v>
      </c>
      <c r="C7364" s="55">
        <v>97.04</v>
      </c>
      <c r="D7364" s="52">
        <f t="shared" si="117"/>
        <v>11</v>
      </c>
    </row>
    <row r="7365" spans="1:4" x14ac:dyDescent="0.3">
      <c r="A7365" s="54">
        <v>45598</v>
      </c>
      <c r="B7365" s="52">
        <v>8</v>
      </c>
      <c r="C7365" s="55">
        <v>100.11</v>
      </c>
      <c r="D7365" s="52">
        <f t="shared" si="117"/>
        <v>11</v>
      </c>
    </row>
    <row r="7366" spans="1:4" x14ac:dyDescent="0.3">
      <c r="A7366" s="54">
        <v>45598</v>
      </c>
      <c r="B7366" s="52">
        <v>9</v>
      </c>
      <c r="C7366" s="55">
        <v>101.16</v>
      </c>
      <c r="D7366" s="52">
        <f t="shared" si="117"/>
        <v>11</v>
      </c>
    </row>
    <row r="7367" spans="1:4" x14ac:dyDescent="0.3">
      <c r="A7367" s="54">
        <v>45598</v>
      </c>
      <c r="B7367" s="52">
        <v>10</v>
      </c>
      <c r="C7367" s="55">
        <v>95.77</v>
      </c>
      <c r="D7367" s="52">
        <f t="shared" si="117"/>
        <v>11</v>
      </c>
    </row>
    <row r="7368" spans="1:4" x14ac:dyDescent="0.3">
      <c r="A7368" s="54">
        <v>45598</v>
      </c>
      <c r="B7368" s="52">
        <v>11</v>
      </c>
      <c r="C7368" s="55">
        <v>91.69</v>
      </c>
      <c r="D7368" s="52">
        <f t="shared" si="117"/>
        <v>11</v>
      </c>
    </row>
    <row r="7369" spans="1:4" x14ac:dyDescent="0.3">
      <c r="A7369" s="54">
        <v>45598</v>
      </c>
      <c r="B7369" s="52">
        <v>12</v>
      </c>
      <c r="C7369" s="55">
        <v>85.51</v>
      </c>
      <c r="D7369" s="52">
        <f t="shared" si="117"/>
        <v>11</v>
      </c>
    </row>
    <row r="7370" spans="1:4" x14ac:dyDescent="0.3">
      <c r="A7370" s="54">
        <v>45598</v>
      </c>
      <c r="B7370" s="52">
        <v>13</v>
      </c>
      <c r="C7370" s="55">
        <v>89</v>
      </c>
      <c r="D7370" s="52">
        <f t="shared" si="117"/>
        <v>11</v>
      </c>
    </row>
    <row r="7371" spans="1:4" x14ac:dyDescent="0.3">
      <c r="A7371" s="54">
        <v>45598</v>
      </c>
      <c r="B7371" s="52">
        <v>14</v>
      </c>
      <c r="C7371" s="55">
        <v>91.86</v>
      </c>
      <c r="D7371" s="52">
        <f t="shared" si="117"/>
        <v>11</v>
      </c>
    </row>
    <row r="7372" spans="1:4" x14ac:dyDescent="0.3">
      <c r="A7372" s="54">
        <v>45598</v>
      </c>
      <c r="B7372" s="52">
        <v>15</v>
      </c>
      <c r="C7372" s="55">
        <v>101.7</v>
      </c>
      <c r="D7372" s="52">
        <f t="shared" si="117"/>
        <v>11</v>
      </c>
    </row>
    <row r="7373" spans="1:4" x14ac:dyDescent="0.3">
      <c r="A7373" s="54">
        <v>45598</v>
      </c>
      <c r="B7373" s="52">
        <v>16</v>
      </c>
      <c r="C7373" s="55">
        <v>120.31</v>
      </c>
      <c r="D7373" s="52">
        <f t="shared" si="117"/>
        <v>11</v>
      </c>
    </row>
    <row r="7374" spans="1:4" x14ac:dyDescent="0.3">
      <c r="A7374" s="54">
        <v>45598</v>
      </c>
      <c r="B7374" s="52">
        <v>17</v>
      </c>
      <c r="C7374" s="55">
        <v>134.81</v>
      </c>
      <c r="D7374" s="52">
        <f t="shared" si="117"/>
        <v>11</v>
      </c>
    </row>
    <row r="7375" spans="1:4" x14ac:dyDescent="0.3">
      <c r="A7375" s="54">
        <v>45598</v>
      </c>
      <c r="B7375" s="52">
        <v>18</v>
      </c>
      <c r="C7375" s="55">
        <v>158.66</v>
      </c>
      <c r="D7375" s="52">
        <f t="shared" ref="D7375:D7438" si="118">MONTH(A7375)</f>
        <v>11</v>
      </c>
    </row>
    <row r="7376" spans="1:4" x14ac:dyDescent="0.3">
      <c r="A7376" s="54">
        <v>45598</v>
      </c>
      <c r="B7376" s="52">
        <v>19</v>
      </c>
      <c r="C7376" s="55">
        <v>149.4</v>
      </c>
      <c r="D7376" s="52">
        <f t="shared" si="118"/>
        <v>11</v>
      </c>
    </row>
    <row r="7377" spans="1:4" x14ac:dyDescent="0.3">
      <c r="A7377" s="54">
        <v>45598</v>
      </c>
      <c r="B7377" s="52">
        <v>20</v>
      </c>
      <c r="C7377" s="55">
        <v>135.96</v>
      </c>
      <c r="D7377" s="52">
        <f t="shared" si="118"/>
        <v>11</v>
      </c>
    </row>
    <row r="7378" spans="1:4" x14ac:dyDescent="0.3">
      <c r="A7378" s="54">
        <v>45598</v>
      </c>
      <c r="B7378" s="52">
        <v>21</v>
      </c>
      <c r="C7378" s="55">
        <v>122.52</v>
      </c>
      <c r="D7378" s="52">
        <f t="shared" si="118"/>
        <v>11</v>
      </c>
    </row>
    <row r="7379" spans="1:4" x14ac:dyDescent="0.3">
      <c r="A7379" s="54">
        <v>45598</v>
      </c>
      <c r="B7379" s="52">
        <v>22</v>
      </c>
      <c r="C7379" s="55">
        <v>111.17</v>
      </c>
      <c r="D7379" s="52">
        <f t="shared" si="118"/>
        <v>11</v>
      </c>
    </row>
    <row r="7380" spans="1:4" x14ac:dyDescent="0.3">
      <c r="A7380" s="54">
        <v>45598</v>
      </c>
      <c r="B7380" s="52">
        <v>23</v>
      </c>
      <c r="C7380" s="55">
        <v>106.28</v>
      </c>
      <c r="D7380" s="52">
        <f t="shared" si="118"/>
        <v>11</v>
      </c>
    </row>
    <row r="7381" spans="1:4" x14ac:dyDescent="0.3">
      <c r="A7381" s="54">
        <v>45598</v>
      </c>
      <c r="B7381" s="52">
        <v>24</v>
      </c>
      <c r="C7381" s="55">
        <v>100.61</v>
      </c>
      <c r="D7381" s="52">
        <f t="shared" si="118"/>
        <v>11</v>
      </c>
    </row>
    <row r="7382" spans="1:4" x14ac:dyDescent="0.3">
      <c r="A7382" s="54">
        <v>45599</v>
      </c>
      <c r="B7382" s="52">
        <v>1</v>
      </c>
      <c r="C7382" s="55">
        <v>101.19</v>
      </c>
      <c r="D7382" s="52">
        <f t="shared" si="118"/>
        <v>11</v>
      </c>
    </row>
    <row r="7383" spans="1:4" x14ac:dyDescent="0.3">
      <c r="A7383" s="54">
        <v>45599</v>
      </c>
      <c r="B7383" s="52">
        <v>2</v>
      </c>
      <c r="C7383" s="55">
        <v>96.8</v>
      </c>
      <c r="D7383" s="52">
        <f t="shared" si="118"/>
        <v>11</v>
      </c>
    </row>
    <row r="7384" spans="1:4" x14ac:dyDescent="0.3">
      <c r="A7384" s="54">
        <v>45599</v>
      </c>
      <c r="B7384" s="52">
        <v>3</v>
      </c>
      <c r="C7384" s="55">
        <v>89.16</v>
      </c>
      <c r="D7384" s="52">
        <f t="shared" si="118"/>
        <v>11</v>
      </c>
    </row>
    <row r="7385" spans="1:4" x14ac:dyDescent="0.3">
      <c r="A7385" s="54">
        <v>45599</v>
      </c>
      <c r="B7385" s="52">
        <v>4</v>
      </c>
      <c r="C7385" s="55">
        <v>85.09</v>
      </c>
      <c r="D7385" s="52">
        <f t="shared" si="118"/>
        <v>11</v>
      </c>
    </row>
    <row r="7386" spans="1:4" x14ac:dyDescent="0.3">
      <c r="A7386" s="54">
        <v>45599</v>
      </c>
      <c r="B7386" s="52">
        <v>5</v>
      </c>
      <c r="C7386" s="55">
        <v>87.75</v>
      </c>
      <c r="D7386" s="52">
        <f t="shared" si="118"/>
        <v>11</v>
      </c>
    </row>
    <row r="7387" spans="1:4" x14ac:dyDescent="0.3">
      <c r="A7387" s="54">
        <v>45599</v>
      </c>
      <c r="B7387" s="52">
        <v>6</v>
      </c>
      <c r="C7387" s="55">
        <v>88.83</v>
      </c>
      <c r="D7387" s="52">
        <f t="shared" si="118"/>
        <v>11</v>
      </c>
    </row>
    <row r="7388" spans="1:4" x14ac:dyDescent="0.3">
      <c r="A7388" s="54">
        <v>45599</v>
      </c>
      <c r="B7388" s="52">
        <v>7</v>
      </c>
      <c r="C7388" s="55">
        <v>95.92</v>
      </c>
      <c r="D7388" s="52">
        <f t="shared" si="118"/>
        <v>11</v>
      </c>
    </row>
    <row r="7389" spans="1:4" x14ac:dyDescent="0.3">
      <c r="A7389" s="54">
        <v>45599</v>
      </c>
      <c r="B7389" s="52">
        <v>8</v>
      </c>
      <c r="C7389" s="55">
        <v>98.45</v>
      </c>
      <c r="D7389" s="52">
        <f t="shared" si="118"/>
        <v>11</v>
      </c>
    </row>
    <row r="7390" spans="1:4" x14ac:dyDescent="0.3">
      <c r="A7390" s="54">
        <v>45599</v>
      </c>
      <c r="B7390" s="52">
        <v>9</v>
      </c>
      <c r="C7390" s="55">
        <v>88.79</v>
      </c>
      <c r="D7390" s="52">
        <f t="shared" si="118"/>
        <v>11</v>
      </c>
    </row>
    <row r="7391" spans="1:4" x14ac:dyDescent="0.3">
      <c r="A7391" s="54">
        <v>45599</v>
      </c>
      <c r="B7391" s="52">
        <v>10</v>
      </c>
      <c r="C7391" s="55">
        <v>85.45</v>
      </c>
      <c r="D7391" s="52">
        <f t="shared" si="118"/>
        <v>11</v>
      </c>
    </row>
    <row r="7392" spans="1:4" x14ac:dyDescent="0.3">
      <c r="A7392" s="54">
        <v>45599</v>
      </c>
      <c r="B7392" s="52">
        <v>11</v>
      </c>
      <c r="C7392" s="55">
        <v>71.3</v>
      </c>
      <c r="D7392" s="52">
        <f t="shared" si="118"/>
        <v>11</v>
      </c>
    </row>
    <row r="7393" spans="1:4" x14ac:dyDescent="0.3">
      <c r="A7393" s="54">
        <v>45599</v>
      </c>
      <c r="B7393" s="52">
        <v>12</v>
      </c>
      <c r="C7393" s="55">
        <v>61.1</v>
      </c>
      <c r="D7393" s="52">
        <f t="shared" si="118"/>
        <v>11</v>
      </c>
    </row>
    <row r="7394" spans="1:4" x14ac:dyDescent="0.3">
      <c r="A7394" s="54">
        <v>45599</v>
      </c>
      <c r="B7394" s="52">
        <v>13</v>
      </c>
      <c r="C7394" s="55">
        <v>52.63</v>
      </c>
      <c r="D7394" s="52">
        <f t="shared" si="118"/>
        <v>11</v>
      </c>
    </row>
    <row r="7395" spans="1:4" x14ac:dyDescent="0.3">
      <c r="A7395" s="54">
        <v>45599</v>
      </c>
      <c r="B7395" s="52">
        <v>14</v>
      </c>
      <c r="C7395" s="55">
        <v>61.49</v>
      </c>
      <c r="D7395" s="52">
        <f t="shared" si="118"/>
        <v>11</v>
      </c>
    </row>
    <row r="7396" spans="1:4" x14ac:dyDescent="0.3">
      <c r="A7396" s="54">
        <v>45599</v>
      </c>
      <c r="B7396" s="52">
        <v>15</v>
      </c>
      <c r="C7396" s="55">
        <v>89.37</v>
      </c>
      <c r="D7396" s="52">
        <f t="shared" si="118"/>
        <v>11</v>
      </c>
    </row>
    <row r="7397" spans="1:4" x14ac:dyDescent="0.3">
      <c r="A7397" s="54">
        <v>45599</v>
      </c>
      <c r="B7397" s="52">
        <v>16</v>
      </c>
      <c r="C7397" s="55">
        <v>106.27</v>
      </c>
      <c r="D7397" s="52">
        <f t="shared" si="118"/>
        <v>11</v>
      </c>
    </row>
    <row r="7398" spans="1:4" x14ac:dyDescent="0.3">
      <c r="A7398" s="54">
        <v>45599</v>
      </c>
      <c r="B7398" s="52">
        <v>17</v>
      </c>
      <c r="C7398" s="55">
        <v>116.53</v>
      </c>
      <c r="D7398" s="52">
        <f t="shared" si="118"/>
        <v>11</v>
      </c>
    </row>
    <row r="7399" spans="1:4" x14ac:dyDescent="0.3">
      <c r="A7399" s="54">
        <v>45599</v>
      </c>
      <c r="B7399" s="52">
        <v>18</v>
      </c>
      <c r="C7399" s="55">
        <v>131.13999999999999</v>
      </c>
      <c r="D7399" s="52">
        <f t="shared" si="118"/>
        <v>11</v>
      </c>
    </row>
    <row r="7400" spans="1:4" x14ac:dyDescent="0.3">
      <c r="A7400" s="54">
        <v>45599</v>
      </c>
      <c r="B7400" s="52">
        <v>19</v>
      </c>
      <c r="C7400" s="55">
        <v>131.47</v>
      </c>
      <c r="D7400" s="52">
        <f t="shared" si="118"/>
        <v>11</v>
      </c>
    </row>
    <row r="7401" spans="1:4" x14ac:dyDescent="0.3">
      <c r="A7401" s="54">
        <v>45599</v>
      </c>
      <c r="B7401" s="52">
        <v>20</v>
      </c>
      <c r="C7401" s="55">
        <v>125.23</v>
      </c>
      <c r="D7401" s="52">
        <f t="shared" si="118"/>
        <v>11</v>
      </c>
    </row>
    <row r="7402" spans="1:4" x14ac:dyDescent="0.3">
      <c r="A7402" s="54">
        <v>45599</v>
      </c>
      <c r="B7402" s="52">
        <v>21</v>
      </c>
      <c r="C7402" s="55">
        <v>115.52</v>
      </c>
      <c r="D7402" s="52">
        <f t="shared" si="118"/>
        <v>11</v>
      </c>
    </row>
    <row r="7403" spans="1:4" x14ac:dyDescent="0.3">
      <c r="A7403" s="54">
        <v>45599</v>
      </c>
      <c r="B7403" s="52">
        <v>22</v>
      </c>
      <c r="C7403" s="55">
        <v>118.75</v>
      </c>
      <c r="D7403" s="52">
        <f t="shared" si="118"/>
        <v>11</v>
      </c>
    </row>
    <row r="7404" spans="1:4" x14ac:dyDescent="0.3">
      <c r="A7404" s="54">
        <v>45599</v>
      </c>
      <c r="B7404" s="52">
        <v>23</v>
      </c>
      <c r="C7404" s="55">
        <v>106.22</v>
      </c>
      <c r="D7404" s="52">
        <f t="shared" si="118"/>
        <v>11</v>
      </c>
    </row>
    <row r="7405" spans="1:4" x14ac:dyDescent="0.3">
      <c r="A7405" s="54">
        <v>45599</v>
      </c>
      <c r="B7405" s="52">
        <v>24</v>
      </c>
      <c r="C7405" s="55">
        <v>99.82</v>
      </c>
      <c r="D7405" s="52">
        <f t="shared" si="118"/>
        <v>11</v>
      </c>
    </row>
    <row r="7406" spans="1:4" x14ac:dyDescent="0.3">
      <c r="A7406" s="54">
        <v>45600</v>
      </c>
      <c r="B7406" s="52">
        <v>1</v>
      </c>
      <c r="C7406" s="55">
        <v>92.04</v>
      </c>
      <c r="D7406" s="52">
        <f t="shared" si="118"/>
        <v>11</v>
      </c>
    </row>
    <row r="7407" spans="1:4" x14ac:dyDescent="0.3">
      <c r="A7407" s="54">
        <v>45600</v>
      </c>
      <c r="B7407" s="52">
        <v>2</v>
      </c>
      <c r="C7407" s="55">
        <v>89.96</v>
      </c>
      <c r="D7407" s="52">
        <f t="shared" si="118"/>
        <v>11</v>
      </c>
    </row>
    <row r="7408" spans="1:4" x14ac:dyDescent="0.3">
      <c r="A7408" s="54">
        <v>45600</v>
      </c>
      <c r="B7408" s="52">
        <v>3</v>
      </c>
      <c r="C7408" s="55">
        <v>90.07</v>
      </c>
      <c r="D7408" s="52">
        <f t="shared" si="118"/>
        <v>11</v>
      </c>
    </row>
    <row r="7409" spans="1:4" x14ac:dyDescent="0.3">
      <c r="A7409" s="54">
        <v>45600</v>
      </c>
      <c r="B7409" s="52">
        <v>4</v>
      </c>
      <c r="C7409" s="55">
        <v>89.81</v>
      </c>
      <c r="D7409" s="52">
        <f t="shared" si="118"/>
        <v>11</v>
      </c>
    </row>
    <row r="7410" spans="1:4" x14ac:dyDescent="0.3">
      <c r="A7410" s="54">
        <v>45600</v>
      </c>
      <c r="B7410" s="52">
        <v>5</v>
      </c>
      <c r="C7410" s="55">
        <v>90.74</v>
      </c>
      <c r="D7410" s="52">
        <f t="shared" si="118"/>
        <v>11</v>
      </c>
    </row>
    <row r="7411" spans="1:4" x14ac:dyDescent="0.3">
      <c r="A7411" s="54">
        <v>45600</v>
      </c>
      <c r="B7411" s="52">
        <v>6</v>
      </c>
      <c r="C7411" s="55">
        <v>98.75</v>
      </c>
      <c r="D7411" s="52">
        <f t="shared" si="118"/>
        <v>11</v>
      </c>
    </row>
    <row r="7412" spans="1:4" x14ac:dyDescent="0.3">
      <c r="A7412" s="54">
        <v>45600</v>
      </c>
      <c r="B7412" s="52">
        <v>7</v>
      </c>
      <c r="C7412" s="55">
        <v>125.55</v>
      </c>
      <c r="D7412" s="52">
        <f t="shared" si="118"/>
        <v>11</v>
      </c>
    </row>
    <row r="7413" spans="1:4" x14ac:dyDescent="0.3">
      <c r="A7413" s="54">
        <v>45600</v>
      </c>
      <c r="B7413" s="52">
        <v>8</v>
      </c>
      <c r="C7413" s="55">
        <v>144.19999999999999</v>
      </c>
      <c r="D7413" s="52">
        <f t="shared" si="118"/>
        <v>11</v>
      </c>
    </row>
    <row r="7414" spans="1:4" x14ac:dyDescent="0.3">
      <c r="A7414" s="54">
        <v>45600</v>
      </c>
      <c r="B7414" s="52">
        <v>9</v>
      </c>
      <c r="C7414" s="55">
        <v>137.65</v>
      </c>
      <c r="D7414" s="52">
        <f t="shared" si="118"/>
        <v>11</v>
      </c>
    </row>
    <row r="7415" spans="1:4" x14ac:dyDescent="0.3">
      <c r="A7415" s="54">
        <v>45600</v>
      </c>
      <c r="B7415" s="52">
        <v>10</v>
      </c>
      <c r="C7415" s="55">
        <v>121.1</v>
      </c>
      <c r="D7415" s="52">
        <f t="shared" si="118"/>
        <v>11</v>
      </c>
    </row>
    <row r="7416" spans="1:4" x14ac:dyDescent="0.3">
      <c r="A7416" s="54">
        <v>45600</v>
      </c>
      <c r="B7416" s="52">
        <v>11</v>
      </c>
      <c r="C7416" s="55">
        <v>99.98</v>
      </c>
      <c r="D7416" s="52">
        <f t="shared" si="118"/>
        <v>11</v>
      </c>
    </row>
    <row r="7417" spans="1:4" x14ac:dyDescent="0.3">
      <c r="A7417" s="54">
        <v>45600</v>
      </c>
      <c r="B7417" s="52">
        <v>12</v>
      </c>
      <c r="C7417" s="55">
        <v>96.34</v>
      </c>
      <c r="D7417" s="52">
        <f t="shared" si="118"/>
        <v>11</v>
      </c>
    </row>
    <row r="7418" spans="1:4" x14ac:dyDescent="0.3">
      <c r="A7418" s="54">
        <v>45600</v>
      </c>
      <c r="B7418" s="52">
        <v>13</v>
      </c>
      <c r="C7418" s="55">
        <v>94.48</v>
      </c>
      <c r="D7418" s="52">
        <f t="shared" si="118"/>
        <v>11</v>
      </c>
    </row>
    <row r="7419" spans="1:4" x14ac:dyDescent="0.3">
      <c r="A7419" s="54">
        <v>45600</v>
      </c>
      <c r="B7419" s="52">
        <v>14</v>
      </c>
      <c r="C7419" s="55">
        <v>97.62</v>
      </c>
      <c r="D7419" s="52">
        <f t="shared" si="118"/>
        <v>11</v>
      </c>
    </row>
    <row r="7420" spans="1:4" x14ac:dyDescent="0.3">
      <c r="A7420" s="54">
        <v>45600</v>
      </c>
      <c r="B7420" s="52">
        <v>15</v>
      </c>
      <c r="C7420" s="55">
        <v>102.93</v>
      </c>
      <c r="D7420" s="52">
        <f t="shared" si="118"/>
        <v>11</v>
      </c>
    </row>
    <row r="7421" spans="1:4" x14ac:dyDescent="0.3">
      <c r="A7421" s="54">
        <v>45600</v>
      </c>
      <c r="B7421" s="52">
        <v>16</v>
      </c>
      <c r="C7421" s="55">
        <v>139.44999999999999</v>
      </c>
      <c r="D7421" s="52">
        <f t="shared" si="118"/>
        <v>11</v>
      </c>
    </row>
    <row r="7422" spans="1:4" x14ac:dyDescent="0.3">
      <c r="A7422" s="54">
        <v>45600</v>
      </c>
      <c r="B7422" s="52">
        <v>17</v>
      </c>
      <c r="C7422" s="55">
        <v>228.07</v>
      </c>
      <c r="D7422" s="52">
        <f t="shared" si="118"/>
        <v>11</v>
      </c>
    </row>
    <row r="7423" spans="1:4" x14ac:dyDescent="0.3">
      <c r="A7423" s="54">
        <v>45600</v>
      </c>
      <c r="B7423" s="52">
        <v>18</v>
      </c>
      <c r="C7423" s="55">
        <v>309.45</v>
      </c>
      <c r="D7423" s="52">
        <f t="shared" si="118"/>
        <v>11</v>
      </c>
    </row>
    <row r="7424" spans="1:4" x14ac:dyDescent="0.3">
      <c r="A7424" s="54">
        <v>45600</v>
      </c>
      <c r="B7424" s="52">
        <v>19</v>
      </c>
      <c r="C7424" s="55">
        <v>256.51</v>
      </c>
      <c r="D7424" s="52">
        <f t="shared" si="118"/>
        <v>11</v>
      </c>
    </row>
    <row r="7425" spans="1:4" x14ac:dyDescent="0.3">
      <c r="A7425" s="54">
        <v>45600</v>
      </c>
      <c r="B7425" s="52">
        <v>20</v>
      </c>
      <c r="C7425" s="55">
        <v>197.49</v>
      </c>
      <c r="D7425" s="52">
        <f t="shared" si="118"/>
        <v>11</v>
      </c>
    </row>
    <row r="7426" spans="1:4" x14ac:dyDescent="0.3">
      <c r="A7426" s="54">
        <v>45600</v>
      </c>
      <c r="B7426" s="52">
        <v>21</v>
      </c>
      <c r="C7426" s="55">
        <v>153.47</v>
      </c>
      <c r="D7426" s="52">
        <f t="shared" si="118"/>
        <v>11</v>
      </c>
    </row>
    <row r="7427" spans="1:4" x14ac:dyDescent="0.3">
      <c r="A7427" s="54">
        <v>45600</v>
      </c>
      <c r="B7427" s="52">
        <v>22</v>
      </c>
      <c r="C7427" s="55">
        <v>121.23</v>
      </c>
      <c r="D7427" s="52">
        <f t="shared" si="118"/>
        <v>11</v>
      </c>
    </row>
    <row r="7428" spans="1:4" x14ac:dyDescent="0.3">
      <c r="A7428" s="54">
        <v>45600</v>
      </c>
      <c r="B7428" s="52">
        <v>23</v>
      </c>
      <c r="C7428" s="55">
        <v>108.24</v>
      </c>
      <c r="D7428" s="52">
        <f t="shared" si="118"/>
        <v>11</v>
      </c>
    </row>
    <row r="7429" spans="1:4" x14ac:dyDescent="0.3">
      <c r="A7429" s="54">
        <v>45600</v>
      </c>
      <c r="B7429" s="52">
        <v>24</v>
      </c>
      <c r="C7429" s="55">
        <v>98.04</v>
      </c>
      <c r="D7429" s="52">
        <f t="shared" si="118"/>
        <v>11</v>
      </c>
    </row>
    <row r="7430" spans="1:4" x14ac:dyDescent="0.3">
      <c r="A7430" s="54">
        <v>45601</v>
      </c>
      <c r="B7430" s="52">
        <v>1</v>
      </c>
      <c r="C7430" s="55">
        <v>101.7</v>
      </c>
      <c r="D7430" s="52">
        <f t="shared" si="118"/>
        <v>11</v>
      </c>
    </row>
    <row r="7431" spans="1:4" x14ac:dyDescent="0.3">
      <c r="A7431" s="54">
        <v>45601</v>
      </c>
      <c r="B7431" s="52">
        <v>2</v>
      </c>
      <c r="C7431" s="55">
        <v>94</v>
      </c>
      <c r="D7431" s="52">
        <f t="shared" si="118"/>
        <v>11</v>
      </c>
    </row>
    <row r="7432" spans="1:4" x14ac:dyDescent="0.3">
      <c r="A7432" s="54">
        <v>45601</v>
      </c>
      <c r="B7432" s="52">
        <v>3</v>
      </c>
      <c r="C7432" s="55">
        <v>91.33</v>
      </c>
      <c r="D7432" s="52">
        <f t="shared" si="118"/>
        <v>11</v>
      </c>
    </row>
    <row r="7433" spans="1:4" x14ac:dyDescent="0.3">
      <c r="A7433" s="54">
        <v>45601</v>
      </c>
      <c r="B7433" s="52">
        <v>4</v>
      </c>
      <c r="C7433" s="55">
        <v>93.52</v>
      </c>
      <c r="D7433" s="52">
        <f t="shared" si="118"/>
        <v>11</v>
      </c>
    </row>
    <row r="7434" spans="1:4" x14ac:dyDescent="0.3">
      <c r="A7434" s="54">
        <v>45601</v>
      </c>
      <c r="B7434" s="52">
        <v>5</v>
      </c>
      <c r="C7434" s="55">
        <v>95.87</v>
      </c>
      <c r="D7434" s="52">
        <f t="shared" si="118"/>
        <v>11</v>
      </c>
    </row>
    <row r="7435" spans="1:4" x14ac:dyDescent="0.3">
      <c r="A7435" s="54">
        <v>45601</v>
      </c>
      <c r="B7435" s="52">
        <v>6</v>
      </c>
      <c r="C7435" s="55">
        <v>105.25</v>
      </c>
      <c r="D7435" s="52">
        <f t="shared" si="118"/>
        <v>11</v>
      </c>
    </row>
    <row r="7436" spans="1:4" x14ac:dyDescent="0.3">
      <c r="A7436" s="54">
        <v>45601</v>
      </c>
      <c r="B7436" s="52">
        <v>7</v>
      </c>
      <c r="C7436" s="55">
        <v>125.33</v>
      </c>
      <c r="D7436" s="52">
        <f t="shared" si="118"/>
        <v>11</v>
      </c>
    </row>
    <row r="7437" spans="1:4" x14ac:dyDescent="0.3">
      <c r="A7437" s="54">
        <v>45601</v>
      </c>
      <c r="B7437" s="52">
        <v>8</v>
      </c>
      <c r="C7437" s="55">
        <v>146.6</v>
      </c>
      <c r="D7437" s="52">
        <f t="shared" si="118"/>
        <v>11</v>
      </c>
    </row>
    <row r="7438" spans="1:4" x14ac:dyDescent="0.3">
      <c r="A7438" s="54">
        <v>45601</v>
      </c>
      <c r="B7438" s="52">
        <v>9</v>
      </c>
      <c r="C7438" s="55">
        <v>138.5</v>
      </c>
      <c r="D7438" s="52">
        <f t="shared" si="118"/>
        <v>11</v>
      </c>
    </row>
    <row r="7439" spans="1:4" x14ac:dyDescent="0.3">
      <c r="A7439" s="54">
        <v>45601</v>
      </c>
      <c r="B7439" s="52">
        <v>10</v>
      </c>
      <c r="C7439" s="55">
        <v>118.23</v>
      </c>
      <c r="D7439" s="52">
        <f t="shared" ref="D7439:D7502" si="119">MONTH(A7439)</f>
        <v>11</v>
      </c>
    </row>
    <row r="7440" spans="1:4" x14ac:dyDescent="0.3">
      <c r="A7440" s="54">
        <v>45601</v>
      </c>
      <c r="B7440" s="52">
        <v>11</v>
      </c>
      <c r="C7440" s="55">
        <v>105.84</v>
      </c>
      <c r="D7440" s="52">
        <f t="shared" si="119"/>
        <v>11</v>
      </c>
    </row>
    <row r="7441" spans="1:4" x14ac:dyDescent="0.3">
      <c r="A7441" s="54">
        <v>45601</v>
      </c>
      <c r="B7441" s="52">
        <v>12</v>
      </c>
      <c r="C7441" s="55">
        <v>95.24</v>
      </c>
      <c r="D7441" s="52">
        <f t="shared" si="119"/>
        <v>11</v>
      </c>
    </row>
    <row r="7442" spans="1:4" x14ac:dyDescent="0.3">
      <c r="A7442" s="54">
        <v>45601</v>
      </c>
      <c r="B7442" s="52">
        <v>13</v>
      </c>
      <c r="C7442" s="55">
        <v>94.89</v>
      </c>
      <c r="D7442" s="52">
        <f t="shared" si="119"/>
        <v>11</v>
      </c>
    </row>
    <row r="7443" spans="1:4" x14ac:dyDescent="0.3">
      <c r="A7443" s="54">
        <v>45601</v>
      </c>
      <c r="B7443" s="52">
        <v>14</v>
      </c>
      <c r="C7443" s="55">
        <v>99.25</v>
      </c>
      <c r="D7443" s="52">
        <f t="shared" si="119"/>
        <v>11</v>
      </c>
    </row>
    <row r="7444" spans="1:4" x14ac:dyDescent="0.3">
      <c r="A7444" s="54">
        <v>45601</v>
      </c>
      <c r="B7444" s="52">
        <v>15</v>
      </c>
      <c r="C7444" s="55">
        <v>110.17</v>
      </c>
      <c r="D7444" s="52">
        <f t="shared" si="119"/>
        <v>11</v>
      </c>
    </row>
    <row r="7445" spans="1:4" x14ac:dyDescent="0.3">
      <c r="A7445" s="54">
        <v>45601</v>
      </c>
      <c r="B7445" s="52">
        <v>16</v>
      </c>
      <c r="C7445" s="55">
        <v>150.32</v>
      </c>
      <c r="D7445" s="52">
        <f t="shared" si="119"/>
        <v>11</v>
      </c>
    </row>
    <row r="7446" spans="1:4" x14ac:dyDescent="0.3">
      <c r="A7446" s="54">
        <v>45601</v>
      </c>
      <c r="B7446" s="52">
        <v>17</v>
      </c>
      <c r="C7446" s="55">
        <v>309.83</v>
      </c>
      <c r="D7446" s="52">
        <f t="shared" si="119"/>
        <v>11</v>
      </c>
    </row>
    <row r="7447" spans="1:4" x14ac:dyDescent="0.3">
      <c r="A7447" s="54">
        <v>45601</v>
      </c>
      <c r="B7447" s="52">
        <v>18</v>
      </c>
      <c r="C7447" s="55">
        <v>481.59</v>
      </c>
      <c r="D7447" s="52">
        <f t="shared" si="119"/>
        <v>11</v>
      </c>
    </row>
    <row r="7448" spans="1:4" x14ac:dyDescent="0.3">
      <c r="A7448" s="54">
        <v>45601</v>
      </c>
      <c r="B7448" s="52">
        <v>19</v>
      </c>
      <c r="C7448" s="55">
        <v>452.45</v>
      </c>
      <c r="D7448" s="52">
        <f t="shared" si="119"/>
        <v>11</v>
      </c>
    </row>
    <row r="7449" spans="1:4" x14ac:dyDescent="0.3">
      <c r="A7449" s="54">
        <v>45601</v>
      </c>
      <c r="B7449" s="52">
        <v>20</v>
      </c>
      <c r="C7449" s="55">
        <v>326.35000000000002</v>
      </c>
      <c r="D7449" s="52">
        <f t="shared" si="119"/>
        <v>11</v>
      </c>
    </row>
    <row r="7450" spans="1:4" x14ac:dyDescent="0.3">
      <c r="A7450" s="54">
        <v>45601</v>
      </c>
      <c r="B7450" s="52">
        <v>21</v>
      </c>
      <c r="C7450" s="55">
        <v>173.43</v>
      </c>
      <c r="D7450" s="52">
        <f t="shared" si="119"/>
        <v>11</v>
      </c>
    </row>
    <row r="7451" spans="1:4" x14ac:dyDescent="0.3">
      <c r="A7451" s="54">
        <v>45601</v>
      </c>
      <c r="B7451" s="52">
        <v>22</v>
      </c>
      <c r="C7451" s="55">
        <v>130.97999999999999</v>
      </c>
      <c r="D7451" s="52">
        <f t="shared" si="119"/>
        <v>11</v>
      </c>
    </row>
    <row r="7452" spans="1:4" x14ac:dyDescent="0.3">
      <c r="A7452" s="54">
        <v>45601</v>
      </c>
      <c r="B7452" s="52">
        <v>23</v>
      </c>
      <c r="C7452" s="55">
        <v>117.77</v>
      </c>
      <c r="D7452" s="52">
        <f t="shared" si="119"/>
        <v>11</v>
      </c>
    </row>
    <row r="7453" spans="1:4" x14ac:dyDescent="0.3">
      <c r="A7453" s="54">
        <v>45601</v>
      </c>
      <c r="B7453" s="52">
        <v>24</v>
      </c>
      <c r="C7453" s="55">
        <v>110.03</v>
      </c>
      <c r="D7453" s="52">
        <f t="shared" si="119"/>
        <v>11</v>
      </c>
    </row>
    <row r="7454" spans="1:4" x14ac:dyDescent="0.3">
      <c r="A7454" s="54">
        <v>45602</v>
      </c>
      <c r="B7454" s="52">
        <v>1</v>
      </c>
      <c r="C7454" s="55">
        <v>106.01</v>
      </c>
      <c r="D7454" s="52">
        <f t="shared" si="119"/>
        <v>11</v>
      </c>
    </row>
    <row r="7455" spans="1:4" x14ac:dyDescent="0.3">
      <c r="A7455" s="54">
        <v>45602</v>
      </c>
      <c r="B7455" s="52">
        <v>2</v>
      </c>
      <c r="C7455" s="55">
        <v>99.05</v>
      </c>
      <c r="D7455" s="52">
        <f t="shared" si="119"/>
        <v>11</v>
      </c>
    </row>
    <row r="7456" spans="1:4" x14ac:dyDescent="0.3">
      <c r="A7456" s="54">
        <v>45602</v>
      </c>
      <c r="B7456" s="52">
        <v>3</v>
      </c>
      <c r="C7456" s="55">
        <v>95.49</v>
      </c>
      <c r="D7456" s="52">
        <f t="shared" si="119"/>
        <v>11</v>
      </c>
    </row>
    <row r="7457" spans="1:4" x14ac:dyDescent="0.3">
      <c r="A7457" s="54">
        <v>45602</v>
      </c>
      <c r="B7457" s="52">
        <v>4</v>
      </c>
      <c r="C7457" s="55">
        <v>97.36</v>
      </c>
      <c r="D7457" s="52">
        <f t="shared" si="119"/>
        <v>11</v>
      </c>
    </row>
    <row r="7458" spans="1:4" x14ac:dyDescent="0.3">
      <c r="A7458" s="54">
        <v>45602</v>
      </c>
      <c r="B7458" s="52">
        <v>5</v>
      </c>
      <c r="C7458" s="55">
        <v>100.96</v>
      </c>
      <c r="D7458" s="52">
        <f t="shared" si="119"/>
        <v>11</v>
      </c>
    </row>
    <row r="7459" spans="1:4" x14ac:dyDescent="0.3">
      <c r="A7459" s="54">
        <v>45602</v>
      </c>
      <c r="B7459" s="52">
        <v>6</v>
      </c>
      <c r="C7459" s="55">
        <v>109.38</v>
      </c>
      <c r="D7459" s="52">
        <f t="shared" si="119"/>
        <v>11</v>
      </c>
    </row>
    <row r="7460" spans="1:4" x14ac:dyDescent="0.3">
      <c r="A7460" s="54">
        <v>45602</v>
      </c>
      <c r="B7460" s="52">
        <v>7</v>
      </c>
      <c r="C7460" s="55">
        <v>158</v>
      </c>
      <c r="D7460" s="52">
        <f t="shared" si="119"/>
        <v>11</v>
      </c>
    </row>
    <row r="7461" spans="1:4" x14ac:dyDescent="0.3">
      <c r="A7461" s="54">
        <v>45602</v>
      </c>
      <c r="B7461" s="52">
        <v>8</v>
      </c>
      <c r="C7461" s="55">
        <v>282.10000000000002</v>
      </c>
      <c r="D7461" s="52">
        <f t="shared" si="119"/>
        <v>11</v>
      </c>
    </row>
    <row r="7462" spans="1:4" x14ac:dyDescent="0.3">
      <c r="A7462" s="54">
        <v>45602</v>
      </c>
      <c r="B7462" s="52">
        <v>9</v>
      </c>
      <c r="C7462" s="55">
        <v>226.34</v>
      </c>
      <c r="D7462" s="52">
        <f t="shared" si="119"/>
        <v>11</v>
      </c>
    </row>
    <row r="7463" spans="1:4" x14ac:dyDescent="0.3">
      <c r="A7463" s="54">
        <v>45602</v>
      </c>
      <c r="B7463" s="52">
        <v>10</v>
      </c>
      <c r="C7463" s="55">
        <v>135.59</v>
      </c>
      <c r="D7463" s="52">
        <f t="shared" si="119"/>
        <v>11</v>
      </c>
    </row>
    <row r="7464" spans="1:4" x14ac:dyDescent="0.3">
      <c r="A7464" s="54">
        <v>45602</v>
      </c>
      <c r="B7464" s="52">
        <v>11</v>
      </c>
      <c r="C7464" s="55">
        <v>122.94</v>
      </c>
      <c r="D7464" s="52">
        <f t="shared" si="119"/>
        <v>11</v>
      </c>
    </row>
    <row r="7465" spans="1:4" x14ac:dyDescent="0.3">
      <c r="A7465" s="54">
        <v>45602</v>
      </c>
      <c r="B7465" s="52">
        <v>12</v>
      </c>
      <c r="C7465" s="55">
        <v>116.92</v>
      </c>
      <c r="D7465" s="52">
        <f t="shared" si="119"/>
        <v>11</v>
      </c>
    </row>
    <row r="7466" spans="1:4" x14ac:dyDescent="0.3">
      <c r="A7466" s="54">
        <v>45602</v>
      </c>
      <c r="B7466" s="52">
        <v>13</v>
      </c>
      <c r="C7466" s="55">
        <v>114.03</v>
      </c>
      <c r="D7466" s="52">
        <f t="shared" si="119"/>
        <v>11</v>
      </c>
    </row>
    <row r="7467" spans="1:4" x14ac:dyDescent="0.3">
      <c r="A7467" s="54">
        <v>45602</v>
      </c>
      <c r="B7467" s="52">
        <v>14</v>
      </c>
      <c r="C7467" s="55">
        <v>124.53</v>
      </c>
      <c r="D7467" s="52">
        <f t="shared" si="119"/>
        <v>11</v>
      </c>
    </row>
    <row r="7468" spans="1:4" x14ac:dyDescent="0.3">
      <c r="A7468" s="54">
        <v>45602</v>
      </c>
      <c r="B7468" s="52">
        <v>15</v>
      </c>
      <c r="C7468" s="55">
        <v>140.88999999999999</v>
      </c>
      <c r="D7468" s="52">
        <f t="shared" si="119"/>
        <v>11</v>
      </c>
    </row>
    <row r="7469" spans="1:4" x14ac:dyDescent="0.3">
      <c r="A7469" s="54">
        <v>45602</v>
      </c>
      <c r="B7469" s="52">
        <v>16</v>
      </c>
      <c r="C7469" s="55">
        <v>253.81</v>
      </c>
      <c r="D7469" s="52">
        <f t="shared" si="119"/>
        <v>11</v>
      </c>
    </row>
    <row r="7470" spans="1:4" x14ac:dyDescent="0.3">
      <c r="A7470" s="54">
        <v>45602</v>
      </c>
      <c r="B7470" s="52">
        <v>17</v>
      </c>
      <c r="C7470" s="55">
        <v>480.8</v>
      </c>
      <c r="D7470" s="52">
        <f t="shared" si="119"/>
        <v>11</v>
      </c>
    </row>
    <row r="7471" spans="1:4" x14ac:dyDescent="0.3">
      <c r="A7471" s="54">
        <v>45602</v>
      </c>
      <c r="B7471" s="52">
        <v>18</v>
      </c>
      <c r="C7471" s="55">
        <v>750</v>
      </c>
      <c r="D7471" s="52">
        <f t="shared" si="119"/>
        <v>11</v>
      </c>
    </row>
    <row r="7472" spans="1:4" x14ac:dyDescent="0.3">
      <c r="A7472" s="54">
        <v>45602</v>
      </c>
      <c r="B7472" s="52">
        <v>19</v>
      </c>
      <c r="C7472" s="55">
        <v>741.59</v>
      </c>
      <c r="D7472" s="52">
        <f t="shared" si="119"/>
        <v>11</v>
      </c>
    </row>
    <row r="7473" spans="1:4" x14ac:dyDescent="0.3">
      <c r="A7473" s="54">
        <v>45602</v>
      </c>
      <c r="B7473" s="52">
        <v>20</v>
      </c>
      <c r="C7473" s="55">
        <v>421.68</v>
      </c>
      <c r="D7473" s="52">
        <f t="shared" si="119"/>
        <v>11</v>
      </c>
    </row>
    <row r="7474" spans="1:4" x14ac:dyDescent="0.3">
      <c r="A7474" s="54">
        <v>45602</v>
      </c>
      <c r="B7474" s="52">
        <v>21</v>
      </c>
      <c r="C7474" s="55">
        <v>200.02</v>
      </c>
      <c r="D7474" s="52">
        <f t="shared" si="119"/>
        <v>11</v>
      </c>
    </row>
    <row r="7475" spans="1:4" x14ac:dyDescent="0.3">
      <c r="A7475" s="54">
        <v>45602</v>
      </c>
      <c r="B7475" s="52">
        <v>22</v>
      </c>
      <c r="C7475" s="55">
        <v>132.49</v>
      </c>
      <c r="D7475" s="52">
        <f t="shared" si="119"/>
        <v>11</v>
      </c>
    </row>
    <row r="7476" spans="1:4" x14ac:dyDescent="0.3">
      <c r="A7476" s="54">
        <v>45602</v>
      </c>
      <c r="B7476" s="52">
        <v>23</v>
      </c>
      <c r="C7476" s="55">
        <v>118.93</v>
      </c>
      <c r="D7476" s="52">
        <f t="shared" si="119"/>
        <v>11</v>
      </c>
    </row>
    <row r="7477" spans="1:4" x14ac:dyDescent="0.3">
      <c r="A7477" s="54">
        <v>45602</v>
      </c>
      <c r="B7477" s="52">
        <v>24</v>
      </c>
      <c r="C7477" s="55">
        <v>111.53</v>
      </c>
      <c r="D7477" s="52">
        <f t="shared" si="119"/>
        <v>11</v>
      </c>
    </row>
    <row r="7478" spans="1:4" x14ac:dyDescent="0.3">
      <c r="A7478" s="54">
        <v>45603</v>
      </c>
      <c r="B7478" s="52">
        <v>1</v>
      </c>
      <c r="C7478" s="55">
        <v>109.87</v>
      </c>
      <c r="D7478" s="52">
        <f t="shared" si="119"/>
        <v>11</v>
      </c>
    </row>
    <row r="7479" spans="1:4" x14ac:dyDescent="0.3">
      <c r="A7479" s="54">
        <v>45603</v>
      </c>
      <c r="B7479" s="52">
        <v>2</v>
      </c>
      <c r="C7479" s="55">
        <v>103.23</v>
      </c>
      <c r="D7479" s="52">
        <f t="shared" si="119"/>
        <v>11</v>
      </c>
    </row>
    <row r="7480" spans="1:4" x14ac:dyDescent="0.3">
      <c r="A7480" s="54">
        <v>45603</v>
      </c>
      <c r="B7480" s="52">
        <v>3</v>
      </c>
      <c r="C7480" s="55">
        <v>99.92</v>
      </c>
      <c r="D7480" s="52">
        <f t="shared" si="119"/>
        <v>11</v>
      </c>
    </row>
    <row r="7481" spans="1:4" x14ac:dyDescent="0.3">
      <c r="A7481" s="54">
        <v>45603</v>
      </c>
      <c r="B7481" s="52">
        <v>4</v>
      </c>
      <c r="C7481" s="55">
        <v>100.21</v>
      </c>
      <c r="D7481" s="52">
        <f t="shared" si="119"/>
        <v>11</v>
      </c>
    </row>
    <row r="7482" spans="1:4" x14ac:dyDescent="0.3">
      <c r="A7482" s="54">
        <v>45603</v>
      </c>
      <c r="B7482" s="52">
        <v>5</v>
      </c>
      <c r="C7482" s="55">
        <v>103.3</v>
      </c>
      <c r="D7482" s="52">
        <f t="shared" si="119"/>
        <v>11</v>
      </c>
    </row>
    <row r="7483" spans="1:4" x14ac:dyDescent="0.3">
      <c r="A7483" s="54">
        <v>45603</v>
      </c>
      <c r="B7483" s="52">
        <v>6</v>
      </c>
      <c r="C7483" s="55">
        <v>116.13</v>
      </c>
      <c r="D7483" s="52">
        <f t="shared" si="119"/>
        <v>11</v>
      </c>
    </row>
    <row r="7484" spans="1:4" x14ac:dyDescent="0.3">
      <c r="A7484" s="54">
        <v>45603</v>
      </c>
      <c r="B7484" s="52">
        <v>7</v>
      </c>
      <c r="C7484" s="55">
        <v>150.54</v>
      </c>
      <c r="D7484" s="52">
        <f t="shared" si="119"/>
        <v>11</v>
      </c>
    </row>
    <row r="7485" spans="1:4" x14ac:dyDescent="0.3">
      <c r="A7485" s="54">
        <v>45603</v>
      </c>
      <c r="B7485" s="52">
        <v>8</v>
      </c>
      <c r="C7485" s="55">
        <v>209.72</v>
      </c>
      <c r="D7485" s="52">
        <f t="shared" si="119"/>
        <v>11</v>
      </c>
    </row>
    <row r="7486" spans="1:4" x14ac:dyDescent="0.3">
      <c r="A7486" s="54">
        <v>45603</v>
      </c>
      <c r="B7486" s="52">
        <v>9</v>
      </c>
      <c r="C7486" s="55">
        <v>185.54</v>
      </c>
      <c r="D7486" s="52">
        <f t="shared" si="119"/>
        <v>11</v>
      </c>
    </row>
    <row r="7487" spans="1:4" x14ac:dyDescent="0.3">
      <c r="A7487" s="54">
        <v>45603</v>
      </c>
      <c r="B7487" s="52">
        <v>10</v>
      </c>
      <c r="C7487" s="55">
        <v>139.74</v>
      </c>
      <c r="D7487" s="52">
        <f t="shared" si="119"/>
        <v>11</v>
      </c>
    </row>
    <row r="7488" spans="1:4" x14ac:dyDescent="0.3">
      <c r="A7488" s="54">
        <v>45603</v>
      </c>
      <c r="B7488" s="52">
        <v>11</v>
      </c>
      <c r="C7488" s="55">
        <v>127.82</v>
      </c>
      <c r="D7488" s="52">
        <f t="shared" si="119"/>
        <v>11</v>
      </c>
    </row>
    <row r="7489" spans="1:4" x14ac:dyDescent="0.3">
      <c r="A7489" s="54">
        <v>45603</v>
      </c>
      <c r="B7489" s="52">
        <v>12</v>
      </c>
      <c r="C7489" s="55">
        <v>125.89</v>
      </c>
      <c r="D7489" s="52">
        <f t="shared" si="119"/>
        <v>11</v>
      </c>
    </row>
    <row r="7490" spans="1:4" x14ac:dyDescent="0.3">
      <c r="A7490" s="54">
        <v>45603</v>
      </c>
      <c r="B7490" s="52">
        <v>13</v>
      </c>
      <c r="C7490" s="55">
        <v>124.86</v>
      </c>
      <c r="D7490" s="52">
        <f t="shared" si="119"/>
        <v>11</v>
      </c>
    </row>
    <row r="7491" spans="1:4" x14ac:dyDescent="0.3">
      <c r="A7491" s="54">
        <v>45603</v>
      </c>
      <c r="B7491" s="52">
        <v>14</v>
      </c>
      <c r="C7491" s="55">
        <v>131.72999999999999</v>
      </c>
      <c r="D7491" s="52">
        <f t="shared" si="119"/>
        <v>11</v>
      </c>
    </row>
    <row r="7492" spans="1:4" x14ac:dyDescent="0.3">
      <c r="A7492" s="54">
        <v>45603</v>
      </c>
      <c r="B7492" s="52">
        <v>15</v>
      </c>
      <c r="C7492" s="55">
        <v>137.21</v>
      </c>
      <c r="D7492" s="52">
        <f t="shared" si="119"/>
        <v>11</v>
      </c>
    </row>
    <row r="7493" spans="1:4" x14ac:dyDescent="0.3">
      <c r="A7493" s="54">
        <v>45603</v>
      </c>
      <c r="B7493" s="52">
        <v>16</v>
      </c>
      <c r="C7493" s="55">
        <v>186.03</v>
      </c>
      <c r="D7493" s="52">
        <f t="shared" si="119"/>
        <v>11</v>
      </c>
    </row>
    <row r="7494" spans="1:4" x14ac:dyDescent="0.3">
      <c r="A7494" s="54">
        <v>45603</v>
      </c>
      <c r="B7494" s="52">
        <v>17</v>
      </c>
      <c r="C7494" s="55">
        <v>237.83</v>
      </c>
      <c r="D7494" s="52">
        <f t="shared" si="119"/>
        <v>11</v>
      </c>
    </row>
    <row r="7495" spans="1:4" x14ac:dyDescent="0.3">
      <c r="A7495" s="54">
        <v>45603</v>
      </c>
      <c r="B7495" s="52">
        <v>18</v>
      </c>
      <c r="C7495" s="55">
        <v>371.2</v>
      </c>
      <c r="D7495" s="52">
        <f t="shared" si="119"/>
        <v>11</v>
      </c>
    </row>
    <row r="7496" spans="1:4" x14ac:dyDescent="0.3">
      <c r="A7496" s="54">
        <v>45603</v>
      </c>
      <c r="B7496" s="52">
        <v>19</v>
      </c>
      <c r="C7496" s="55">
        <v>283.14</v>
      </c>
      <c r="D7496" s="52">
        <f t="shared" si="119"/>
        <v>11</v>
      </c>
    </row>
    <row r="7497" spans="1:4" x14ac:dyDescent="0.3">
      <c r="A7497" s="54">
        <v>45603</v>
      </c>
      <c r="B7497" s="52">
        <v>20</v>
      </c>
      <c r="C7497" s="55">
        <v>174.85</v>
      </c>
      <c r="D7497" s="52">
        <f t="shared" si="119"/>
        <v>11</v>
      </c>
    </row>
    <row r="7498" spans="1:4" x14ac:dyDescent="0.3">
      <c r="A7498" s="54">
        <v>45603</v>
      </c>
      <c r="B7498" s="52">
        <v>21</v>
      </c>
      <c r="C7498" s="55">
        <v>152.02000000000001</v>
      </c>
      <c r="D7498" s="52">
        <f t="shared" si="119"/>
        <v>11</v>
      </c>
    </row>
    <row r="7499" spans="1:4" x14ac:dyDescent="0.3">
      <c r="A7499" s="54">
        <v>45603</v>
      </c>
      <c r="B7499" s="52">
        <v>22</v>
      </c>
      <c r="C7499" s="55">
        <v>121.02</v>
      </c>
      <c r="D7499" s="52">
        <f t="shared" si="119"/>
        <v>11</v>
      </c>
    </row>
    <row r="7500" spans="1:4" x14ac:dyDescent="0.3">
      <c r="A7500" s="54">
        <v>45603</v>
      </c>
      <c r="B7500" s="52">
        <v>23</v>
      </c>
      <c r="C7500" s="55">
        <v>115.23</v>
      </c>
      <c r="D7500" s="52">
        <f t="shared" si="119"/>
        <v>11</v>
      </c>
    </row>
    <row r="7501" spans="1:4" x14ac:dyDescent="0.3">
      <c r="A7501" s="54">
        <v>45603</v>
      </c>
      <c r="B7501" s="52">
        <v>24</v>
      </c>
      <c r="C7501" s="55">
        <v>103.24</v>
      </c>
      <c r="D7501" s="52">
        <f t="shared" si="119"/>
        <v>11</v>
      </c>
    </row>
    <row r="7502" spans="1:4" x14ac:dyDescent="0.3">
      <c r="A7502" s="54">
        <v>45604</v>
      </c>
      <c r="B7502" s="52">
        <v>1</v>
      </c>
      <c r="C7502" s="55">
        <v>106.52</v>
      </c>
      <c r="D7502" s="52">
        <f t="shared" si="119"/>
        <v>11</v>
      </c>
    </row>
    <row r="7503" spans="1:4" x14ac:dyDescent="0.3">
      <c r="A7503" s="54">
        <v>45604</v>
      </c>
      <c r="B7503" s="52">
        <v>2</v>
      </c>
      <c r="C7503" s="55">
        <v>101.36</v>
      </c>
      <c r="D7503" s="52">
        <f t="shared" ref="D7503:D7566" si="120">MONTH(A7503)</f>
        <v>11</v>
      </c>
    </row>
    <row r="7504" spans="1:4" x14ac:dyDescent="0.3">
      <c r="A7504" s="54">
        <v>45604</v>
      </c>
      <c r="B7504" s="52">
        <v>3</v>
      </c>
      <c r="C7504" s="55">
        <v>99.09</v>
      </c>
      <c r="D7504" s="52">
        <f t="shared" si="120"/>
        <v>11</v>
      </c>
    </row>
    <row r="7505" spans="1:4" x14ac:dyDescent="0.3">
      <c r="A7505" s="54">
        <v>45604</v>
      </c>
      <c r="B7505" s="52">
        <v>4</v>
      </c>
      <c r="C7505" s="55">
        <v>98.77</v>
      </c>
      <c r="D7505" s="52">
        <f t="shared" si="120"/>
        <v>11</v>
      </c>
    </row>
    <row r="7506" spans="1:4" x14ac:dyDescent="0.3">
      <c r="A7506" s="54">
        <v>45604</v>
      </c>
      <c r="B7506" s="52">
        <v>5</v>
      </c>
      <c r="C7506" s="55">
        <v>101.41</v>
      </c>
      <c r="D7506" s="52">
        <f t="shared" si="120"/>
        <v>11</v>
      </c>
    </row>
    <row r="7507" spans="1:4" x14ac:dyDescent="0.3">
      <c r="A7507" s="54">
        <v>45604</v>
      </c>
      <c r="B7507" s="52">
        <v>6</v>
      </c>
      <c r="C7507" s="55">
        <v>108.7</v>
      </c>
      <c r="D7507" s="52">
        <f t="shared" si="120"/>
        <v>11</v>
      </c>
    </row>
    <row r="7508" spans="1:4" x14ac:dyDescent="0.3">
      <c r="A7508" s="54">
        <v>45604</v>
      </c>
      <c r="B7508" s="52">
        <v>7</v>
      </c>
      <c r="C7508" s="55">
        <v>148.69999999999999</v>
      </c>
      <c r="D7508" s="52">
        <f t="shared" si="120"/>
        <v>11</v>
      </c>
    </row>
    <row r="7509" spans="1:4" x14ac:dyDescent="0.3">
      <c r="A7509" s="54">
        <v>45604</v>
      </c>
      <c r="B7509" s="52">
        <v>8</v>
      </c>
      <c r="C7509" s="55">
        <v>162.96</v>
      </c>
      <c r="D7509" s="52">
        <f t="shared" si="120"/>
        <v>11</v>
      </c>
    </row>
    <row r="7510" spans="1:4" x14ac:dyDescent="0.3">
      <c r="A7510" s="54">
        <v>45604</v>
      </c>
      <c r="B7510" s="52">
        <v>9</v>
      </c>
      <c r="C7510" s="55">
        <v>139.80000000000001</v>
      </c>
      <c r="D7510" s="52">
        <f t="shared" si="120"/>
        <v>11</v>
      </c>
    </row>
    <row r="7511" spans="1:4" x14ac:dyDescent="0.3">
      <c r="A7511" s="54">
        <v>45604</v>
      </c>
      <c r="B7511" s="52">
        <v>10</v>
      </c>
      <c r="C7511" s="55">
        <v>126.61</v>
      </c>
      <c r="D7511" s="52">
        <f t="shared" si="120"/>
        <v>11</v>
      </c>
    </row>
    <row r="7512" spans="1:4" x14ac:dyDescent="0.3">
      <c r="A7512" s="54">
        <v>45604</v>
      </c>
      <c r="B7512" s="52">
        <v>11</v>
      </c>
      <c r="C7512" s="55">
        <v>117.34</v>
      </c>
      <c r="D7512" s="52">
        <f t="shared" si="120"/>
        <v>11</v>
      </c>
    </row>
    <row r="7513" spans="1:4" x14ac:dyDescent="0.3">
      <c r="A7513" s="54">
        <v>45604</v>
      </c>
      <c r="B7513" s="52">
        <v>12</v>
      </c>
      <c r="C7513" s="55">
        <v>110.94</v>
      </c>
      <c r="D7513" s="52">
        <f t="shared" si="120"/>
        <v>11</v>
      </c>
    </row>
    <row r="7514" spans="1:4" x14ac:dyDescent="0.3">
      <c r="A7514" s="54">
        <v>45604</v>
      </c>
      <c r="B7514" s="52">
        <v>13</v>
      </c>
      <c r="C7514" s="55">
        <v>105.59</v>
      </c>
      <c r="D7514" s="52">
        <f t="shared" si="120"/>
        <v>11</v>
      </c>
    </row>
    <row r="7515" spans="1:4" x14ac:dyDescent="0.3">
      <c r="A7515" s="54">
        <v>45604</v>
      </c>
      <c r="B7515" s="52">
        <v>14</v>
      </c>
      <c r="C7515" s="55">
        <v>106.81</v>
      </c>
      <c r="D7515" s="52">
        <f t="shared" si="120"/>
        <v>11</v>
      </c>
    </row>
    <row r="7516" spans="1:4" x14ac:dyDescent="0.3">
      <c r="A7516" s="54">
        <v>45604</v>
      </c>
      <c r="B7516" s="52">
        <v>15</v>
      </c>
      <c r="C7516" s="55">
        <v>116.06</v>
      </c>
      <c r="D7516" s="52">
        <f t="shared" si="120"/>
        <v>11</v>
      </c>
    </row>
    <row r="7517" spans="1:4" x14ac:dyDescent="0.3">
      <c r="A7517" s="54">
        <v>45604</v>
      </c>
      <c r="B7517" s="52">
        <v>16</v>
      </c>
      <c r="C7517" s="55">
        <v>116.85</v>
      </c>
      <c r="D7517" s="52">
        <f t="shared" si="120"/>
        <v>11</v>
      </c>
    </row>
    <row r="7518" spans="1:4" x14ac:dyDescent="0.3">
      <c r="A7518" s="54">
        <v>45604</v>
      </c>
      <c r="B7518" s="52">
        <v>17</v>
      </c>
      <c r="C7518" s="55">
        <v>164.82</v>
      </c>
      <c r="D7518" s="52">
        <f t="shared" si="120"/>
        <v>11</v>
      </c>
    </row>
    <row r="7519" spans="1:4" x14ac:dyDescent="0.3">
      <c r="A7519" s="54">
        <v>45604</v>
      </c>
      <c r="B7519" s="52">
        <v>18</v>
      </c>
      <c r="C7519" s="55">
        <v>154.94999999999999</v>
      </c>
      <c r="D7519" s="52">
        <f t="shared" si="120"/>
        <v>11</v>
      </c>
    </row>
    <row r="7520" spans="1:4" x14ac:dyDescent="0.3">
      <c r="A7520" s="54">
        <v>45604</v>
      </c>
      <c r="B7520" s="52">
        <v>19</v>
      </c>
      <c r="C7520" s="55">
        <v>153.81</v>
      </c>
      <c r="D7520" s="52">
        <f t="shared" si="120"/>
        <v>11</v>
      </c>
    </row>
    <row r="7521" spans="1:4" x14ac:dyDescent="0.3">
      <c r="A7521" s="54">
        <v>45604</v>
      </c>
      <c r="B7521" s="52">
        <v>20</v>
      </c>
      <c r="C7521" s="55">
        <v>148.59</v>
      </c>
      <c r="D7521" s="52">
        <f t="shared" si="120"/>
        <v>11</v>
      </c>
    </row>
    <row r="7522" spans="1:4" x14ac:dyDescent="0.3">
      <c r="A7522" s="54">
        <v>45604</v>
      </c>
      <c r="B7522" s="52">
        <v>21</v>
      </c>
      <c r="C7522" s="55">
        <v>130.62</v>
      </c>
      <c r="D7522" s="52">
        <f t="shared" si="120"/>
        <v>11</v>
      </c>
    </row>
    <row r="7523" spans="1:4" x14ac:dyDescent="0.3">
      <c r="A7523" s="54">
        <v>45604</v>
      </c>
      <c r="B7523" s="52">
        <v>22</v>
      </c>
      <c r="C7523" s="55">
        <v>121.07</v>
      </c>
      <c r="D7523" s="52">
        <f t="shared" si="120"/>
        <v>11</v>
      </c>
    </row>
    <row r="7524" spans="1:4" x14ac:dyDescent="0.3">
      <c r="A7524" s="54">
        <v>45604</v>
      </c>
      <c r="B7524" s="52">
        <v>23</v>
      </c>
      <c r="C7524" s="55">
        <v>113</v>
      </c>
      <c r="D7524" s="52">
        <f t="shared" si="120"/>
        <v>11</v>
      </c>
    </row>
    <row r="7525" spans="1:4" x14ac:dyDescent="0.3">
      <c r="A7525" s="54">
        <v>45604</v>
      </c>
      <c r="B7525" s="52">
        <v>24</v>
      </c>
      <c r="C7525" s="55">
        <v>104.06</v>
      </c>
      <c r="D7525" s="52">
        <f t="shared" si="120"/>
        <v>11</v>
      </c>
    </row>
    <row r="7526" spans="1:4" x14ac:dyDescent="0.3">
      <c r="A7526" s="54">
        <v>45605</v>
      </c>
      <c r="B7526" s="52">
        <v>1</v>
      </c>
      <c r="C7526" s="55">
        <v>105.1</v>
      </c>
      <c r="D7526" s="52">
        <f t="shared" si="120"/>
        <v>11</v>
      </c>
    </row>
    <row r="7527" spans="1:4" x14ac:dyDescent="0.3">
      <c r="A7527" s="54">
        <v>45605</v>
      </c>
      <c r="B7527" s="52">
        <v>2</v>
      </c>
      <c r="C7527" s="55">
        <v>99.96</v>
      </c>
      <c r="D7527" s="52">
        <f t="shared" si="120"/>
        <v>11</v>
      </c>
    </row>
    <row r="7528" spans="1:4" x14ac:dyDescent="0.3">
      <c r="A7528" s="54">
        <v>45605</v>
      </c>
      <c r="B7528" s="52">
        <v>3</v>
      </c>
      <c r="C7528" s="55">
        <v>98</v>
      </c>
      <c r="D7528" s="52">
        <f t="shared" si="120"/>
        <v>11</v>
      </c>
    </row>
    <row r="7529" spans="1:4" x14ac:dyDescent="0.3">
      <c r="A7529" s="54">
        <v>45605</v>
      </c>
      <c r="B7529" s="52">
        <v>4</v>
      </c>
      <c r="C7529" s="55">
        <v>96.68</v>
      </c>
      <c r="D7529" s="52">
        <f t="shared" si="120"/>
        <v>11</v>
      </c>
    </row>
    <row r="7530" spans="1:4" x14ac:dyDescent="0.3">
      <c r="A7530" s="54">
        <v>45605</v>
      </c>
      <c r="B7530" s="52">
        <v>5</v>
      </c>
      <c r="C7530" s="55">
        <v>98.41</v>
      </c>
      <c r="D7530" s="52">
        <f t="shared" si="120"/>
        <v>11</v>
      </c>
    </row>
    <row r="7531" spans="1:4" x14ac:dyDescent="0.3">
      <c r="A7531" s="54">
        <v>45605</v>
      </c>
      <c r="B7531" s="52">
        <v>6</v>
      </c>
      <c r="C7531" s="55">
        <v>100.71</v>
      </c>
      <c r="D7531" s="52">
        <f t="shared" si="120"/>
        <v>11</v>
      </c>
    </row>
    <row r="7532" spans="1:4" x14ac:dyDescent="0.3">
      <c r="A7532" s="54">
        <v>45605</v>
      </c>
      <c r="B7532" s="52">
        <v>7</v>
      </c>
      <c r="C7532" s="55">
        <v>104.31</v>
      </c>
      <c r="D7532" s="52">
        <f t="shared" si="120"/>
        <v>11</v>
      </c>
    </row>
    <row r="7533" spans="1:4" x14ac:dyDescent="0.3">
      <c r="A7533" s="54">
        <v>45605</v>
      </c>
      <c r="B7533" s="52">
        <v>8</v>
      </c>
      <c r="C7533" s="55">
        <v>109.87</v>
      </c>
      <c r="D7533" s="52">
        <f t="shared" si="120"/>
        <v>11</v>
      </c>
    </row>
    <row r="7534" spans="1:4" x14ac:dyDescent="0.3">
      <c r="A7534" s="54">
        <v>45605</v>
      </c>
      <c r="B7534" s="52">
        <v>9</v>
      </c>
      <c r="C7534" s="55">
        <v>114.1</v>
      </c>
      <c r="D7534" s="52">
        <f t="shared" si="120"/>
        <v>11</v>
      </c>
    </row>
    <row r="7535" spans="1:4" x14ac:dyDescent="0.3">
      <c r="A7535" s="54">
        <v>45605</v>
      </c>
      <c r="B7535" s="52">
        <v>10</v>
      </c>
      <c r="C7535" s="55">
        <v>114.6</v>
      </c>
      <c r="D7535" s="52">
        <f t="shared" si="120"/>
        <v>11</v>
      </c>
    </row>
    <row r="7536" spans="1:4" x14ac:dyDescent="0.3">
      <c r="A7536" s="54">
        <v>45605</v>
      </c>
      <c r="B7536" s="52">
        <v>11</v>
      </c>
      <c r="C7536" s="55">
        <v>109.97</v>
      </c>
      <c r="D7536" s="52">
        <f t="shared" si="120"/>
        <v>11</v>
      </c>
    </row>
    <row r="7537" spans="1:4" x14ac:dyDescent="0.3">
      <c r="A7537" s="54">
        <v>45605</v>
      </c>
      <c r="B7537" s="52">
        <v>12</v>
      </c>
      <c r="C7537" s="55">
        <v>106.4</v>
      </c>
      <c r="D7537" s="52">
        <f t="shared" si="120"/>
        <v>11</v>
      </c>
    </row>
    <row r="7538" spans="1:4" x14ac:dyDescent="0.3">
      <c r="A7538" s="54">
        <v>45605</v>
      </c>
      <c r="B7538" s="52">
        <v>13</v>
      </c>
      <c r="C7538" s="55">
        <v>106.88</v>
      </c>
      <c r="D7538" s="52">
        <f t="shared" si="120"/>
        <v>11</v>
      </c>
    </row>
    <row r="7539" spans="1:4" x14ac:dyDescent="0.3">
      <c r="A7539" s="54">
        <v>45605</v>
      </c>
      <c r="B7539" s="52">
        <v>14</v>
      </c>
      <c r="C7539" s="55">
        <v>108</v>
      </c>
      <c r="D7539" s="52">
        <f t="shared" si="120"/>
        <v>11</v>
      </c>
    </row>
    <row r="7540" spans="1:4" x14ac:dyDescent="0.3">
      <c r="A7540" s="54">
        <v>45605</v>
      </c>
      <c r="B7540" s="52">
        <v>15</v>
      </c>
      <c r="C7540" s="55">
        <v>110.18</v>
      </c>
      <c r="D7540" s="52">
        <f t="shared" si="120"/>
        <v>11</v>
      </c>
    </row>
    <row r="7541" spans="1:4" x14ac:dyDescent="0.3">
      <c r="A7541" s="54">
        <v>45605</v>
      </c>
      <c r="B7541" s="52">
        <v>16</v>
      </c>
      <c r="C7541" s="55">
        <v>121.9</v>
      </c>
      <c r="D7541" s="52">
        <f t="shared" si="120"/>
        <v>11</v>
      </c>
    </row>
    <row r="7542" spans="1:4" x14ac:dyDescent="0.3">
      <c r="A7542" s="54">
        <v>45605</v>
      </c>
      <c r="B7542" s="52">
        <v>17</v>
      </c>
      <c r="C7542" s="55">
        <v>138.35</v>
      </c>
      <c r="D7542" s="52">
        <f t="shared" si="120"/>
        <v>11</v>
      </c>
    </row>
    <row r="7543" spans="1:4" x14ac:dyDescent="0.3">
      <c r="A7543" s="54">
        <v>45605</v>
      </c>
      <c r="B7543" s="52">
        <v>18</v>
      </c>
      <c r="C7543" s="55">
        <v>145.87</v>
      </c>
      <c r="D7543" s="52">
        <f t="shared" si="120"/>
        <v>11</v>
      </c>
    </row>
    <row r="7544" spans="1:4" x14ac:dyDescent="0.3">
      <c r="A7544" s="54">
        <v>45605</v>
      </c>
      <c r="B7544" s="52">
        <v>19</v>
      </c>
      <c r="C7544" s="55">
        <v>145.6</v>
      </c>
      <c r="D7544" s="52">
        <f t="shared" si="120"/>
        <v>11</v>
      </c>
    </row>
    <row r="7545" spans="1:4" x14ac:dyDescent="0.3">
      <c r="A7545" s="54">
        <v>45605</v>
      </c>
      <c r="B7545" s="52">
        <v>20</v>
      </c>
      <c r="C7545" s="55">
        <v>141.16</v>
      </c>
      <c r="D7545" s="52">
        <f t="shared" si="120"/>
        <v>11</v>
      </c>
    </row>
    <row r="7546" spans="1:4" x14ac:dyDescent="0.3">
      <c r="A7546" s="54">
        <v>45605</v>
      </c>
      <c r="B7546" s="52">
        <v>21</v>
      </c>
      <c r="C7546" s="55">
        <v>128.32</v>
      </c>
      <c r="D7546" s="52">
        <f t="shared" si="120"/>
        <v>11</v>
      </c>
    </row>
    <row r="7547" spans="1:4" x14ac:dyDescent="0.3">
      <c r="A7547" s="54">
        <v>45605</v>
      </c>
      <c r="B7547" s="52">
        <v>22</v>
      </c>
      <c r="C7547" s="55">
        <v>117.96</v>
      </c>
      <c r="D7547" s="52">
        <f t="shared" si="120"/>
        <v>11</v>
      </c>
    </row>
    <row r="7548" spans="1:4" x14ac:dyDescent="0.3">
      <c r="A7548" s="54">
        <v>45605</v>
      </c>
      <c r="B7548" s="52">
        <v>23</v>
      </c>
      <c r="C7548" s="55">
        <v>114.53</v>
      </c>
      <c r="D7548" s="52">
        <f t="shared" si="120"/>
        <v>11</v>
      </c>
    </row>
    <row r="7549" spans="1:4" x14ac:dyDescent="0.3">
      <c r="A7549" s="54">
        <v>45605</v>
      </c>
      <c r="B7549" s="52">
        <v>24</v>
      </c>
      <c r="C7549" s="55">
        <v>110.1</v>
      </c>
      <c r="D7549" s="52">
        <f t="shared" si="120"/>
        <v>11</v>
      </c>
    </row>
    <row r="7550" spans="1:4" x14ac:dyDescent="0.3">
      <c r="A7550" s="54">
        <v>45606</v>
      </c>
      <c r="B7550" s="52">
        <v>1</v>
      </c>
      <c r="C7550" s="55">
        <v>104.99</v>
      </c>
      <c r="D7550" s="52">
        <f t="shared" si="120"/>
        <v>11</v>
      </c>
    </row>
    <row r="7551" spans="1:4" x14ac:dyDescent="0.3">
      <c r="A7551" s="54">
        <v>45606</v>
      </c>
      <c r="B7551" s="52">
        <v>2</v>
      </c>
      <c r="C7551" s="55">
        <v>102.28</v>
      </c>
      <c r="D7551" s="52">
        <f t="shared" si="120"/>
        <v>11</v>
      </c>
    </row>
    <row r="7552" spans="1:4" x14ac:dyDescent="0.3">
      <c r="A7552" s="54">
        <v>45606</v>
      </c>
      <c r="B7552" s="52">
        <v>3</v>
      </c>
      <c r="C7552" s="55">
        <v>102.21</v>
      </c>
      <c r="D7552" s="52">
        <f t="shared" si="120"/>
        <v>11</v>
      </c>
    </row>
    <row r="7553" spans="1:4" x14ac:dyDescent="0.3">
      <c r="A7553" s="54">
        <v>45606</v>
      </c>
      <c r="B7553" s="52">
        <v>4</v>
      </c>
      <c r="C7553" s="55">
        <v>101.24</v>
      </c>
      <c r="D7553" s="52">
        <f t="shared" si="120"/>
        <v>11</v>
      </c>
    </row>
    <row r="7554" spans="1:4" x14ac:dyDescent="0.3">
      <c r="A7554" s="54">
        <v>45606</v>
      </c>
      <c r="B7554" s="52">
        <v>5</v>
      </c>
      <c r="C7554" s="55">
        <v>101.39</v>
      </c>
      <c r="D7554" s="52">
        <f t="shared" si="120"/>
        <v>11</v>
      </c>
    </row>
    <row r="7555" spans="1:4" x14ac:dyDescent="0.3">
      <c r="A7555" s="54">
        <v>45606</v>
      </c>
      <c r="B7555" s="52">
        <v>6</v>
      </c>
      <c r="C7555" s="55">
        <v>102.49</v>
      </c>
      <c r="D7555" s="52">
        <f t="shared" si="120"/>
        <v>11</v>
      </c>
    </row>
    <row r="7556" spans="1:4" x14ac:dyDescent="0.3">
      <c r="A7556" s="54">
        <v>45606</v>
      </c>
      <c r="B7556" s="52">
        <v>7</v>
      </c>
      <c r="C7556" s="55">
        <v>100.59</v>
      </c>
      <c r="D7556" s="52">
        <f t="shared" si="120"/>
        <v>11</v>
      </c>
    </row>
    <row r="7557" spans="1:4" x14ac:dyDescent="0.3">
      <c r="A7557" s="54">
        <v>45606</v>
      </c>
      <c r="B7557" s="52">
        <v>8</v>
      </c>
      <c r="C7557" s="55">
        <v>102.45</v>
      </c>
      <c r="D7557" s="52">
        <f t="shared" si="120"/>
        <v>11</v>
      </c>
    </row>
    <row r="7558" spans="1:4" x14ac:dyDescent="0.3">
      <c r="A7558" s="54">
        <v>45606</v>
      </c>
      <c r="B7558" s="52">
        <v>9</v>
      </c>
      <c r="C7558" s="55">
        <v>105.76</v>
      </c>
      <c r="D7558" s="52">
        <f t="shared" si="120"/>
        <v>11</v>
      </c>
    </row>
    <row r="7559" spans="1:4" x14ac:dyDescent="0.3">
      <c r="A7559" s="54">
        <v>45606</v>
      </c>
      <c r="B7559" s="52">
        <v>10</v>
      </c>
      <c r="C7559" s="55">
        <v>111.01</v>
      </c>
      <c r="D7559" s="52">
        <f t="shared" si="120"/>
        <v>11</v>
      </c>
    </row>
    <row r="7560" spans="1:4" x14ac:dyDescent="0.3">
      <c r="A7560" s="54">
        <v>45606</v>
      </c>
      <c r="B7560" s="52">
        <v>11</v>
      </c>
      <c r="C7560" s="55">
        <v>112.77</v>
      </c>
      <c r="D7560" s="52">
        <f t="shared" si="120"/>
        <v>11</v>
      </c>
    </row>
    <row r="7561" spans="1:4" x14ac:dyDescent="0.3">
      <c r="A7561" s="54">
        <v>45606</v>
      </c>
      <c r="B7561" s="52">
        <v>12</v>
      </c>
      <c r="C7561" s="55">
        <v>110.13</v>
      </c>
      <c r="D7561" s="52">
        <f t="shared" si="120"/>
        <v>11</v>
      </c>
    </row>
    <row r="7562" spans="1:4" x14ac:dyDescent="0.3">
      <c r="A7562" s="54">
        <v>45606</v>
      </c>
      <c r="B7562" s="52">
        <v>13</v>
      </c>
      <c r="C7562" s="55">
        <v>110.92</v>
      </c>
      <c r="D7562" s="52">
        <f t="shared" si="120"/>
        <v>11</v>
      </c>
    </row>
    <row r="7563" spans="1:4" x14ac:dyDescent="0.3">
      <c r="A7563" s="54">
        <v>45606</v>
      </c>
      <c r="B7563" s="52">
        <v>14</v>
      </c>
      <c r="C7563" s="55">
        <v>108.71</v>
      </c>
      <c r="D7563" s="52">
        <f t="shared" si="120"/>
        <v>11</v>
      </c>
    </row>
    <row r="7564" spans="1:4" x14ac:dyDescent="0.3">
      <c r="A7564" s="54">
        <v>45606</v>
      </c>
      <c r="B7564" s="52">
        <v>15</v>
      </c>
      <c r="C7564" s="55">
        <v>112.83</v>
      </c>
      <c r="D7564" s="52">
        <f t="shared" si="120"/>
        <v>11</v>
      </c>
    </row>
    <row r="7565" spans="1:4" x14ac:dyDescent="0.3">
      <c r="A7565" s="54">
        <v>45606</v>
      </c>
      <c r="B7565" s="52">
        <v>16</v>
      </c>
      <c r="C7565" s="55">
        <v>125.25</v>
      </c>
      <c r="D7565" s="52">
        <f t="shared" si="120"/>
        <v>11</v>
      </c>
    </row>
    <row r="7566" spans="1:4" x14ac:dyDescent="0.3">
      <c r="A7566" s="54">
        <v>45606</v>
      </c>
      <c r="B7566" s="52">
        <v>17</v>
      </c>
      <c r="C7566" s="55">
        <v>133.87</v>
      </c>
      <c r="D7566" s="52">
        <f t="shared" si="120"/>
        <v>11</v>
      </c>
    </row>
    <row r="7567" spans="1:4" x14ac:dyDescent="0.3">
      <c r="A7567" s="54">
        <v>45606</v>
      </c>
      <c r="B7567" s="52">
        <v>18</v>
      </c>
      <c r="C7567" s="55">
        <v>146.91999999999999</v>
      </c>
      <c r="D7567" s="52">
        <f t="shared" ref="D7567:D7630" si="121">MONTH(A7567)</f>
        <v>11</v>
      </c>
    </row>
    <row r="7568" spans="1:4" x14ac:dyDescent="0.3">
      <c r="A7568" s="54">
        <v>45606</v>
      </c>
      <c r="B7568" s="52">
        <v>19</v>
      </c>
      <c r="C7568" s="55">
        <v>145.69999999999999</v>
      </c>
      <c r="D7568" s="52">
        <f t="shared" si="121"/>
        <v>11</v>
      </c>
    </row>
    <row r="7569" spans="1:4" x14ac:dyDescent="0.3">
      <c r="A7569" s="54">
        <v>45606</v>
      </c>
      <c r="B7569" s="52">
        <v>20</v>
      </c>
      <c r="C7569" s="55">
        <v>138.37</v>
      </c>
      <c r="D7569" s="52">
        <f t="shared" si="121"/>
        <v>11</v>
      </c>
    </row>
    <row r="7570" spans="1:4" x14ac:dyDescent="0.3">
      <c r="A7570" s="54">
        <v>45606</v>
      </c>
      <c r="B7570" s="52">
        <v>21</v>
      </c>
      <c r="C7570" s="55">
        <v>125.31</v>
      </c>
      <c r="D7570" s="52">
        <f t="shared" si="121"/>
        <v>11</v>
      </c>
    </row>
    <row r="7571" spans="1:4" x14ac:dyDescent="0.3">
      <c r="A7571" s="54">
        <v>45606</v>
      </c>
      <c r="B7571" s="52">
        <v>22</v>
      </c>
      <c r="C7571" s="55">
        <v>115.28</v>
      </c>
      <c r="D7571" s="52">
        <f t="shared" si="121"/>
        <v>11</v>
      </c>
    </row>
    <row r="7572" spans="1:4" x14ac:dyDescent="0.3">
      <c r="A7572" s="54">
        <v>45606</v>
      </c>
      <c r="B7572" s="52">
        <v>23</v>
      </c>
      <c r="C7572" s="55">
        <v>111.1</v>
      </c>
      <c r="D7572" s="52">
        <f t="shared" si="121"/>
        <v>11</v>
      </c>
    </row>
    <row r="7573" spans="1:4" x14ac:dyDescent="0.3">
      <c r="A7573" s="54">
        <v>45606</v>
      </c>
      <c r="B7573" s="52">
        <v>24</v>
      </c>
      <c r="C7573" s="55">
        <v>108.02</v>
      </c>
      <c r="D7573" s="52">
        <f t="shared" si="121"/>
        <v>11</v>
      </c>
    </row>
    <row r="7574" spans="1:4" x14ac:dyDescent="0.3">
      <c r="A7574" s="54">
        <v>45607</v>
      </c>
      <c r="B7574" s="52">
        <v>1</v>
      </c>
      <c r="C7574" s="55">
        <v>109.69</v>
      </c>
      <c r="D7574" s="52">
        <f t="shared" si="121"/>
        <v>11</v>
      </c>
    </row>
    <row r="7575" spans="1:4" x14ac:dyDescent="0.3">
      <c r="A7575" s="54">
        <v>45607</v>
      </c>
      <c r="B7575" s="52">
        <v>2</v>
      </c>
      <c r="C7575" s="55">
        <v>103.79</v>
      </c>
      <c r="D7575" s="52">
        <f t="shared" si="121"/>
        <v>11</v>
      </c>
    </row>
    <row r="7576" spans="1:4" x14ac:dyDescent="0.3">
      <c r="A7576" s="54">
        <v>45607</v>
      </c>
      <c r="B7576" s="52">
        <v>3</v>
      </c>
      <c r="C7576" s="55">
        <v>100.04</v>
      </c>
      <c r="D7576" s="52">
        <f t="shared" si="121"/>
        <v>11</v>
      </c>
    </row>
    <row r="7577" spans="1:4" x14ac:dyDescent="0.3">
      <c r="A7577" s="54">
        <v>45607</v>
      </c>
      <c r="B7577" s="52">
        <v>4</v>
      </c>
      <c r="C7577" s="55">
        <v>98.59</v>
      </c>
      <c r="D7577" s="52">
        <f t="shared" si="121"/>
        <v>11</v>
      </c>
    </row>
    <row r="7578" spans="1:4" x14ac:dyDescent="0.3">
      <c r="A7578" s="54">
        <v>45607</v>
      </c>
      <c r="B7578" s="52">
        <v>5</v>
      </c>
      <c r="C7578" s="55">
        <v>98.48</v>
      </c>
      <c r="D7578" s="52">
        <f t="shared" si="121"/>
        <v>11</v>
      </c>
    </row>
    <row r="7579" spans="1:4" x14ac:dyDescent="0.3">
      <c r="A7579" s="54">
        <v>45607</v>
      </c>
      <c r="B7579" s="52">
        <v>6</v>
      </c>
      <c r="C7579" s="55">
        <v>104.53</v>
      </c>
      <c r="D7579" s="52">
        <f t="shared" si="121"/>
        <v>11</v>
      </c>
    </row>
    <row r="7580" spans="1:4" x14ac:dyDescent="0.3">
      <c r="A7580" s="54">
        <v>45607</v>
      </c>
      <c r="B7580" s="52">
        <v>7</v>
      </c>
      <c r="C7580" s="55">
        <v>128.38</v>
      </c>
      <c r="D7580" s="52">
        <f t="shared" si="121"/>
        <v>11</v>
      </c>
    </row>
    <row r="7581" spans="1:4" x14ac:dyDescent="0.3">
      <c r="A7581" s="54">
        <v>45607</v>
      </c>
      <c r="B7581" s="52">
        <v>8</v>
      </c>
      <c r="C7581" s="55">
        <v>165.27</v>
      </c>
      <c r="D7581" s="52">
        <f t="shared" si="121"/>
        <v>11</v>
      </c>
    </row>
    <row r="7582" spans="1:4" x14ac:dyDescent="0.3">
      <c r="A7582" s="54">
        <v>45607</v>
      </c>
      <c r="B7582" s="52">
        <v>9</v>
      </c>
      <c r="C7582" s="55">
        <v>131.35</v>
      </c>
      <c r="D7582" s="52">
        <f t="shared" si="121"/>
        <v>11</v>
      </c>
    </row>
    <row r="7583" spans="1:4" x14ac:dyDescent="0.3">
      <c r="A7583" s="54">
        <v>45607</v>
      </c>
      <c r="B7583" s="52">
        <v>10</v>
      </c>
      <c r="C7583" s="55">
        <v>136.16</v>
      </c>
      <c r="D7583" s="52">
        <f t="shared" si="121"/>
        <v>11</v>
      </c>
    </row>
    <row r="7584" spans="1:4" x14ac:dyDescent="0.3">
      <c r="A7584" s="54">
        <v>45607</v>
      </c>
      <c r="B7584" s="52">
        <v>11</v>
      </c>
      <c r="C7584" s="55">
        <v>129.68</v>
      </c>
      <c r="D7584" s="52">
        <f t="shared" si="121"/>
        <v>11</v>
      </c>
    </row>
    <row r="7585" spans="1:4" x14ac:dyDescent="0.3">
      <c r="A7585" s="54">
        <v>45607</v>
      </c>
      <c r="B7585" s="52">
        <v>12</v>
      </c>
      <c r="C7585" s="55">
        <v>124.08</v>
      </c>
      <c r="D7585" s="52">
        <f t="shared" si="121"/>
        <v>11</v>
      </c>
    </row>
    <row r="7586" spans="1:4" x14ac:dyDescent="0.3">
      <c r="A7586" s="54">
        <v>45607</v>
      </c>
      <c r="B7586" s="52">
        <v>13</v>
      </c>
      <c r="C7586" s="55">
        <v>119.63</v>
      </c>
      <c r="D7586" s="52">
        <f t="shared" si="121"/>
        <v>11</v>
      </c>
    </row>
    <row r="7587" spans="1:4" x14ac:dyDescent="0.3">
      <c r="A7587" s="54">
        <v>45607</v>
      </c>
      <c r="B7587" s="52">
        <v>14</v>
      </c>
      <c r="C7587" s="55">
        <v>130.31</v>
      </c>
      <c r="D7587" s="52">
        <f t="shared" si="121"/>
        <v>11</v>
      </c>
    </row>
    <row r="7588" spans="1:4" x14ac:dyDescent="0.3">
      <c r="A7588" s="54">
        <v>45607</v>
      </c>
      <c r="B7588" s="52">
        <v>15</v>
      </c>
      <c r="C7588" s="55">
        <v>126.45</v>
      </c>
      <c r="D7588" s="52">
        <f t="shared" si="121"/>
        <v>11</v>
      </c>
    </row>
    <row r="7589" spans="1:4" x14ac:dyDescent="0.3">
      <c r="A7589" s="54">
        <v>45607</v>
      </c>
      <c r="B7589" s="52">
        <v>16</v>
      </c>
      <c r="C7589" s="55">
        <v>165.62</v>
      </c>
      <c r="D7589" s="52">
        <f t="shared" si="121"/>
        <v>11</v>
      </c>
    </row>
    <row r="7590" spans="1:4" x14ac:dyDescent="0.3">
      <c r="A7590" s="54">
        <v>45607</v>
      </c>
      <c r="B7590" s="52">
        <v>17</v>
      </c>
      <c r="C7590" s="55">
        <v>243.51</v>
      </c>
      <c r="D7590" s="52">
        <f t="shared" si="121"/>
        <v>11</v>
      </c>
    </row>
    <row r="7591" spans="1:4" x14ac:dyDescent="0.3">
      <c r="A7591" s="54">
        <v>45607</v>
      </c>
      <c r="B7591" s="52">
        <v>18</v>
      </c>
      <c r="C7591" s="55">
        <v>237.52</v>
      </c>
      <c r="D7591" s="52">
        <f t="shared" si="121"/>
        <v>11</v>
      </c>
    </row>
    <row r="7592" spans="1:4" x14ac:dyDescent="0.3">
      <c r="A7592" s="54">
        <v>45607</v>
      </c>
      <c r="B7592" s="52">
        <v>19</v>
      </c>
      <c r="C7592" s="55">
        <v>202.09</v>
      </c>
      <c r="D7592" s="52">
        <f t="shared" si="121"/>
        <v>11</v>
      </c>
    </row>
    <row r="7593" spans="1:4" x14ac:dyDescent="0.3">
      <c r="A7593" s="54">
        <v>45607</v>
      </c>
      <c r="B7593" s="52">
        <v>20</v>
      </c>
      <c r="C7593" s="55">
        <v>187.11</v>
      </c>
      <c r="D7593" s="52">
        <f t="shared" si="121"/>
        <v>11</v>
      </c>
    </row>
    <row r="7594" spans="1:4" x14ac:dyDescent="0.3">
      <c r="A7594" s="54">
        <v>45607</v>
      </c>
      <c r="B7594" s="52">
        <v>21</v>
      </c>
      <c r="C7594" s="55">
        <v>135.28</v>
      </c>
      <c r="D7594" s="52">
        <f t="shared" si="121"/>
        <v>11</v>
      </c>
    </row>
    <row r="7595" spans="1:4" x14ac:dyDescent="0.3">
      <c r="A7595" s="54">
        <v>45607</v>
      </c>
      <c r="B7595" s="52">
        <v>22</v>
      </c>
      <c r="C7595" s="55">
        <v>114.96</v>
      </c>
      <c r="D7595" s="52">
        <f t="shared" si="121"/>
        <v>11</v>
      </c>
    </row>
    <row r="7596" spans="1:4" x14ac:dyDescent="0.3">
      <c r="A7596" s="54">
        <v>45607</v>
      </c>
      <c r="B7596" s="52">
        <v>23</v>
      </c>
      <c r="C7596" s="55">
        <v>118.66</v>
      </c>
      <c r="D7596" s="52">
        <f t="shared" si="121"/>
        <v>11</v>
      </c>
    </row>
    <row r="7597" spans="1:4" x14ac:dyDescent="0.3">
      <c r="A7597" s="54">
        <v>45607</v>
      </c>
      <c r="B7597" s="52">
        <v>24</v>
      </c>
      <c r="C7597" s="55">
        <v>115.99</v>
      </c>
      <c r="D7597" s="52">
        <f t="shared" si="121"/>
        <v>11</v>
      </c>
    </row>
    <row r="7598" spans="1:4" x14ac:dyDescent="0.3">
      <c r="A7598" s="54">
        <v>45608</v>
      </c>
      <c r="B7598" s="52">
        <v>1</v>
      </c>
      <c r="C7598" s="55">
        <v>110.07</v>
      </c>
      <c r="D7598" s="52">
        <f t="shared" si="121"/>
        <v>11</v>
      </c>
    </row>
    <row r="7599" spans="1:4" x14ac:dyDescent="0.3">
      <c r="A7599" s="54">
        <v>45608</v>
      </c>
      <c r="B7599" s="52">
        <v>2</v>
      </c>
      <c r="C7599" s="55">
        <v>104.99</v>
      </c>
      <c r="D7599" s="52">
        <f t="shared" si="121"/>
        <v>11</v>
      </c>
    </row>
    <row r="7600" spans="1:4" x14ac:dyDescent="0.3">
      <c r="A7600" s="54">
        <v>45608</v>
      </c>
      <c r="B7600" s="52">
        <v>3</v>
      </c>
      <c r="C7600" s="55">
        <v>103.14</v>
      </c>
      <c r="D7600" s="52">
        <f t="shared" si="121"/>
        <v>11</v>
      </c>
    </row>
    <row r="7601" spans="1:4" x14ac:dyDescent="0.3">
      <c r="A7601" s="54">
        <v>45608</v>
      </c>
      <c r="B7601" s="52">
        <v>4</v>
      </c>
      <c r="C7601" s="55">
        <v>107.07</v>
      </c>
      <c r="D7601" s="52">
        <f t="shared" si="121"/>
        <v>11</v>
      </c>
    </row>
    <row r="7602" spans="1:4" x14ac:dyDescent="0.3">
      <c r="A7602" s="54">
        <v>45608</v>
      </c>
      <c r="B7602" s="52">
        <v>5</v>
      </c>
      <c r="C7602" s="55">
        <v>111.74</v>
      </c>
      <c r="D7602" s="52">
        <f t="shared" si="121"/>
        <v>11</v>
      </c>
    </row>
    <row r="7603" spans="1:4" x14ac:dyDescent="0.3">
      <c r="A7603" s="54">
        <v>45608</v>
      </c>
      <c r="B7603" s="52">
        <v>6</v>
      </c>
      <c r="C7603" s="55">
        <v>120.61</v>
      </c>
      <c r="D7603" s="52">
        <f t="shared" si="121"/>
        <v>11</v>
      </c>
    </row>
    <row r="7604" spans="1:4" x14ac:dyDescent="0.3">
      <c r="A7604" s="54">
        <v>45608</v>
      </c>
      <c r="B7604" s="52">
        <v>7</v>
      </c>
      <c r="C7604" s="55">
        <v>155.03</v>
      </c>
      <c r="D7604" s="52">
        <f t="shared" si="121"/>
        <v>11</v>
      </c>
    </row>
    <row r="7605" spans="1:4" x14ac:dyDescent="0.3">
      <c r="A7605" s="54">
        <v>45608</v>
      </c>
      <c r="B7605" s="52">
        <v>8</v>
      </c>
      <c r="C7605" s="55">
        <v>205.08</v>
      </c>
      <c r="D7605" s="52">
        <f t="shared" si="121"/>
        <v>11</v>
      </c>
    </row>
    <row r="7606" spans="1:4" x14ac:dyDescent="0.3">
      <c r="A7606" s="54">
        <v>45608</v>
      </c>
      <c r="B7606" s="52">
        <v>9</v>
      </c>
      <c r="C7606" s="55">
        <v>175.97</v>
      </c>
      <c r="D7606" s="52">
        <f t="shared" si="121"/>
        <v>11</v>
      </c>
    </row>
    <row r="7607" spans="1:4" x14ac:dyDescent="0.3">
      <c r="A7607" s="54">
        <v>45608</v>
      </c>
      <c r="B7607" s="52">
        <v>10</v>
      </c>
      <c r="C7607" s="55">
        <v>192.72</v>
      </c>
      <c r="D7607" s="52">
        <f t="shared" si="121"/>
        <v>11</v>
      </c>
    </row>
    <row r="7608" spans="1:4" x14ac:dyDescent="0.3">
      <c r="A7608" s="54">
        <v>45608</v>
      </c>
      <c r="B7608" s="52">
        <v>11</v>
      </c>
      <c r="C7608" s="55">
        <v>168.12</v>
      </c>
      <c r="D7608" s="52">
        <f t="shared" si="121"/>
        <v>11</v>
      </c>
    </row>
    <row r="7609" spans="1:4" x14ac:dyDescent="0.3">
      <c r="A7609" s="54">
        <v>45608</v>
      </c>
      <c r="B7609" s="52">
        <v>12</v>
      </c>
      <c r="C7609" s="55">
        <v>148.91</v>
      </c>
      <c r="D7609" s="52">
        <f t="shared" si="121"/>
        <v>11</v>
      </c>
    </row>
    <row r="7610" spans="1:4" x14ac:dyDescent="0.3">
      <c r="A7610" s="54">
        <v>45608</v>
      </c>
      <c r="B7610" s="52">
        <v>13</v>
      </c>
      <c r="C7610" s="55">
        <v>166.49</v>
      </c>
      <c r="D7610" s="52">
        <f t="shared" si="121"/>
        <v>11</v>
      </c>
    </row>
    <row r="7611" spans="1:4" x14ac:dyDescent="0.3">
      <c r="A7611" s="54">
        <v>45608</v>
      </c>
      <c r="B7611" s="52">
        <v>14</v>
      </c>
      <c r="C7611" s="55">
        <v>131.03</v>
      </c>
      <c r="D7611" s="52">
        <f t="shared" si="121"/>
        <v>11</v>
      </c>
    </row>
    <row r="7612" spans="1:4" x14ac:dyDescent="0.3">
      <c r="A7612" s="54">
        <v>45608</v>
      </c>
      <c r="B7612" s="52">
        <v>15</v>
      </c>
      <c r="C7612" s="55">
        <v>148.69999999999999</v>
      </c>
      <c r="D7612" s="52">
        <f t="shared" si="121"/>
        <v>11</v>
      </c>
    </row>
    <row r="7613" spans="1:4" x14ac:dyDescent="0.3">
      <c r="A7613" s="54">
        <v>45608</v>
      </c>
      <c r="B7613" s="52">
        <v>16</v>
      </c>
      <c r="C7613" s="55">
        <v>161.08000000000001</v>
      </c>
      <c r="D7613" s="52">
        <f t="shared" si="121"/>
        <v>11</v>
      </c>
    </row>
    <row r="7614" spans="1:4" x14ac:dyDescent="0.3">
      <c r="A7614" s="54">
        <v>45608</v>
      </c>
      <c r="B7614" s="52">
        <v>17</v>
      </c>
      <c r="C7614" s="55">
        <v>324.62</v>
      </c>
      <c r="D7614" s="52">
        <f t="shared" si="121"/>
        <v>11</v>
      </c>
    </row>
    <row r="7615" spans="1:4" x14ac:dyDescent="0.3">
      <c r="A7615" s="54">
        <v>45608</v>
      </c>
      <c r="B7615" s="52">
        <v>18</v>
      </c>
      <c r="C7615" s="55">
        <v>381.71</v>
      </c>
      <c r="D7615" s="52">
        <f t="shared" si="121"/>
        <v>11</v>
      </c>
    </row>
    <row r="7616" spans="1:4" x14ac:dyDescent="0.3">
      <c r="A7616" s="54">
        <v>45608</v>
      </c>
      <c r="B7616" s="52">
        <v>19</v>
      </c>
      <c r="C7616" s="55">
        <v>252.37</v>
      </c>
      <c r="D7616" s="52">
        <f t="shared" si="121"/>
        <v>11</v>
      </c>
    </row>
    <row r="7617" spans="1:4" x14ac:dyDescent="0.3">
      <c r="A7617" s="54">
        <v>45608</v>
      </c>
      <c r="B7617" s="52">
        <v>20</v>
      </c>
      <c r="C7617" s="55">
        <v>230.19</v>
      </c>
      <c r="D7617" s="52">
        <f t="shared" si="121"/>
        <v>11</v>
      </c>
    </row>
    <row r="7618" spans="1:4" x14ac:dyDescent="0.3">
      <c r="A7618" s="54">
        <v>45608</v>
      </c>
      <c r="B7618" s="52">
        <v>21</v>
      </c>
      <c r="C7618" s="55">
        <v>156.99</v>
      </c>
      <c r="D7618" s="52">
        <f t="shared" si="121"/>
        <v>11</v>
      </c>
    </row>
    <row r="7619" spans="1:4" x14ac:dyDescent="0.3">
      <c r="A7619" s="54">
        <v>45608</v>
      </c>
      <c r="B7619" s="52">
        <v>22</v>
      </c>
      <c r="C7619" s="55">
        <v>136.37</v>
      </c>
      <c r="D7619" s="52">
        <f t="shared" si="121"/>
        <v>11</v>
      </c>
    </row>
    <row r="7620" spans="1:4" x14ac:dyDescent="0.3">
      <c r="A7620" s="54">
        <v>45608</v>
      </c>
      <c r="B7620" s="52">
        <v>23</v>
      </c>
      <c r="C7620" s="55">
        <v>130.43</v>
      </c>
      <c r="D7620" s="52">
        <f t="shared" si="121"/>
        <v>11</v>
      </c>
    </row>
    <row r="7621" spans="1:4" x14ac:dyDescent="0.3">
      <c r="A7621" s="54">
        <v>45608</v>
      </c>
      <c r="B7621" s="52">
        <v>24</v>
      </c>
      <c r="C7621" s="55">
        <v>121.68</v>
      </c>
      <c r="D7621" s="52">
        <f t="shared" si="121"/>
        <v>11</v>
      </c>
    </row>
    <row r="7622" spans="1:4" x14ac:dyDescent="0.3">
      <c r="A7622" s="54">
        <v>45609</v>
      </c>
      <c r="B7622" s="52">
        <v>1</v>
      </c>
      <c r="C7622" s="55">
        <v>118.31</v>
      </c>
      <c r="D7622" s="52">
        <f t="shared" si="121"/>
        <v>11</v>
      </c>
    </row>
    <row r="7623" spans="1:4" x14ac:dyDescent="0.3">
      <c r="A7623" s="54">
        <v>45609</v>
      </c>
      <c r="B7623" s="52">
        <v>2</v>
      </c>
      <c r="C7623" s="55">
        <v>112.55</v>
      </c>
      <c r="D7623" s="52">
        <f t="shared" si="121"/>
        <v>11</v>
      </c>
    </row>
    <row r="7624" spans="1:4" x14ac:dyDescent="0.3">
      <c r="A7624" s="54">
        <v>45609</v>
      </c>
      <c r="B7624" s="52">
        <v>3</v>
      </c>
      <c r="C7624" s="55">
        <v>108.43</v>
      </c>
      <c r="D7624" s="52">
        <f t="shared" si="121"/>
        <v>11</v>
      </c>
    </row>
    <row r="7625" spans="1:4" x14ac:dyDescent="0.3">
      <c r="A7625" s="54">
        <v>45609</v>
      </c>
      <c r="B7625" s="52">
        <v>4</v>
      </c>
      <c r="C7625" s="55">
        <v>108.27</v>
      </c>
      <c r="D7625" s="52">
        <f t="shared" si="121"/>
        <v>11</v>
      </c>
    </row>
    <row r="7626" spans="1:4" x14ac:dyDescent="0.3">
      <c r="A7626" s="54">
        <v>45609</v>
      </c>
      <c r="B7626" s="52">
        <v>5</v>
      </c>
      <c r="C7626" s="55">
        <v>111.89</v>
      </c>
      <c r="D7626" s="52">
        <f t="shared" si="121"/>
        <v>11</v>
      </c>
    </row>
    <row r="7627" spans="1:4" x14ac:dyDescent="0.3">
      <c r="A7627" s="54">
        <v>45609</v>
      </c>
      <c r="B7627" s="52">
        <v>6</v>
      </c>
      <c r="C7627" s="55">
        <v>126.22</v>
      </c>
      <c r="D7627" s="52">
        <f t="shared" si="121"/>
        <v>11</v>
      </c>
    </row>
    <row r="7628" spans="1:4" x14ac:dyDescent="0.3">
      <c r="A7628" s="54">
        <v>45609</v>
      </c>
      <c r="B7628" s="52">
        <v>7</v>
      </c>
      <c r="C7628" s="55">
        <v>228.74</v>
      </c>
      <c r="D7628" s="52">
        <f t="shared" si="121"/>
        <v>11</v>
      </c>
    </row>
    <row r="7629" spans="1:4" x14ac:dyDescent="0.3">
      <c r="A7629" s="54">
        <v>45609</v>
      </c>
      <c r="B7629" s="52">
        <v>8</v>
      </c>
      <c r="C7629" s="55">
        <v>254.32</v>
      </c>
      <c r="D7629" s="52">
        <f t="shared" si="121"/>
        <v>11</v>
      </c>
    </row>
    <row r="7630" spans="1:4" x14ac:dyDescent="0.3">
      <c r="A7630" s="54">
        <v>45609</v>
      </c>
      <c r="B7630" s="52">
        <v>9</v>
      </c>
      <c r="C7630" s="55">
        <v>331.52</v>
      </c>
      <c r="D7630" s="52">
        <f t="shared" si="121"/>
        <v>11</v>
      </c>
    </row>
    <row r="7631" spans="1:4" x14ac:dyDescent="0.3">
      <c r="A7631" s="54">
        <v>45609</v>
      </c>
      <c r="B7631" s="52">
        <v>10</v>
      </c>
      <c r="C7631" s="55">
        <v>315.62</v>
      </c>
      <c r="D7631" s="52">
        <f t="shared" ref="D7631:D7694" si="122">MONTH(A7631)</f>
        <v>11</v>
      </c>
    </row>
    <row r="7632" spans="1:4" x14ac:dyDescent="0.3">
      <c r="A7632" s="54">
        <v>45609</v>
      </c>
      <c r="B7632" s="52">
        <v>11</v>
      </c>
      <c r="C7632" s="55">
        <v>307.66000000000003</v>
      </c>
      <c r="D7632" s="52">
        <f t="shared" si="122"/>
        <v>11</v>
      </c>
    </row>
    <row r="7633" spans="1:4" x14ac:dyDescent="0.3">
      <c r="A7633" s="54">
        <v>45609</v>
      </c>
      <c r="B7633" s="52">
        <v>12</v>
      </c>
      <c r="C7633" s="55">
        <v>295.95999999999998</v>
      </c>
      <c r="D7633" s="52">
        <f t="shared" si="122"/>
        <v>11</v>
      </c>
    </row>
    <row r="7634" spans="1:4" x14ac:dyDescent="0.3">
      <c r="A7634" s="54">
        <v>45609</v>
      </c>
      <c r="B7634" s="52">
        <v>13</v>
      </c>
      <c r="C7634" s="55">
        <v>305.07</v>
      </c>
      <c r="D7634" s="52">
        <f t="shared" si="122"/>
        <v>11</v>
      </c>
    </row>
    <row r="7635" spans="1:4" x14ac:dyDescent="0.3">
      <c r="A7635" s="54">
        <v>45609</v>
      </c>
      <c r="B7635" s="52">
        <v>14</v>
      </c>
      <c r="C7635" s="55">
        <v>305.39</v>
      </c>
      <c r="D7635" s="52">
        <f t="shared" si="122"/>
        <v>11</v>
      </c>
    </row>
    <row r="7636" spans="1:4" x14ac:dyDescent="0.3">
      <c r="A7636" s="54">
        <v>45609</v>
      </c>
      <c r="B7636" s="52">
        <v>15</v>
      </c>
      <c r="C7636" s="55">
        <v>313.56</v>
      </c>
      <c r="D7636" s="52">
        <f t="shared" si="122"/>
        <v>11</v>
      </c>
    </row>
    <row r="7637" spans="1:4" x14ac:dyDescent="0.3">
      <c r="A7637" s="54">
        <v>45609</v>
      </c>
      <c r="B7637" s="52">
        <v>16</v>
      </c>
      <c r="C7637" s="55">
        <v>264.60000000000002</v>
      </c>
      <c r="D7637" s="52">
        <f t="shared" si="122"/>
        <v>11</v>
      </c>
    </row>
    <row r="7638" spans="1:4" x14ac:dyDescent="0.3">
      <c r="A7638" s="54">
        <v>45609</v>
      </c>
      <c r="B7638" s="52">
        <v>17</v>
      </c>
      <c r="C7638" s="55">
        <v>333.4</v>
      </c>
      <c r="D7638" s="52">
        <f t="shared" si="122"/>
        <v>11</v>
      </c>
    </row>
    <row r="7639" spans="1:4" x14ac:dyDescent="0.3">
      <c r="A7639" s="54">
        <v>45609</v>
      </c>
      <c r="B7639" s="52">
        <v>18</v>
      </c>
      <c r="C7639" s="55">
        <v>291.83</v>
      </c>
      <c r="D7639" s="52">
        <f t="shared" si="122"/>
        <v>11</v>
      </c>
    </row>
    <row r="7640" spans="1:4" x14ac:dyDescent="0.3">
      <c r="A7640" s="54">
        <v>45609</v>
      </c>
      <c r="B7640" s="52">
        <v>19</v>
      </c>
      <c r="C7640" s="55">
        <v>287.12</v>
      </c>
      <c r="D7640" s="52">
        <f t="shared" si="122"/>
        <v>11</v>
      </c>
    </row>
    <row r="7641" spans="1:4" x14ac:dyDescent="0.3">
      <c r="A7641" s="54">
        <v>45609</v>
      </c>
      <c r="B7641" s="52">
        <v>20</v>
      </c>
      <c r="C7641" s="55">
        <v>261.2</v>
      </c>
      <c r="D7641" s="52">
        <f t="shared" si="122"/>
        <v>11</v>
      </c>
    </row>
    <row r="7642" spans="1:4" x14ac:dyDescent="0.3">
      <c r="A7642" s="54">
        <v>45609</v>
      </c>
      <c r="B7642" s="52">
        <v>21</v>
      </c>
      <c r="C7642" s="55">
        <v>363.56</v>
      </c>
      <c r="D7642" s="52">
        <f t="shared" si="122"/>
        <v>11</v>
      </c>
    </row>
    <row r="7643" spans="1:4" x14ac:dyDescent="0.3">
      <c r="A7643" s="54">
        <v>45609</v>
      </c>
      <c r="B7643" s="52">
        <v>22</v>
      </c>
      <c r="C7643" s="55">
        <v>201.51</v>
      </c>
      <c r="D7643" s="52">
        <f t="shared" si="122"/>
        <v>11</v>
      </c>
    </row>
    <row r="7644" spans="1:4" x14ac:dyDescent="0.3">
      <c r="A7644" s="54">
        <v>45609</v>
      </c>
      <c r="B7644" s="52">
        <v>23</v>
      </c>
      <c r="C7644" s="55">
        <v>159.83000000000001</v>
      </c>
      <c r="D7644" s="52">
        <f t="shared" si="122"/>
        <v>11</v>
      </c>
    </row>
    <row r="7645" spans="1:4" x14ac:dyDescent="0.3">
      <c r="A7645" s="54">
        <v>45609</v>
      </c>
      <c r="B7645" s="52">
        <v>24</v>
      </c>
      <c r="C7645" s="55">
        <v>130.80000000000001</v>
      </c>
      <c r="D7645" s="52">
        <f t="shared" si="122"/>
        <v>11</v>
      </c>
    </row>
    <row r="7646" spans="1:4" x14ac:dyDescent="0.3">
      <c r="A7646" s="54">
        <v>45610</v>
      </c>
      <c r="B7646" s="52">
        <v>1</v>
      </c>
      <c r="C7646" s="55">
        <v>124.33</v>
      </c>
      <c r="D7646" s="52">
        <f t="shared" si="122"/>
        <v>11</v>
      </c>
    </row>
    <row r="7647" spans="1:4" x14ac:dyDescent="0.3">
      <c r="A7647" s="54">
        <v>45610</v>
      </c>
      <c r="B7647" s="52">
        <v>2</v>
      </c>
      <c r="C7647" s="55">
        <v>117.75</v>
      </c>
      <c r="D7647" s="52">
        <f t="shared" si="122"/>
        <v>11</v>
      </c>
    </row>
    <row r="7648" spans="1:4" x14ac:dyDescent="0.3">
      <c r="A7648" s="54">
        <v>45610</v>
      </c>
      <c r="B7648" s="52">
        <v>3</v>
      </c>
      <c r="C7648" s="55">
        <v>109.17</v>
      </c>
      <c r="D7648" s="52">
        <f t="shared" si="122"/>
        <v>11</v>
      </c>
    </row>
    <row r="7649" spans="1:4" x14ac:dyDescent="0.3">
      <c r="A7649" s="54">
        <v>45610</v>
      </c>
      <c r="B7649" s="52">
        <v>4</v>
      </c>
      <c r="C7649" s="55">
        <v>105.13</v>
      </c>
      <c r="D7649" s="52">
        <f t="shared" si="122"/>
        <v>11</v>
      </c>
    </row>
    <row r="7650" spans="1:4" x14ac:dyDescent="0.3">
      <c r="A7650" s="54">
        <v>45610</v>
      </c>
      <c r="B7650" s="52">
        <v>5</v>
      </c>
      <c r="C7650" s="55">
        <v>110.55</v>
      </c>
      <c r="D7650" s="52">
        <f t="shared" si="122"/>
        <v>11</v>
      </c>
    </row>
    <row r="7651" spans="1:4" x14ac:dyDescent="0.3">
      <c r="A7651" s="54">
        <v>45610</v>
      </c>
      <c r="B7651" s="52">
        <v>6</v>
      </c>
      <c r="C7651" s="55">
        <v>158.34</v>
      </c>
      <c r="D7651" s="52">
        <f t="shared" si="122"/>
        <v>11</v>
      </c>
    </row>
    <row r="7652" spans="1:4" x14ac:dyDescent="0.3">
      <c r="A7652" s="54">
        <v>45610</v>
      </c>
      <c r="B7652" s="52">
        <v>7</v>
      </c>
      <c r="C7652" s="55">
        <v>203.91</v>
      </c>
      <c r="D7652" s="52">
        <f t="shared" si="122"/>
        <v>11</v>
      </c>
    </row>
    <row r="7653" spans="1:4" x14ac:dyDescent="0.3">
      <c r="A7653" s="54">
        <v>45610</v>
      </c>
      <c r="B7653" s="52">
        <v>8</v>
      </c>
      <c r="C7653" s="55">
        <v>300</v>
      </c>
      <c r="D7653" s="52">
        <f t="shared" si="122"/>
        <v>11</v>
      </c>
    </row>
    <row r="7654" spans="1:4" x14ac:dyDescent="0.3">
      <c r="A7654" s="54">
        <v>45610</v>
      </c>
      <c r="B7654" s="52">
        <v>9</v>
      </c>
      <c r="C7654" s="55">
        <v>245.96</v>
      </c>
      <c r="D7654" s="52">
        <f t="shared" si="122"/>
        <v>11</v>
      </c>
    </row>
    <row r="7655" spans="1:4" x14ac:dyDescent="0.3">
      <c r="A7655" s="54">
        <v>45610</v>
      </c>
      <c r="B7655" s="52">
        <v>10</v>
      </c>
      <c r="C7655" s="55">
        <v>196.64</v>
      </c>
      <c r="D7655" s="52">
        <f t="shared" si="122"/>
        <v>11</v>
      </c>
    </row>
    <row r="7656" spans="1:4" x14ac:dyDescent="0.3">
      <c r="A7656" s="54">
        <v>45610</v>
      </c>
      <c r="B7656" s="52">
        <v>11</v>
      </c>
      <c r="C7656" s="55">
        <v>176.2</v>
      </c>
      <c r="D7656" s="52">
        <f t="shared" si="122"/>
        <v>11</v>
      </c>
    </row>
    <row r="7657" spans="1:4" x14ac:dyDescent="0.3">
      <c r="A7657" s="54">
        <v>45610</v>
      </c>
      <c r="B7657" s="52">
        <v>12</v>
      </c>
      <c r="C7657" s="55">
        <v>177.76</v>
      </c>
      <c r="D7657" s="52">
        <f t="shared" si="122"/>
        <v>11</v>
      </c>
    </row>
    <row r="7658" spans="1:4" x14ac:dyDescent="0.3">
      <c r="A7658" s="54">
        <v>45610</v>
      </c>
      <c r="B7658" s="52">
        <v>13</v>
      </c>
      <c r="C7658" s="55">
        <v>182.24</v>
      </c>
      <c r="D7658" s="52">
        <f t="shared" si="122"/>
        <v>11</v>
      </c>
    </row>
    <row r="7659" spans="1:4" x14ac:dyDescent="0.3">
      <c r="A7659" s="54">
        <v>45610</v>
      </c>
      <c r="B7659" s="52">
        <v>14</v>
      </c>
      <c r="C7659" s="55">
        <v>153.13</v>
      </c>
      <c r="D7659" s="52">
        <f t="shared" si="122"/>
        <v>11</v>
      </c>
    </row>
    <row r="7660" spans="1:4" x14ac:dyDescent="0.3">
      <c r="A7660" s="54">
        <v>45610</v>
      </c>
      <c r="B7660" s="52">
        <v>15</v>
      </c>
      <c r="C7660" s="55">
        <v>181.02</v>
      </c>
      <c r="D7660" s="52">
        <f t="shared" si="122"/>
        <v>11</v>
      </c>
    </row>
    <row r="7661" spans="1:4" x14ac:dyDescent="0.3">
      <c r="A7661" s="54">
        <v>45610</v>
      </c>
      <c r="B7661" s="52">
        <v>16</v>
      </c>
      <c r="C7661" s="55">
        <v>193.56</v>
      </c>
      <c r="D7661" s="52">
        <f t="shared" si="122"/>
        <v>11</v>
      </c>
    </row>
    <row r="7662" spans="1:4" x14ac:dyDescent="0.3">
      <c r="A7662" s="54">
        <v>45610</v>
      </c>
      <c r="B7662" s="52">
        <v>17</v>
      </c>
      <c r="C7662" s="55">
        <v>211.12</v>
      </c>
      <c r="D7662" s="52">
        <f t="shared" si="122"/>
        <v>11</v>
      </c>
    </row>
    <row r="7663" spans="1:4" x14ac:dyDescent="0.3">
      <c r="A7663" s="54">
        <v>45610</v>
      </c>
      <c r="B7663" s="52">
        <v>18</v>
      </c>
      <c r="C7663" s="55">
        <v>244.06</v>
      </c>
      <c r="D7663" s="52">
        <f t="shared" si="122"/>
        <v>11</v>
      </c>
    </row>
    <row r="7664" spans="1:4" x14ac:dyDescent="0.3">
      <c r="A7664" s="54">
        <v>45610</v>
      </c>
      <c r="B7664" s="52">
        <v>19</v>
      </c>
      <c r="C7664" s="55">
        <v>228.87</v>
      </c>
      <c r="D7664" s="52">
        <f t="shared" si="122"/>
        <v>11</v>
      </c>
    </row>
    <row r="7665" spans="1:4" x14ac:dyDescent="0.3">
      <c r="A7665" s="54">
        <v>45610</v>
      </c>
      <c r="B7665" s="52">
        <v>20</v>
      </c>
      <c r="C7665" s="55">
        <v>200.5</v>
      </c>
      <c r="D7665" s="52">
        <f t="shared" si="122"/>
        <v>11</v>
      </c>
    </row>
    <row r="7666" spans="1:4" x14ac:dyDescent="0.3">
      <c r="A7666" s="54">
        <v>45610</v>
      </c>
      <c r="B7666" s="52">
        <v>21</v>
      </c>
      <c r="C7666" s="55">
        <v>159.91999999999999</v>
      </c>
      <c r="D7666" s="52">
        <f t="shared" si="122"/>
        <v>11</v>
      </c>
    </row>
    <row r="7667" spans="1:4" x14ac:dyDescent="0.3">
      <c r="A7667" s="54">
        <v>45610</v>
      </c>
      <c r="B7667" s="52">
        <v>22</v>
      </c>
      <c r="C7667" s="55">
        <v>134.46</v>
      </c>
      <c r="D7667" s="52">
        <f t="shared" si="122"/>
        <v>11</v>
      </c>
    </row>
    <row r="7668" spans="1:4" x14ac:dyDescent="0.3">
      <c r="A7668" s="54">
        <v>45610</v>
      </c>
      <c r="B7668" s="52">
        <v>23</v>
      </c>
      <c r="C7668" s="55">
        <v>130.81</v>
      </c>
      <c r="D7668" s="52">
        <f t="shared" si="122"/>
        <v>11</v>
      </c>
    </row>
    <row r="7669" spans="1:4" x14ac:dyDescent="0.3">
      <c r="A7669" s="54">
        <v>45610</v>
      </c>
      <c r="B7669" s="52">
        <v>24</v>
      </c>
      <c r="C7669" s="55">
        <v>122.16</v>
      </c>
      <c r="D7669" s="52">
        <f t="shared" si="122"/>
        <v>11</v>
      </c>
    </row>
    <row r="7670" spans="1:4" x14ac:dyDescent="0.3">
      <c r="A7670" s="54">
        <v>45611</v>
      </c>
      <c r="B7670" s="52">
        <v>1</v>
      </c>
      <c r="C7670" s="55">
        <v>135.9</v>
      </c>
      <c r="D7670" s="52">
        <f t="shared" si="122"/>
        <v>11</v>
      </c>
    </row>
    <row r="7671" spans="1:4" x14ac:dyDescent="0.3">
      <c r="A7671" s="54">
        <v>45611</v>
      </c>
      <c r="B7671" s="52">
        <v>2</v>
      </c>
      <c r="C7671" s="55">
        <v>116.47</v>
      </c>
      <c r="D7671" s="52">
        <f t="shared" si="122"/>
        <v>11</v>
      </c>
    </row>
    <row r="7672" spans="1:4" x14ac:dyDescent="0.3">
      <c r="A7672" s="54">
        <v>45611</v>
      </c>
      <c r="B7672" s="52">
        <v>3</v>
      </c>
      <c r="C7672" s="55">
        <v>112.07</v>
      </c>
      <c r="D7672" s="52">
        <f t="shared" si="122"/>
        <v>11</v>
      </c>
    </row>
    <row r="7673" spans="1:4" x14ac:dyDescent="0.3">
      <c r="A7673" s="54">
        <v>45611</v>
      </c>
      <c r="B7673" s="52">
        <v>4</v>
      </c>
      <c r="C7673" s="55">
        <v>111.07</v>
      </c>
      <c r="D7673" s="52">
        <f t="shared" si="122"/>
        <v>11</v>
      </c>
    </row>
    <row r="7674" spans="1:4" x14ac:dyDescent="0.3">
      <c r="A7674" s="54">
        <v>45611</v>
      </c>
      <c r="B7674" s="52">
        <v>5</v>
      </c>
      <c r="C7674" s="55">
        <v>112.9</v>
      </c>
      <c r="D7674" s="52">
        <f t="shared" si="122"/>
        <v>11</v>
      </c>
    </row>
    <row r="7675" spans="1:4" x14ac:dyDescent="0.3">
      <c r="A7675" s="54">
        <v>45611</v>
      </c>
      <c r="B7675" s="52">
        <v>6</v>
      </c>
      <c r="C7675" s="55">
        <v>129.41</v>
      </c>
      <c r="D7675" s="52">
        <f t="shared" si="122"/>
        <v>11</v>
      </c>
    </row>
    <row r="7676" spans="1:4" x14ac:dyDescent="0.3">
      <c r="A7676" s="54">
        <v>45611</v>
      </c>
      <c r="B7676" s="52">
        <v>7</v>
      </c>
      <c r="C7676" s="55">
        <v>159.75</v>
      </c>
      <c r="D7676" s="52">
        <f t="shared" si="122"/>
        <v>11</v>
      </c>
    </row>
    <row r="7677" spans="1:4" x14ac:dyDescent="0.3">
      <c r="A7677" s="54">
        <v>45611</v>
      </c>
      <c r="B7677" s="52">
        <v>8</v>
      </c>
      <c r="C7677" s="55">
        <v>143.91</v>
      </c>
      <c r="D7677" s="52">
        <f t="shared" si="122"/>
        <v>11</v>
      </c>
    </row>
    <row r="7678" spans="1:4" x14ac:dyDescent="0.3">
      <c r="A7678" s="54">
        <v>45611</v>
      </c>
      <c r="B7678" s="52">
        <v>9</v>
      </c>
      <c r="C7678" s="55">
        <v>175.16</v>
      </c>
      <c r="D7678" s="52">
        <f t="shared" si="122"/>
        <v>11</v>
      </c>
    </row>
    <row r="7679" spans="1:4" x14ac:dyDescent="0.3">
      <c r="A7679" s="54">
        <v>45611</v>
      </c>
      <c r="B7679" s="52">
        <v>10</v>
      </c>
      <c r="C7679" s="55">
        <v>162.72</v>
      </c>
      <c r="D7679" s="52">
        <f t="shared" si="122"/>
        <v>11</v>
      </c>
    </row>
    <row r="7680" spans="1:4" x14ac:dyDescent="0.3">
      <c r="A7680" s="54">
        <v>45611</v>
      </c>
      <c r="B7680" s="52">
        <v>11</v>
      </c>
      <c r="C7680" s="55">
        <v>152.91999999999999</v>
      </c>
      <c r="D7680" s="52">
        <f t="shared" si="122"/>
        <v>11</v>
      </c>
    </row>
    <row r="7681" spans="1:4" x14ac:dyDescent="0.3">
      <c r="A7681" s="54">
        <v>45611</v>
      </c>
      <c r="B7681" s="52">
        <v>12</v>
      </c>
      <c r="C7681" s="55">
        <v>138.72</v>
      </c>
      <c r="D7681" s="52">
        <f t="shared" si="122"/>
        <v>11</v>
      </c>
    </row>
    <row r="7682" spans="1:4" x14ac:dyDescent="0.3">
      <c r="A7682" s="54">
        <v>45611</v>
      </c>
      <c r="B7682" s="52">
        <v>13</v>
      </c>
      <c r="C7682" s="55">
        <v>128.01</v>
      </c>
      <c r="D7682" s="52">
        <f t="shared" si="122"/>
        <v>11</v>
      </c>
    </row>
    <row r="7683" spans="1:4" x14ac:dyDescent="0.3">
      <c r="A7683" s="54">
        <v>45611</v>
      </c>
      <c r="B7683" s="52">
        <v>14</v>
      </c>
      <c r="C7683" s="55">
        <v>127.61</v>
      </c>
      <c r="D7683" s="52">
        <f t="shared" si="122"/>
        <v>11</v>
      </c>
    </row>
    <row r="7684" spans="1:4" x14ac:dyDescent="0.3">
      <c r="A7684" s="54">
        <v>45611</v>
      </c>
      <c r="B7684" s="52">
        <v>15</v>
      </c>
      <c r="C7684" s="55">
        <v>123.61</v>
      </c>
      <c r="D7684" s="52">
        <f t="shared" si="122"/>
        <v>11</v>
      </c>
    </row>
    <row r="7685" spans="1:4" x14ac:dyDescent="0.3">
      <c r="A7685" s="54">
        <v>45611</v>
      </c>
      <c r="B7685" s="52">
        <v>16</v>
      </c>
      <c r="C7685" s="55">
        <v>181.69</v>
      </c>
      <c r="D7685" s="52">
        <f t="shared" si="122"/>
        <v>11</v>
      </c>
    </row>
    <row r="7686" spans="1:4" x14ac:dyDescent="0.3">
      <c r="A7686" s="54">
        <v>45611</v>
      </c>
      <c r="B7686" s="52">
        <v>17</v>
      </c>
      <c r="C7686" s="55">
        <v>186</v>
      </c>
      <c r="D7686" s="52">
        <f t="shared" si="122"/>
        <v>11</v>
      </c>
    </row>
    <row r="7687" spans="1:4" x14ac:dyDescent="0.3">
      <c r="A7687" s="54">
        <v>45611</v>
      </c>
      <c r="B7687" s="52">
        <v>18</v>
      </c>
      <c r="C7687" s="55">
        <v>237.23</v>
      </c>
      <c r="D7687" s="52">
        <f t="shared" si="122"/>
        <v>11</v>
      </c>
    </row>
    <row r="7688" spans="1:4" x14ac:dyDescent="0.3">
      <c r="A7688" s="54">
        <v>45611</v>
      </c>
      <c r="B7688" s="52">
        <v>19</v>
      </c>
      <c r="C7688" s="55">
        <v>220.27</v>
      </c>
      <c r="D7688" s="52">
        <f t="shared" si="122"/>
        <v>11</v>
      </c>
    </row>
    <row r="7689" spans="1:4" x14ac:dyDescent="0.3">
      <c r="A7689" s="54">
        <v>45611</v>
      </c>
      <c r="B7689" s="52">
        <v>20</v>
      </c>
      <c r="C7689" s="55">
        <v>240.64</v>
      </c>
      <c r="D7689" s="52">
        <f t="shared" si="122"/>
        <v>11</v>
      </c>
    </row>
    <row r="7690" spans="1:4" x14ac:dyDescent="0.3">
      <c r="A7690" s="54">
        <v>45611</v>
      </c>
      <c r="B7690" s="52">
        <v>21</v>
      </c>
      <c r="C7690" s="55">
        <v>232.87</v>
      </c>
      <c r="D7690" s="52">
        <f t="shared" si="122"/>
        <v>11</v>
      </c>
    </row>
    <row r="7691" spans="1:4" x14ac:dyDescent="0.3">
      <c r="A7691" s="54">
        <v>45611</v>
      </c>
      <c r="B7691" s="52">
        <v>22</v>
      </c>
      <c r="C7691" s="55">
        <v>209.47</v>
      </c>
      <c r="D7691" s="52">
        <f t="shared" si="122"/>
        <v>11</v>
      </c>
    </row>
    <row r="7692" spans="1:4" x14ac:dyDescent="0.3">
      <c r="A7692" s="54">
        <v>45611</v>
      </c>
      <c r="B7692" s="52">
        <v>23</v>
      </c>
      <c r="C7692" s="55">
        <v>193.21</v>
      </c>
      <c r="D7692" s="52">
        <f t="shared" si="122"/>
        <v>11</v>
      </c>
    </row>
    <row r="7693" spans="1:4" x14ac:dyDescent="0.3">
      <c r="A7693" s="54">
        <v>45611</v>
      </c>
      <c r="B7693" s="52">
        <v>24</v>
      </c>
      <c r="C7693" s="55">
        <v>162.91</v>
      </c>
      <c r="D7693" s="52">
        <f t="shared" si="122"/>
        <v>11</v>
      </c>
    </row>
    <row r="7694" spans="1:4" x14ac:dyDescent="0.3">
      <c r="A7694" s="54">
        <v>45612</v>
      </c>
      <c r="B7694" s="52">
        <v>1</v>
      </c>
      <c r="C7694" s="55">
        <v>154.27000000000001</v>
      </c>
      <c r="D7694" s="52">
        <f t="shared" si="122"/>
        <v>11</v>
      </c>
    </row>
    <row r="7695" spans="1:4" x14ac:dyDescent="0.3">
      <c r="A7695" s="54">
        <v>45612</v>
      </c>
      <c r="B7695" s="52">
        <v>2</v>
      </c>
      <c r="C7695" s="55">
        <v>146.22999999999999</v>
      </c>
      <c r="D7695" s="52">
        <f t="shared" ref="D7695:D7758" si="123">MONTH(A7695)</f>
        <v>11</v>
      </c>
    </row>
    <row r="7696" spans="1:4" x14ac:dyDescent="0.3">
      <c r="A7696" s="54">
        <v>45612</v>
      </c>
      <c r="B7696" s="52">
        <v>3</v>
      </c>
      <c r="C7696" s="55">
        <v>132.52000000000001</v>
      </c>
      <c r="D7696" s="52">
        <f t="shared" si="123"/>
        <v>11</v>
      </c>
    </row>
    <row r="7697" spans="1:4" x14ac:dyDescent="0.3">
      <c r="A7697" s="54">
        <v>45612</v>
      </c>
      <c r="B7697" s="52">
        <v>4</v>
      </c>
      <c r="C7697" s="55">
        <v>139.52000000000001</v>
      </c>
      <c r="D7697" s="52">
        <f t="shared" si="123"/>
        <v>11</v>
      </c>
    </row>
    <row r="7698" spans="1:4" x14ac:dyDescent="0.3">
      <c r="A7698" s="54">
        <v>45612</v>
      </c>
      <c r="B7698" s="52">
        <v>5</v>
      </c>
      <c r="C7698" s="55">
        <v>154.36000000000001</v>
      </c>
      <c r="D7698" s="52">
        <f t="shared" si="123"/>
        <v>11</v>
      </c>
    </row>
    <row r="7699" spans="1:4" x14ac:dyDescent="0.3">
      <c r="A7699" s="54">
        <v>45612</v>
      </c>
      <c r="B7699" s="52">
        <v>6</v>
      </c>
      <c r="C7699" s="55">
        <v>163.86</v>
      </c>
      <c r="D7699" s="52">
        <f t="shared" si="123"/>
        <v>11</v>
      </c>
    </row>
    <row r="7700" spans="1:4" x14ac:dyDescent="0.3">
      <c r="A7700" s="54">
        <v>45612</v>
      </c>
      <c r="B7700" s="52">
        <v>7</v>
      </c>
      <c r="C7700" s="55">
        <v>215.51</v>
      </c>
      <c r="D7700" s="52">
        <f t="shared" si="123"/>
        <v>11</v>
      </c>
    </row>
    <row r="7701" spans="1:4" x14ac:dyDescent="0.3">
      <c r="A7701" s="54">
        <v>45612</v>
      </c>
      <c r="B7701" s="52">
        <v>8</v>
      </c>
      <c r="C7701" s="55">
        <v>206.5</v>
      </c>
      <c r="D7701" s="52">
        <f t="shared" si="123"/>
        <v>11</v>
      </c>
    </row>
    <row r="7702" spans="1:4" x14ac:dyDescent="0.3">
      <c r="A7702" s="54">
        <v>45612</v>
      </c>
      <c r="B7702" s="52">
        <v>9</v>
      </c>
      <c r="C7702" s="55">
        <v>195.64</v>
      </c>
      <c r="D7702" s="52">
        <f t="shared" si="123"/>
        <v>11</v>
      </c>
    </row>
    <row r="7703" spans="1:4" x14ac:dyDescent="0.3">
      <c r="A7703" s="54">
        <v>45612</v>
      </c>
      <c r="B7703" s="52">
        <v>10</v>
      </c>
      <c r="C7703" s="55">
        <v>140.38999999999999</v>
      </c>
      <c r="D7703" s="52">
        <f t="shared" si="123"/>
        <v>11</v>
      </c>
    </row>
    <row r="7704" spans="1:4" x14ac:dyDescent="0.3">
      <c r="A7704" s="54">
        <v>45612</v>
      </c>
      <c r="B7704" s="52">
        <v>11</v>
      </c>
      <c r="C7704" s="55">
        <v>124.4</v>
      </c>
      <c r="D7704" s="52">
        <f t="shared" si="123"/>
        <v>11</v>
      </c>
    </row>
    <row r="7705" spans="1:4" x14ac:dyDescent="0.3">
      <c r="A7705" s="54">
        <v>45612</v>
      </c>
      <c r="B7705" s="52">
        <v>12</v>
      </c>
      <c r="C7705" s="55">
        <v>107.31</v>
      </c>
      <c r="D7705" s="52">
        <f t="shared" si="123"/>
        <v>11</v>
      </c>
    </row>
    <row r="7706" spans="1:4" x14ac:dyDescent="0.3">
      <c r="A7706" s="54">
        <v>45612</v>
      </c>
      <c r="B7706" s="52">
        <v>13</v>
      </c>
      <c r="C7706" s="55">
        <v>103.26</v>
      </c>
      <c r="D7706" s="52">
        <f t="shared" si="123"/>
        <v>11</v>
      </c>
    </row>
    <row r="7707" spans="1:4" x14ac:dyDescent="0.3">
      <c r="A7707" s="54">
        <v>45612</v>
      </c>
      <c r="B7707" s="52">
        <v>14</v>
      </c>
      <c r="C7707" s="55">
        <v>113.23</v>
      </c>
      <c r="D7707" s="52">
        <f t="shared" si="123"/>
        <v>11</v>
      </c>
    </row>
    <row r="7708" spans="1:4" x14ac:dyDescent="0.3">
      <c r="A7708" s="54">
        <v>45612</v>
      </c>
      <c r="B7708" s="52">
        <v>15</v>
      </c>
      <c r="C7708" s="55">
        <v>159.80000000000001</v>
      </c>
      <c r="D7708" s="52">
        <f t="shared" si="123"/>
        <v>11</v>
      </c>
    </row>
    <row r="7709" spans="1:4" x14ac:dyDescent="0.3">
      <c r="A7709" s="54">
        <v>45612</v>
      </c>
      <c r="B7709" s="52">
        <v>16</v>
      </c>
      <c r="C7709" s="55">
        <v>175.44</v>
      </c>
      <c r="D7709" s="52">
        <f t="shared" si="123"/>
        <v>11</v>
      </c>
    </row>
    <row r="7710" spans="1:4" x14ac:dyDescent="0.3">
      <c r="A7710" s="54">
        <v>45612</v>
      </c>
      <c r="B7710" s="52">
        <v>17</v>
      </c>
      <c r="C7710" s="55">
        <v>202.5</v>
      </c>
      <c r="D7710" s="52">
        <f t="shared" si="123"/>
        <v>11</v>
      </c>
    </row>
    <row r="7711" spans="1:4" x14ac:dyDescent="0.3">
      <c r="A7711" s="54">
        <v>45612</v>
      </c>
      <c r="B7711" s="52">
        <v>18</v>
      </c>
      <c r="C7711" s="55">
        <v>216.25</v>
      </c>
      <c r="D7711" s="52">
        <f t="shared" si="123"/>
        <v>11</v>
      </c>
    </row>
    <row r="7712" spans="1:4" x14ac:dyDescent="0.3">
      <c r="A7712" s="54">
        <v>45612</v>
      </c>
      <c r="B7712" s="52">
        <v>19</v>
      </c>
      <c r="C7712" s="55">
        <v>270.86</v>
      </c>
      <c r="D7712" s="52">
        <f t="shared" si="123"/>
        <v>11</v>
      </c>
    </row>
    <row r="7713" spans="1:4" x14ac:dyDescent="0.3">
      <c r="A7713" s="54">
        <v>45612</v>
      </c>
      <c r="B7713" s="52">
        <v>20</v>
      </c>
      <c r="C7713" s="55">
        <v>159.05000000000001</v>
      </c>
      <c r="D7713" s="52">
        <f t="shared" si="123"/>
        <v>11</v>
      </c>
    </row>
    <row r="7714" spans="1:4" x14ac:dyDescent="0.3">
      <c r="A7714" s="54">
        <v>45612</v>
      </c>
      <c r="B7714" s="52">
        <v>21</v>
      </c>
      <c r="C7714" s="55">
        <v>211.03</v>
      </c>
      <c r="D7714" s="52">
        <f t="shared" si="123"/>
        <v>11</v>
      </c>
    </row>
    <row r="7715" spans="1:4" x14ac:dyDescent="0.3">
      <c r="A7715" s="54">
        <v>45612</v>
      </c>
      <c r="B7715" s="52">
        <v>22</v>
      </c>
      <c r="C7715" s="55">
        <v>231.94</v>
      </c>
      <c r="D7715" s="52">
        <f t="shared" si="123"/>
        <v>11</v>
      </c>
    </row>
    <row r="7716" spans="1:4" x14ac:dyDescent="0.3">
      <c r="A7716" s="54">
        <v>45612</v>
      </c>
      <c r="B7716" s="52">
        <v>23</v>
      </c>
      <c r="C7716" s="55">
        <v>190.31</v>
      </c>
      <c r="D7716" s="52">
        <f t="shared" si="123"/>
        <v>11</v>
      </c>
    </row>
    <row r="7717" spans="1:4" x14ac:dyDescent="0.3">
      <c r="A7717" s="54">
        <v>45612</v>
      </c>
      <c r="B7717" s="52">
        <v>24</v>
      </c>
      <c r="C7717" s="55">
        <v>134.94</v>
      </c>
      <c r="D7717" s="52">
        <f t="shared" si="123"/>
        <v>11</v>
      </c>
    </row>
    <row r="7718" spans="1:4" x14ac:dyDescent="0.3">
      <c r="A7718" s="54">
        <v>45613</v>
      </c>
      <c r="B7718" s="52">
        <v>1</v>
      </c>
      <c r="C7718" s="55">
        <v>124.26</v>
      </c>
      <c r="D7718" s="52">
        <f t="shared" si="123"/>
        <v>11</v>
      </c>
    </row>
    <row r="7719" spans="1:4" x14ac:dyDescent="0.3">
      <c r="A7719" s="54">
        <v>45613</v>
      </c>
      <c r="B7719" s="52">
        <v>2</v>
      </c>
      <c r="C7719" s="55">
        <v>120.68</v>
      </c>
      <c r="D7719" s="52">
        <f t="shared" si="123"/>
        <v>11</v>
      </c>
    </row>
    <row r="7720" spans="1:4" x14ac:dyDescent="0.3">
      <c r="A7720" s="54">
        <v>45613</v>
      </c>
      <c r="B7720" s="52">
        <v>3</v>
      </c>
      <c r="C7720" s="55">
        <v>121.81</v>
      </c>
      <c r="D7720" s="52">
        <f t="shared" si="123"/>
        <v>11</v>
      </c>
    </row>
    <row r="7721" spans="1:4" x14ac:dyDescent="0.3">
      <c r="A7721" s="54">
        <v>45613</v>
      </c>
      <c r="B7721" s="52">
        <v>4</v>
      </c>
      <c r="C7721" s="55">
        <v>120.58</v>
      </c>
      <c r="D7721" s="52">
        <f t="shared" si="123"/>
        <v>11</v>
      </c>
    </row>
    <row r="7722" spans="1:4" x14ac:dyDescent="0.3">
      <c r="A7722" s="54">
        <v>45613</v>
      </c>
      <c r="B7722" s="52">
        <v>5</v>
      </c>
      <c r="C7722" s="55">
        <v>121.25</v>
      </c>
      <c r="D7722" s="52">
        <f t="shared" si="123"/>
        <v>11</v>
      </c>
    </row>
    <row r="7723" spans="1:4" x14ac:dyDescent="0.3">
      <c r="A7723" s="54">
        <v>45613</v>
      </c>
      <c r="B7723" s="52">
        <v>6</v>
      </c>
      <c r="C7723" s="55">
        <v>133.94</v>
      </c>
      <c r="D7723" s="52">
        <f t="shared" si="123"/>
        <v>11</v>
      </c>
    </row>
    <row r="7724" spans="1:4" x14ac:dyDescent="0.3">
      <c r="A7724" s="54">
        <v>45613</v>
      </c>
      <c r="B7724" s="52">
        <v>7</v>
      </c>
      <c r="C7724" s="55">
        <v>135.66</v>
      </c>
      <c r="D7724" s="52">
        <f t="shared" si="123"/>
        <v>11</v>
      </c>
    </row>
    <row r="7725" spans="1:4" x14ac:dyDescent="0.3">
      <c r="A7725" s="54">
        <v>45613</v>
      </c>
      <c r="B7725" s="52">
        <v>8</v>
      </c>
      <c r="C7725" s="55">
        <v>132.77000000000001</v>
      </c>
      <c r="D7725" s="52">
        <f t="shared" si="123"/>
        <v>11</v>
      </c>
    </row>
    <row r="7726" spans="1:4" x14ac:dyDescent="0.3">
      <c r="A7726" s="54">
        <v>45613</v>
      </c>
      <c r="B7726" s="52">
        <v>9</v>
      </c>
      <c r="C7726" s="55">
        <v>131.07</v>
      </c>
      <c r="D7726" s="52">
        <f t="shared" si="123"/>
        <v>11</v>
      </c>
    </row>
    <row r="7727" spans="1:4" x14ac:dyDescent="0.3">
      <c r="A7727" s="54">
        <v>45613</v>
      </c>
      <c r="B7727" s="52">
        <v>10</v>
      </c>
      <c r="C7727" s="55">
        <v>125.75</v>
      </c>
      <c r="D7727" s="52">
        <f t="shared" si="123"/>
        <v>11</v>
      </c>
    </row>
    <row r="7728" spans="1:4" x14ac:dyDescent="0.3">
      <c r="A7728" s="54">
        <v>45613</v>
      </c>
      <c r="B7728" s="52">
        <v>11</v>
      </c>
      <c r="C7728" s="55">
        <v>114.99</v>
      </c>
      <c r="D7728" s="52">
        <f t="shared" si="123"/>
        <v>11</v>
      </c>
    </row>
    <row r="7729" spans="1:4" x14ac:dyDescent="0.3">
      <c r="A7729" s="54">
        <v>45613</v>
      </c>
      <c r="B7729" s="52">
        <v>12</v>
      </c>
      <c r="C7729" s="55">
        <v>107.61</v>
      </c>
      <c r="D7729" s="52">
        <f t="shared" si="123"/>
        <v>11</v>
      </c>
    </row>
    <row r="7730" spans="1:4" x14ac:dyDescent="0.3">
      <c r="A7730" s="54">
        <v>45613</v>
      </c>
      <c r="B7730" s="52">
        <v>13</v>
      </c>
      <c r="C7730" s="55">
        <v>98.67</v>
      </c>
      <c r="D7730" s="52">
        <f t="shared" si="123"/>
        <v>11</v>
      </c>
    </row>
    <row r="7731" spans="1:4" x14ac:dyDescent="0.3">
      <c r="A7731" s="54">
        <v>45613</v>
      </c>
      <c r="B7731" s="52">
        <v>14</v>
      </c>
      <c r="C7731" s="55">
        <v>108.59</v>
      </c>
      <c r="D7731" s="52">
        <f t="shared" si="123"/>
        <v>11</v>
      </c>
    </row>
    <row r="7732" spans="1:4" x14ac:dyDescent="0.3">
      <c r="A7732" s="54">
        <v>45613</v>
      </c>
      <c r="B7732" s="52">
        <v>15</v>
      </c>
      <c r="C7732" s="55">
        <v>133.34</v>
      </c>
      <c r="D7732" s="52">
        <f t="shared" si="123"/>
        <v>11</v>
      </c>
    </row>
    <row r="7733" spans="1:4" x14ac:dyDescent="0.3">
      <c r="A7733" s="54">
        <v>45613</v>
      </c>
      <c r="B7733" s="52">
        <v>16</v>
      </c>
      <c r="C7733" s="55">
        <v>124.44</v>
      </c>
      <c r="D7733" s="52">
        <f t="shared" si="123"/>
        <v>11</v>
      </c>
    </row>
    <row r="7734" spans="1:4" x14ac:dyDescent="0.3">
      <c r="A7734" s="54">
        <v>45613</v>
      </c>
      <c r="B7734" s="52">
        <v>17</v>
      </c>
      <c r="C7734" s="55">
        <v>177.1</v>
      </c>
      <c r="D7734" s="52">
        <f t="shared" si="123"/>
        <v>11</v>
      </c>
    </row>
    <row r="7735" spans="1:4" x14ac:dyDescent="0.3">
      <c r="A7735" s="54">
        <v>45613</v>
      </c>
      <c r="B7735" s="52">
        <v>18</v>
      </c>
      <c r="C7735" s="55">
        <v>142.74</v>
      </c>
      <c r="D7735" s="52">
        <f t="shared" si="123"/>
        <v>11</v>
      </c>
    </row>
    <row r="7736" spans="1:4" x14ac:dyDescent="0.3">
      <c r="A7736" s="54">
        <v>45613</v>
      </c>
      <c r="B7736" s="52">
        <v>19</v>
      </c>
      <c r="C7736" s="55">
        <v>178.13</v>
      </c>
      <c r="D7736" s="52">
        <f t="shared" si="123"/>
        <v>11</v>
      </c>
    </row>
    <row r="7737" spans="1:4" x14ac:dyDescent="0.3">
      <c r="A7737" s="54">
        <v>45613</v>
      </c>
      <c r="B7737" s="52">
        <v>20</v>
      </c>
      <c r="C7737" s="55">
        <v>187.64</v>
      </c>
      <c r="D7737" s="52">
        <f t="shared" si="123"/>
        <v>11</v>
      </c>
    </row>
    <row r="7738" spans="1:4" x14ac:dyDescent="0.3">
      <c r="A7738" s="54">
        <v>45613</v>
      </c>
      <c r="B7738" s="52">
        <v>21</v>
      </c>
      <c r="C7738" s="55">
        <v>208.94</v>
      </c>
      <c r="D7738" s="52">
        <f t="shared" si="123"/>
        <v>11</v>
      </c>
    </row>
    <row r="7739" spans="1:4" x14ac:dyDescent="0.3">
      <c r="A7739" s="54">
        <v>45613</v>
      </c>
      <c r="B7739" s="52">
        <v>22</v>
      </c>
      <c r="C7739" s="55">
        <v>172.68</v>
      </c>
      <c r="D7739" s="52">
        <f t="shared" si="123"/>
        <v>11</v>
      </c>
    </row>
    <row r="7740" spans="1:4" x14ac:dyDescent="0.3">
      <c r="A7740" s="54">
        <v>45613</v>
      </c>
      <c r="B7740" s="52">
        <v>23</v>
      </c>
      <c r="C7740" s="55">
        <v>146.35</v>
      </c>
      <c r="D7740" s="52">
        <f t="shared" si="123"/>
        <v>11</v>
      </c>
    </row>
    <row r="7741" spans="1:4" x14ac:dyDescent="0.3">
      <c r="A7741" s="54">
        <v>45613</v>
      </c>
      <c r="B7741" s="52">
        <v>24</v>
      </c>
      <c r="C7741" s="55">
        <v>131.15</v>
      </c>
      <c r="D7741" s="52">
        <f t="shared" si="123"/>
        <v>11</v>
      </c>
    </row>
    <row r="7742" spans="1:4" x14ac:dyDescent="0.3">
      <c r="A7742" s="54">
        <v>45614</v>
      </c>
      <c r="B7742" s="52">
        <v>1</v>
      </c>
      <c r="C7742" s="55">
        <v>121.17</v>
      </c>
      <c r="D7742" s="52">
        <f t="shared" si="123"/>
        <v>11</v>
      </c>
    </row>
    <row r="7743" spans="1:4" x14ac:dyDescent="0.3">
      <c r="A7743" s="54">
        <v>45614</v>
      </c>
      <c r="B7743" s="52">
        <v>2</v>
      </c>
      <c r="C7743" s="55">
        <v>113.84</v>
      </c>
      <c r="D7743" s="52">
        <f t="shared" si="123"/>
        <v>11</v>
      </c>
    </row>
    <row r="7744" spans="1:4" x14ac:dyDescent="0.3">
      <c r="A7744" s="54">
        <v>45614</v>
      </c>
      <c r="B7744" s="52">
        <v>3</v>
      </c>
      <c r="C7744" s="55">
        <v>94.8</v>
      </c>
      <c r="D7744" s="52">
        <f t="shared" si="123"/>
        <v>11</v>
      </c>
    </row>
    <row r="7745" spans="1:4" x14ac:dyDescent="0.3">
      <c r="A7745" s="54">
        <v>45614</v>
      </c>
      <c r="B7745" s="52">
        <v>4</v>
      </c>
      <c r="C7745" s="55">
        <v>79.069999999999993</v>
      </c>
      <c r="D7745" s="52">
        <f t="shared" si="123"/>
        <v>11</v>
      </c>
    </row>
    <row r="7746" spans="1:4" x14ac:dyDescent="0.3">
      <c r="A7746" s="54">
        <v>45614</v>
      </c>
      <c r="B7746" s="52">
        <v>5</v>
      </c>
      <c r="C7746" s="55">
        <v>97.13</v>
      </c>
      <c r="D7746" s="52">
        <f t="shared" si="123"/>
        <v>11</v>
      </c>
    </row>
    <row r="7747" spans="1:4" x14ac:dyDescent="0.3">
      <c r="A7747" s="54">
        <v>45614</v>
      </c>
      <c r="B7747" s="52">
        <v>6</v>
      </c>
      <c r="C7747" s="55">
        <v>117.62</v>
      </c>
      <c r="D7747" s="52">
        <f t="shared" si="123"/>
        <v>11</v>
      </c>
    </row>
    <row r="7748" spans="1:4" x14ac:dyDescent="0.3">
      <c r="A7748" s="54">
        <v>45614</v>
      </c>
      <c r="B7748" s="52">
        <v>7</v>
      </c>
      <c r="C7748" s="55">
        <v>183.67</v>
      </c>
      <c r="D7748" s="52">
        <f t="shared" si="123"/>
        <v>11</v>
      </c>
    </row>
    <row r="7749" spans="1:4" x14ac:dyDescent="0.3">
      <c r="A7749" s="54">
        <v>45614</v>
      </c>
      <c r="B7749" s="52">
        <v>8</v>
      </c>
      <c r="C7749" s="55">
        <v>207.35</v>
      </c>
      <c r="D7749" s="52">
        <f t="shared" si="123"/>
        <v>11</v>
      </c>
    </row>
    <row r="7750" spans="1:4" x14ac:dyDescent="0.3">
      <c r="A7750" s="54">
        <v>45614</v>
      </c>
      <c r="B7750" s="52">
        <v>9</v>
      </c>
      <c r="C7750" s="55">
        <v>160.22999999999999</v>
      </c>
      <c r="D7750" s="52">
        <f t="shared" si="123"/>
        <v>11</v>
      </c>
    </row>
    <row r="7751" spans="1:4" x14ac:dyDescent="0.3">
      <c r="A7751" s="54">
        <v>45614</v>
      </c>
      <c r="B7751" s="52">
        <v>10</v>
      </c>
      <c r="C7751" s="55">
        <v>143.15</v>
      </c>
      <c r="D7751" s="52">
        <f t="shared" si="123"/>
        <v>11</v>
      </c>
    </row>
    <row r="7752" spans="1:4" x14ac:dyDescent="0.3">
      <c r="A7752" s="54">
        <v>45614</v>
      </c>
      <c r="B7752" s="52">
        <v>11</v>
      </c>
      <c r="C7752" s="55">
        <v>137.97</v>
      </c>
      <c r="D7752" s="52">
        <f t="shared" si="123"/>
        <v>11</v>
      </c>
    </row>
    <row r="7753" spans="1:4" x14ac:dyDescent="0.3">
      <c r="A7753" s="54">
        <v>45614</v>
      </c>
      <c r="B7753" s="52">
        <v>12</v>
      </c>
      <c r="C7753" s="55">
        <v>135.84</v>
      </c>
      <c r="D7753" s="52">
        <f t="shared" si="123"/>
        <v>11</v>
      </c>
    </row>
    <row r="7754" spans="1:4" x14ac:dyDescent="0.3">
      <c r="A7754" s="54">
        <v>45614</v>
      </c>
      <c r="B7754" s="52">
        <v>13</v>
      </c>
      <c r="C7754" s="55">
        <v>142.54</v>
      </c>
      <c r="D7754" s="52">
        <f t="shared" si="123"/>
        <v>11</v>
      </c>
    </row>
    <row r="7755" spans="1:4" x14ac:dyDescent="0.3">
      <c r="A7755" s="54">
        <v>45614</v>
      </c>
      <c r="B7755" s="52">
        <v>14</v>
      </c>
      <c r="C7755" s="55">
        <v>141.55000000000001</v>
      </c>
      <c r="D7755" s="52">
        <f t="shared" si="123"/>
        <v>11</v>
      </c>
    </row>
    <row r="7756" spans="1:4" x14ac:dyDescent="0.3">
      <c r="A7756" s="54">
        <v>45614</v>
      </c>
      <c r="B7756" s="52">
        <v>15</v>
      </c>
      <c r="C7756" s="55">
        <v>151.1</v>
      </c>
      <c r="D7756" s="52">
        <f t="shared" si="123"/>
        <v>11</v>
      </c>
    </row>
    <row r="7757" spans="1:4" x14ac:dyDescent="0.3">
      <c r="A7757" s="54">
        <v>45614</v>
      </c>
      <c r="B7757" s="52">
        <v>16</v>
      </c>
      <c r="C7757" s="55">
        <v>180.19</v>
      </c>
      <c r="D7757" s="52">
        <f t="shared" si="123"/>
        <v>11</v>
      </c>
    </row>
    <row r="7758" spans="1:4" x14ac:dyDescent="0.3">
      <c r="A7758" s="54">
        <v>45614</v>
      </c>
      <c r="B7758" s="52">
        <v>17</v>
      </c>
      <c r="C7758" s="55">
        <v>210.86</v>
      </c>
      <c r="D7758" s="52">
        <f t="shared" si="123"/>
        <v>11</v>
      </c>
    </row>
    <row r="7759" spans="1:4" x14ac:dyDescent="0.3">
      <c r="A7759" s="54">
        <v>45614</v>
      </c>
      <c r="B7759" s="52">
        <v>18</v>
      </c>
      <c r="C7759" s="55">
        <v>212.5</v>
      </c>
      <c r="D7759" s="52">
        <f t="shared" ref="D7759:D7822" si="124">MONTH(A7759)</f>
        <v>11</v>
      </c>
    </row>
    <row r="7760" spans="1:4" x14ac:dyDescent="0.3">
      <c r="A7760" s="54">
        <v>45614</v>
      </c>
      <c r="B7760" s="52">
        <v>19</v>
      </c>
      <c r="C7760" s="55">
        <v>218.68</v>
      </c>
      <c r="D7760" s="52">
        <f t="shared" si="124"/>
        <v>11</v>
      </c>
    </row>
    <row r="7761" spans="1:4" x14ac:dyDescent="0.3">
      <c r="A7761" s="54">
        <v>45614</v>
      </c>
      <c r="B7761" s="52">
        <v>20</v>
      </c>
      <c r="C7761" s="55">
        <v>196.42</v>
      </c>
      <c r="D7761" s="52">
        <f t="shared" si="124"/>
        <v>11</v>
      </c>
    </row>
    <row r="7762" spans="1:4" x14ac:dyDescent="0.3">
      <c r="A7762" s="54">
        <v>45614</v>
      </c>
      <c r="B7762" s="52">
        <v>21</v>
      </c>
      <c r="C7762" s="55">
        <v>75.040000000000006</v>
      </c>
      <c r="D7762" s="52">
        <f t="shared" si="124"/>
        <v>11</v>
      </c>
    </row>
    <row r="7763" spans="1:4" x14ac:dyDescent="0.3">
      <c r="A7763" s="54">
        <v>45614</v>
      </c>
      <c r="B7763" s="52">
        <v>22</v>
      </c>
      <c r="C7763" s="55">
        <v>95.41</v>
      </c>
      <c r="D7763" s="52">
        <f t="shared" si="124"/>
        <v>11</v>
      </c>
    </row>
    <row r="7764" spans="1:4" x14ac:dyDescent="0.3">
      <c r="A7764" s="54">
        <v>45614</v>
      </c>
      <c r="B7764" s="52">
        <v>23</v>
      </c>
      <c r="C7764" s="55">
        <v>103.42</v>
      </c>
      <c r="D7764" s="52">
        <f t="shared" si="124"/>
        <v>11</v>
      </c>
    </row>
    <row r="7765" spans="1:4" x14ac:dyDescent="0.3">
      <c r="A7765" s="54">
        <v>45614</v>
      </c>
      <c r="B7765" s="52">
        <v>24</v>
      </c>
      <c r="C7765" s="55">
        <v>114.95</v>
      </c>
      <c r="D7765" s="52">
        <f t="shared" si="124"/>
        <v>11</v>
      </c>
    </row>
    <row r="7766" spans="1:4" x14ac:dyDescent="0.3">
      <c r="A7766" s="54">
        <v>45615</v>
      </c>
      <c r="B7766" s="52">
        <v>1</v>
      </c>
      <c r="C7766" s="55">
        <v>112.74</v>
      </c>
      <c r="D7766" s="52">
        <f t="shared" si="124"/>
        <v>11</v>
      </c>
    </row>
    <row r="7767" spans="1:4" x14ac:dyDescent="0.3">
      <c r="A7767" s="54">
        <v>45615</v>
      </c>
      <c r="B7767" s="52">
        <v>2</v>
      </c>
      <c r="C7767" s="55">
        <v>104.77</v>
      </c>
      <c r="D7767" s="52">
        <f t="shared" si="124"/>
        <v>11</v>
      </c>
    </row>
    <row r="7768" spans="1:4" x14ac:dyDescent="0.3">
      <c r="A7768" s="54">
        <v>45615</v>
      </c>
      <c r="B7768" s="52">
        <v>3</v>
      </c>
      <c r="C7768" s="55">
        <v>99.93</v>
      </c>
      <c r="D7768" s="52">
        <f t="shared" si="124"/>
        <v>11</v>
      </c>
    </row>
    <row r="7769" spans="1:4" x14ac:dyDescent="0.3">
      <c r="A7769" s="54">
        <v>45615</v>
      </c>
      <c r="B7769" s="52">
        <v>4</v>
      </c>
      <c r="C7769" s="55">
        <v>95.49</v>
      </c>
      <c r="D7769" s="52">
        <f t="shared" si="124"/>
        <v>11</v>
      </c>
    </row>
    <row r="7770" spans="1:4" x14ac:dyDescent="0.3">
      <c r="A7770" s="54">
        <v>45615</v>
      </c>
      <c r="B7770" s="52">
        <v>5</v>
      </c>
      <c r="C7770" s="55">
        <v>98.56</v>
      </c>
      <c r="D7770" s="52">
        <f t="shared" si="124"/>
        <v>11</v>
      </c>
    </row>
    <row r="7771" spans="1:4" x14ac:dyDescent="0.3">
      <c r="A7771" s="54">
        <v>45615</v>
      </c>
      <c r="B7771" s="52">
        <v>6</v>
      </c>
      <c r="C7771" s="55">
        <v>98.35</v>
      </c>
      <c r="D7771" s="52">
        <f t="shared" si="124"/>
        <v>11</v>
      </c>
    </row>
    <row r="7772" spans="1:4" x14ac:dyDescent="0.3">
      <c r="A7772" s="54">
        <v>45615</v>
      </c>
      <c r="B7772" s="52">
        <v>7</v>
      </c>
      <c r="C7772" s="55">
        <v>153.47</v>
      </c>
      <c r="D7772" s="52">
        <f t="shared" si="124"/>
        <v>11</v>
      </c>
    </row>
    <row r="7773" spans="1:4" x14ac:dyDescent="0.3">
      <c r="A7773" s="54">
        <v>45615</v>
      </c>
      <c r="B7773" s="52">
        <v>8</v>
      </c>
      <c r="C7773" s="55">
        <v>204.51</v>
      </c>
      <c r="D7773" s="52">
        <f t="shared" si="124"/>
        <v>11</v>
      </c>
    </row>
    <row r="7774" spans="1:4" x14ac:dyDescent="0.3">
      <c r="A7774" s="54">
        <v>45615</v>
      </c>
      <c r="B7774" s="52">
        <v>9</v>
      </c>
      <c r="C7774" s="55">
        <v>188.77</v>
      </c>
      <c r="D7774" s="52">
        <f t="shared" si="124"/>
        <v>11</v>
      </c>
    </row>
    <row r="7775" spans="1:4" x14ac:dyDescent="0.3">
      <c r="A7775" s="54">
        <v>45615</v>
      </c>
      <c r="B7775" s="52">
        <v>10</v>
      </c>
      <c r="C7775" s="55">
        <v>161.66</v>
      </c>
      <c r="D7775" s="52">
        <f t="shared" si="124"/>
        <v>11</v>
      </c>
    </row>
    <row r="7776" spans="1:4" x14ac:dyDescent="0.3">
      <c r="A7776" s="54">
        <v>45615</v>
      </c>
      <c r="B7776" s="52">
        <v>11</v>
      </c>
      <c r="C7776" s="55">
        <v>159.27000000000001</v>
      </c>
      <c r="D7776" s="52">
        <f t="shared" si="124"/>
        <v>11</v>
      </c>
    </row>
    <row r="7777" spans="1:4" x14ac:dyDescent="0.3">
      <c r="A7777" s="54">
        <v>45615</v>
      </c>
      <c r="B7777" s="52">
        <v>12</v>
      </c>
      <c r="C7777" s="55">
        <v>156.4</v>
      </c>
      <c r="D7777" s="52">
        <f t="shared" si="124"/>
        <v>11</v>
      </c>
    </row>
    <row r="7778" spans="1:4" x14ac:dyDescent="0.3">
      <c r="A7778" s="54">
        <v>45615</v>
      </c>
      <c r="B7778" s="52">
        <v>13</v>
      </c>
      <c r="C7778" s="55">
        <v>151.06</v>
      </c>
      <c r="D7778" s="52">
        <f t="shared" si="124"/>
        <v>11</v>
      </c>
    </row>
    <row r="7779" spans="1:4" x14ac:dyDescent="0.3">
      <c r="A7779" s="54">
        <v>45615</v>
      </c>
      <c r="B7779" s="52">
        <v>14</v>
      </c>
      <c r="C7779" s="55">
        <v>156</v>
      </c>
      <c r="D7779" s="52">
        <f t="shared" si="124"/>
        <v>11</v>
      </c>
    </row>
    <row r="7780" spans="1:4" x14ac:dyDescent="0.3">
      <c r="A7780" s="54">
        <v>45615</v>
      </c>
      <c r="B7780" s="52">
        <v>15</v>
      </c>
      <c r="C7780" s="55">
        <v>174.14</v>
      </c>
      <c r="D7780" s="52">
        <f t="shared" si="124"/>
        <v>11</v>
      </c>
    </row>
    <row r="7781" spans="1:4" x14ac:dyDescent="0.3">
      <c r="A7781" s="54">
        <v>45615</v>
      </c>
      <c r="B7781" s="52">
        <v>16</v>
      </c>
      <c r="C7781" s="55">
        <v>208.81</v>
      </c>
      <c r="D7781" s="52">
        <f t="shared" si="124"/>
        <v>11</v>
      </c>
    </row>
    <row r="7782" spans="1:4" x14ac:dyDescent="0.3">
      <c r="A7782" s="54">
        <v>45615</v>
      </c>
      <c r="B7782" s="52">
        <v>17</v>
      </c>
      <c r="C7782" s="55">
        <v>186</v>
      </c>
      <c r="D7782" s="52">
        <f t="shared" si="124"/>
        <v>11</v>
      </c>
    </row>
    <row r="7783" spans="1:4" x14ac:dyDescent="0.3">
      <c r="A7783" s="54">
        <v>45615</v>
      </c>
      <c r="B7783" s="52">
        <v>18</v>
      </c>
      <c r="C7783" s="55">
        <v>165.86</v>
      </c>
      <c r="D7783" s="52">
        <f t="shared" si="124"/>
        <v>11</v>
      </c>
    </row>
    <row r="7784" spans="1:4" x14ac:dyDescent="0.3">
      <c r="A7784" s="54">
        <v>45615</v>
      </c>
      <c r="B7784" s="52">
        <v>19</v>
      </c>
      <c r="C7784" s="55">
        <v>174.32</v>
      </c>
      <c r="D7784" s="52">
        <f t="shared" si="124"/>
        <v>11</v>
      </c>
    </row>
    <row r="7785" spans="1:4" x14ac:dyDescent="0.3">
      <c r="A7785" s="54">
        <v>45615</v>
      </c>
      <c r="B7785" s="52">
        <v>20</v>
      </c>
      <c r="C7785" s="55">
        <v>112.08</v>
      </c>
      <c r="D7785" s="52">
        <f t="shared" si="124"/>
        <v>11</v>
      </c>
    </row>
    <row r="7786" spans="1:4" x14ac:dyDescent="0.3">
      <c r="A7786" s="54">
        <v>45615</v>
      </c>
      <c r="B7786" s="52">
        <v>21</v>
      </c>
      <c r="C7786" s="55">
        <v>114.74</v>
      </c>
      <c r="D7786" s="52">
        <f t="shared" si="124"/>
        <v>11</v>
      </c>
    </row>
    <row r="7787" spans="1:4" x14ac:dyDescent="0.3">
      <c r="A7787" s="54">
        <v>45615</v>
      </c>
      <c r="B7787" s="52">
        <v>22</v>
      </c>
      <c r="C7787" s="55">
        <v>113.81</v>
      </c>
      <c r="D7787" s="52">
        <f t="shared" si="124"/>
        <v>11</v>
      </c>
    </row>
    <row r="7788" spans="1:4" x14ac:dyDescent="0.3">
      <c r="A7788" s="54">
        <v>45615</v>
      </c>
      <c r="B7788" s="52">
        <v>23</v>
      </c>
      <c r="C7788" s="55">
        <v>113.37</v>
      </c>
      <c r="D7788" s="52">
        <f t="shared" si="124"/>
        <v>11</v>
      </c>
    </row>
    <row r="7789" spans="1:4" x14ac:dyDescent="0.3">
      <c r="A7789" s="54">
        <v>45615</v>
      </c>
      <c r="B7789" s="52">
        <v>24</v>
      </c>
      <c r="C7789" s="55">
        <v>93.59</v>
      </c>
      <c r="D7789" s="52">
        <f t="shared" si="124"/>
        <v>11</v>
      </c>
    </row>
    <row r="7790" spans="1:4" x14ac:dyDescent="0.3">
      <c r="A7790" s="54">
        <v>45616</v>
      </c>
      <c r="B7790" s="52">
        <v>1</v>
      </c>
      <c r="C7790" s="55">
        <v>114.33</v>
      </c>
      <c r="D7790" s="52">
        <f t="shared" si="124"/>
        <v>11</v>
      </c>
    </row>
    <row r="7791" spans="1:4" x14ac:dyDescent="0.3">
      <c r="A7791" s="54">
        <v>45616</v>
      </c>
      <c r="B7791" s="52">
        <v>2</v>
      </c>
      <c r="C7791" s="55">
        <v>107.22</v>
      </c>
      <c r="D7791" s="52">
        <f t="shared" si="124"/>
        <v>11</v>
      </c>
    </row>
    <row r="7792" spans="1:4" x14ac:dyDescent="0.3">
      <c r="A7792" s="54">
        <v>45616</v>
      </c>
      <c r="B7792" s="52">
        <v>3</v>
      </c>
      <c r="C7792" s="55">
        <v>97.37</v>
      </c>
      <c r="D7792" s="52">
        <f t="shared" si="124"/>
        <v>11</v>
      </c>
    </row>
    <row r="7793" spans="1:4" x14ac:dyDescent="0.3">
      <c r="A7793" s="54">
        <v>45616</v>
      </c>
      <c r="B7793" s="52">
        <v>4</v>
      </c>
      <c r="C7793" s="55">
        <v>84.09</v>
      </c>
      <c r="D7793" s="52">
        <f t="shared" si="124"/>
        <v>11</v>
      </c>
    </row>
    <row r="7794" spans="1:4" x14ac:dyDescent="0.3">
      <c r="A7794" s="54">
        <v>45616</v>
      </c>
      <c r="B7794" s="52">
        <v>5</v>
      </c>
      <c r="C7794" s="55">
        <v>84.4</v>
      </c>
      <c r="D7794" s="52">
        <f t="shared" si="124"/>
        <v>11</v>
      </c>
    </row>
    <row r="7795" spans="1:4" x14ac:dyDescent="0.3">
      <c r="A7795" s="54">
        <v>45616</v>
      </c>
      <c r="B7795" s="52">
        <v>6</v>
      </c>
      <c r="C7795" s="55">
        <v>99.58</v>
      </c>
      <c r="D7795" s="52">
        <f t="shared" si="124"/>
        <v>11</v>
      </c>
    </row>
    <row r="7796" spans="1:4" x14ac:dyDescent="0.3">
      <c r="A7796" s="54">
        <v>45616</v>
      </c>
      <c r="B7796" s="52">
        <v>7</v>
      </c>
      <c r="C7796" s="55">
        <v>129.07</v>
      </c>
      <c r="D7796" s="52">
        <f t="shared" si="124"/>
        <v>11</v>
      </c>
    </row>
    <row r="7797" spans="1:4" x14ac:dyDescent="0.3">
      <c r="A7797" s="54">
        <v>45616</v>
      </c>
      <c r="B7797" s="52">
        <v>8</v>
      </c>
      <c r="C7797" s="55">
        <v>139.22999999999999</v>
      </c>
      <c r="D7797" s="52">
        <f t="shared" si="124"/>
        <v>11</v>
      </c>
    </row>
    <row r="7798" spans="1:4" x14ac:dyDescent="0.3">
      <c r="A7798" s="54">
        <v>45616</v>
      </c>
      <c r="B7798" s="52">
        <v>9</v>
      </c>
      <c r="C7798" s="55">
        <v>142.87</v>
      </c>
      <c r="D7798" s="52">
        <f t="shared" si="124"/>
        <v>11</v>
      </c>
    </row>
    <row r="7799" spans="1:4" x14ac:dyDescent="0.3">
      <c r="A7799" s="54">
        <v>45616</v>
      </c>
      <c r="B7799" s="52">
        <v>10</v>
      </c>
      <c r="C7799" s="55">
        <v>141</v>
      </c>
      <c r="D7799" s="52">
        <f t="shared" si="124"/>
        <v>11</v>
      </c>
    </row>
    <row r="7800" spans="1:4" x14ac:dyDescent="0.3">
      <c r="A7800" s="54">
        <v>45616</v>
      </c>
      <c r="B7800" s="52">
        <v>11</v>
      </c>
      <c r="C7800" s="55">
        <v>129.26</v>
      </c>
      <c r="D7800" s="52">
        <f t="shared" si="124"/>
        <v>11</v>
      </c>
    </row>
    <row r="7801" spans="1:4" x14ac:dyDescent="0.3">
      <c r="A7801" s="54">
        <v>45616</v>
      </c>
      <c r="B7801" s="52">
        <v>12</v>
      </c>
      <c r="C7801" s="55">
        <v>133.58000000000001</v>
      </c>
      <c r="D7801" s="52">
        <f t="shared" si="124"/>
        <v>11</v>
      </c>
    </row>
    <row r="7802" spans="1:4" x14ac:dyDescent="0.3">
      <c r="A7802" s="54">
        <v>45616</v>
      </c>
      <c r="B7802" s="52">
        <v>13</v>
      </c>
      <c r="C7802" s="55">
        <v>126.18</v>
      </c>
      <c r="D7802" s="52">
        <f t="shared" si="124"/>
        <v>11</v>
      </c>
    </row>
    <row r="7803" spans="1:4" x14ac:dyDescent="0.3">
      <c r="A7803" s="54">
        <v>45616</v>
      </c>
      <c r="B7803" s="52">
        <v>14</v>
      </c>
      <c r="C7803" s="55">
        <v>132</v>
      </c>
      <c r="D7803" s="52">
        <f t="shared" si="124"/>
        <v>11</v>
      </c>
    </row>
    <row r="7804" spans="1:4" x14ac:dyDescent="0.3">
      <c r="A7804" s="54">
        <v>45616</v>
      </c>
      <c r="B7804" s="52">
        <v>15</v>
      </c>
      <c r="C7804" s="55">
        <v>128.11000000000001</v>
      </c>
      <c r="D7804" s="52">
        <f t="shared" si="124"/>
        <v>11</v>
      </c>
    </row>
    <row r="7805" spans="1:4" x14ac:dyDescent="0.3">
      <c r="A7805" s="54">
        <v>45616</v>
      </c>
      <c r="B7805" s="52">
        <v>16</v>
      </c>
      <c r="C7805" s="55">
        <v>142.30000000000001</v>
      </c>
      <c r="D7805" s="52">
        <f t="shared" si="124"/>
        <v>11</v>
      </c>
    </row>
    <row r="7806" spans="1:4" x14ac:dyDescent="0.3">
      <c r="A7806" s="54">
        <v>45616</v>
      </c>
      <c r="B7806" s="52">
        <v>17</v>
      </c>
      <c r="C7806" s="55">
        <v>152.12</v>
      </c>
      <c r="D7806" s="52">
        <f t="shared" si="124"/>
        <v>11</v>
      </c>
    </row>
    <row r="7807" spans="1:4" x14ac:dyDescent="0.3">
      <c r="A7807" s="54">
        <v>45616</v>
      </c>
      <c r="B7807" s="52">
        <v>18</v>
      </c>
      <c r="C7807" s="55">
        <v>154.86000000000001</v>
      </c>
      <c r="D7807" s="52">
        <f t="shared" si="124"/>
        <v>11</v>
      </c>
    </row>
    <row r="7808" spans="1:4" x14ac:dyDescent="0.3">
      <c r="A7808" s="54">
        <v>45616</v>
      </c>
      <c r="B7808" s="52">
        <v>19</v>
      </c>
      <c r="C7808" s="55">
        <v>153.05000000000001</v>
      </c>
      <c r="D7808" s="52">
        <f t="shared" si="124"/>
        <v>11</v>
      </c>
    </row>
    <row r="7809" spans="1:4" x14ac:dyDescent="0.3">
      <c r="A7809" s="54">
        <v>45616</v>
      </c>
      <c r="B7809" s="52">
        <v>20</v>
      </c>
      <c r="C7809" s="55">
        <v>151.38999999999999</v>
      </c>
      <c r="D7809" s="52">
        <f t="shared" si="124"/>
        <v>11</v>
      </c>
    </row>
    <row r="7810" spans="1:4" x14ac:dyDescent="0.3">
      <c r="A7810" s="54">
        <v>45616</v>
      </c>
      <c r="B7810" s="52">
        <v>21</v>
      </c>
      <c r="C7810" s="55">
        <v>135.97999999999999</v>
      </c>
      <c r="D7810" s="52">
        <f t="shared" si="124"/>
        <v>11</v>
      </c>
    </row>
    <row r="7811" spans="1:4" x14ac:dyDescent="0.3">
      <c r="A7811" s="54">
        <v>45616</v>
      </c>
      <c r="B7811" s="52">
        <v>22</v>
      </c>
      <c r="C7811" s="55">
        <v>127.26</v>
      </c>
      <c r="D7811" s="52">
        <f t="shared" si="124"/>
        <v>11</v>
      </c>
    </row>
    <row r="7812" spans="1:4" x14ac:dyDescent="0.3">
      <c r="A7812" s="54">
        <v>45616</v>
      </c>
      <c r="B7812" s="52">
        <v>23</v>
      </c>
      <c r="C7812" s="55">
        <v>121.73</v>
      </c>
      <c r="D7812" s="52">
        <f t="shared" si="124"/>
        <v>11</v>
      </c>
    </row>
    <row r="7813" spans="1:4" x14ac:dyDescent="0.3">
      <c r="A7813" s="54">
        <v>45616</v>
      </c>
      <c r="B7813" s="52">
        <v>24</v>
      </c>
      <c r="C7813" s="55">
        <v>103.5</v>
      </c>
      <c r="D7813" s="52">
        <f t="shared" si="124"/>
        <v>11</v>
      </c>
    </row>
    <row r="7814" spans="1:4" x14ac:dyDescent="0.3">
      <c r="A7814" s="54">
        <v>45617</v>
      </c>
      <c r="B7814" s="52">
        <v>1</v>
      </c>
      <c r="C7814" s="55">
        <v>93.96</v>
      </c>
      <c r="D7814" s="52">
        <f t="shared" si="124"/>
        <v>11</v>
      </c>
    </row>
    <row r="7815" spans="1:4" x14ac:dyDescent="0.3">
      <c r="A7815" s="54">
        <v>45617</v>
      </c>
      <c r="B7815" s="52">
        <v>2</v>
      </c>
      <c r="C7815" s="55">
        <v>90.4</v>
      </c>
      <c r="D7815" s="52">
        <f t="shared" si="124"/>
        <v>11</v>
      </c>
    </row>
    <row r="7816" spans="1:4" x14ac:dyDescent="0.3">
      <c r="A7816" s="54">
        <v>45617</v>
      </c>
      <c r="B7816" s="52">
        <v>3</v>
      </c>
      <c r="C7816" s="55">
        <v>86.8</v>
      </c>
      <c r="D7816" s="52">
        <f t="shared" si="124"/>
        <v>11</v>
      </c>
    </row>
    <row r="7817" spans="1:4" x14ac:dyDescent="0.3">
      <c r="A7817" s="54">
        <v>45617</v>
      </c>
      <c r="B7817" s="52">
        <v>4</v>
      </c>
      <c r="C7817" s="55">
        <v>84.15</v>
      </c>
      <c r="D7817" s="52">
        <f t="shared" si="124"/>
        <v>11</v>
      </c>
    </row>
    <row r="7818" spans="1:4" x14ac:dyDescent="0.3">
      <c r="A7818" s="54">
        <v>45617</v>
      </c>
      <c r="B7818" s="52">
        <v>5</v>
      </c>
      <c r="C7818" s="55">
        <v>84.23</v>
      </c>
      <c r="D7818" s="52">
        <f t="shared" si="124"/>
        <v>11</v>
      </c>
    </row>
    <row r="7819" spans="1:4" x14ac:dyDescent="0.3">
      <c r="A7819" s="54">
        <v>45617</v>
      </c>
      <c r="B7819" s="52">
        <v>6</v>
      </c>
      <c r="C7819" s="55">
        <v>109.37</v>
      </c>
      <c r="D7819" s="52">
        <f t="shared" si="124"/>
        <v>11</v>
      </c>
    </row>
    <row r="7820" spans="1:4" x14ac:dyDescent="0.3">
      <c r="A7820" s="54">
        <v>45617</v>
      </c>
      <c r="B7820" s="52">
        <v>7</v>
      </c>
      <c r="C7820" s="55">
        <v>146.27000000000001</v>
      </c>
      <c r="D7820" s="52">
        <f t="shared" si="124"/>
        <v>11</v>
      </c>
    </row>
    <row r="7821" spans="1:4" x14ac:dyDescent="0.3">
      <c r="A7821" s="54">
        <v>45617</v>
      </c>
      <c r="B7821" s="52">
        <v>8</v>
      </c>
      <c r="C7821" s="55">
        <v>156.80000000000001</v>
      </c>
      <c r="D7821" s="52">
        <f t="shared" si="124"/>
        <v>11</v>
      </c>
    </row>
    <row r="7822" spans="1:4" x14ac:dyDescent="0.3">
      <c r="A7822" s="54">
        <v>45617</v>
      </c>
      <c r="B7822" s="52">
        <v>9</v>
      </c>
      <c r="C7822" s="55">
        <v>149.15</v>
      </c>
      <c r="D7822" s="52">
        <f t="shared" si="124"/>
        <v>11</v>
      </c>
    </row>
    <row r="7823" spans="1:4" x14ac:dyDescent="0.3">
      <c r="A7823" s="54">
        <v>45617</v>
      </c>
      <c r="B7823" s="52">
        <v>10</v>
      </c>
      <c r="C7823" s="55">
        <v>136.05000000000001</v>
      </c>
      <c r="D7823" s="52">
        <f t="shared" ref="D7823:D7886" si="125">MONTH(A7823)</f>
        <v>11</v>
      </c>
    </row>
    <row r="7824" spans="1:4" x14ac:dyDescent="0.3">
      <c r="A7824" s="54">
        <v>45617</v>
      </c>
      <c r="B7824" s="52">
        <v>11</v>
      </c>
      <c r="C7824" s="55">
        <v>129.13</v>
      </c>
      <c r="D7824" s="52">
        <f t="shared" si="125"/>
        <v>11</v>
      </c>
    </row>
    <row r="7825" spans="1:4" x14ac:dyDescent="0.3">
      <c r="A7825" s="54">
        <v>45617</v>
      </c>
      <c r="B7825" s="52">
        <v>12</v>
      </c>
      <c r="C7825" s="55">
        <v>116.91</v>
      </c>
      <c r="D7825" s="52">
        <f t="shared" si="125"/>
        <v>11</v>
      </c>
    </row>
    <row r="7826" spans="1:4" x14ac:dyDescent="0.3">
      <c r="A7826" s="54">
        <v>45617</v>
      </c>
      <c r="B7826" s="52">
        <v>13</v>
      </c>
      <c r="C7826" s="55">
        <v>115.84</v>
      </c>
      <c r="D7826" s="52">
        <f t="shared" si="125"/>
        <v>11</v>
      </c>
    </row>
    <row r="7827" spans="1:4" x14ac:dyDescent="0.3">
      <c r="A7827" s="54">
        <v>45617</v>
      </c>
      <c r="B7827" s="52">
        <v>14</v>
      </c>
      <c r="C7827" s="55">
        <v>130.99</v>
      </c>
      <c r="D7827" s="52">
        <f t="shared" si="125"/>
        <v>11</v>
      </c>
    </row>
    <row r="7828" spans="1:4" x14ac:dyDescent="0.3">
      <c r="A7828" s="54">
        <v>45617</v>
      </c>
      <c r="B7828" s="52">
        <v>15</v>
      </c>
      <c r="C7828" s="55">
        <v>150.28</v>
      </c>
      <c r="D7828" s="52">
        <f t="shared" si="125"/>
        <v>11</v>
      </c>
    </row>
    <row r="7829" spans="1:4" x14ac:dyDescent="0.3">
      <c r="A7829" s="54">
        <v>45617</v>
      </c>
      <c r="B7829" s="52">
        <v>16</v>
      </c>
      <c r="C7829" s="55">
        <v>162.94999999999999</v>
      </c>
      <c r="D7829" s="52">
        <f t="shared" si="125"/>
        <v>11</v>
      </c>
    </row>
    <row r="7830" spans="1:4" x14ac:dyDescent="0.3">
      <c r="A7830" s="54">
        <v>45617</v>
      </c>
      <c r="B7830" s="52">
        <v>17</v>
      </c>
      <c r="C7830" s="55">
        <v>203.58</v>
      </c>
      <c r="D7830" s="52">
        <f t="shared" si="125"/>
        <v>11</v>
      </c>
    </row>
    <row r="7831" spans="1:4" x14ac:dyDescent="0.3">
      <c r="A7831" s="54">
        <v>45617</v>
      </c>
      <c r="B7831" s="52">
        <v>18</v>
      </c>
      <c r="C7831" s="55">
        <v>217.37</v>
      </c>
      <c r="D7831" s="52">
        <f t="shared" si="125"/>
        <v>11</v>
      </c>
    </row>
    <row r="7832" spans="1:4" x14ac:dyDescent="0.3">
      <c r="A7832" s="54">
        <v>45617</v>
      </c>
      <c r="B7832" s="52">
        <v>19</v>
      </c>
      <c r="C7832" s="55">
        <v>176.63</v>
      </c>
      <c r="D7832" s="52">
        <f t="shared" si="125"/>
        <v>11</v>
      </c>
    </row>
    <row r="7833" spans="1:4" x14ac:dyDescent="0.3">
      <c r="A7833" s="54">
        <v>45617</v>
      </c>
      <c r="B7833" s="52">
        <v>20</v>
      </c>
      <c r="C7833" s="55">
        <v>159.28</v>
      </c>
      <c r="D7833" s="52">
        <f t="shared" si="125"/>
        <v>11</v>
      </c>
    </row>
    <row r="7834" spans="1:4" x14ac:dyDescent="0.3">
      <c r="A7834" s="54">
        <v>45617</v>
      </c>
      <c r="B7834" s="52">
        <v>21</v>
      </c>
      <c r="C7834" s="55">
        <v>137.52000000000001</v>
      </c>
      <c r="D7834" s="52">
        <f t="shared" si="125"/>
        <v>11</v>
      </c>
    </row>
    <row r="7835" spans="1:4" x14ac:dyDescent="0.3">
      <c r="A7835" s="54">
        <v>45617</v>
      </c>
      <c r="B7835" s="52">
        <v>22</v>
      </c>
      <c r="C7835" s="55">
        <v>121.01</v>
      </c>
      <c r="D7835" s="52">
        <f t="shared" si="125"/>
        <v>11</v>
      </c>
    </row>
    <row r="7836" spans="1:4" x14ac:dyDescent="0.3">
      <c r="A7836" s="54">
        <v>45617</v>
      </c>
      <c r="B7836" s="52">
        <v>23</v>
      </c>
      <c r="C7836" s="55">
        <v>123.36</v>
      </c>
      <c r="D7836" s="52">
        <f t="shared" si="125"/>
        <v>11</v>
      </c>
    </row>
    <row r="7837" spans="1:4" x14ac:dyDescent="0.3">
      <c r="A7837" s="54">
        <v>45617</v>
      </c>
      <c r="B7837" s="52">
        <v>24</v>
      </c>
      <c r="C7837" s="55">
        <v>107.66</v>
      </c>
      <c r="D7837" s="52">
        <f t="shared" si="125"/>
        <v>11</v>
      </c>
    </row>
    <row r="7838" spans="1:4" x14ac:dyDescent="0.3">
      <c r="A7838" s="54">
        <v>45618</v>
      </c>
      <c r="B7838" s="52">
        <v>1</v>
      </c>
      <c r="C7838" s="55">
        <v>117.02</v>
      </c>
      <c r="D7838" s="52">
        <f t="shared" si="125"/>
        <v>11</v>
      </c>
    </row>
    <row r="7839" spans="1:4" x14ac:dyDescent="0.3">
      <c r="A7839" s="54">
        <v>45618</v>
      </c>
      <c r="B7839" s="52">
        <v>2</v>
      </c>
      <c r="C7839" s="55">
        <v>107.21</v>
      </c>
      <c r="D7839" s="52">
        <f t="shared" si="125"/>
        <v>11</v>
      </c>
    </row>
    <row r="7840" spans="1:4" x14ac:dyDescent="0.3">
      <c r="A7840" s="54">
        <v>45618</v>
      </c>
      <c r="B7840" s="52">
        <v>3</v>
      </c>
      <c r="C7840" s="55">
        <v>98.31</v>
      </c>
      <c r="D7840" s="52">
        <f t="shared" si="125"/>
        <v>11</v>
      </c>
    </row>
    <row r="7841" spans="1:4" x14ac:dyDescent="0.3">
      <c r="A7841" s="54">
        <v>45618</v>
      </c>
      <c r="B7841" s="52">
        <v>4</v>
      </c>
      <c r="C7841" s="55">
        <v>92.87</v>
      </c>
      <c r="D7841" s="52">
        <f t="shared" si="125"/>
        <v>11</v>
      </c>
    </row>
    <row r="7842" spans="1:4" x14ac:dyDescent="0.3">
      <c r="A7842" s="54">
        <v>45618</v>
      </c>
      <c r="B7842" s="52">
        <v>5</v>
      </c>
      <c r="C7842" s="55">
        <v>91.09</v>
      </c>
      <c r="D7842" s="52">
        <f t="shared" si="125"/>
        <v>11</v>
      </c>
    </row>
    <row r="7843" spans="1:4" x14ac:dyDescent="0.3">
      <c r="A7843" s="54">
        <v>45618</v>
      </c>
      <c r="B7843" s="52">
        <v>6</v>
      </c>
      <c r="C7843" s="55">
        <v>98.04</v>
      </c>
      <c r="D7843" s="52">
        <f t="shared" si="125"/>
        <v>11</v>
      </c>
    </row>
    <row r="7844" spans="1:4" x14ac:dyDescent="0.3">
      <c r="A7844" s="54">
        <v>45618</v>
      </c>
      <c r="B7844" s="52">
        <v>7</v>
      </c>
      <c r="C7844" s="55">
        <v>142.76</v>
      </c>
      <c r="D7844" s="52">
        <f t="shared" si="125"/>
        <v>11</v>
      </c>
    </row>
    <row r="7845" spans="1:4" x14ac:dyDescent="0.3">
      <c r="A7845" s="54">
        <v>45618</v>
      </c>
      <c r="B7845" s="52">
        <v>8</v>
      </c>
      <c r="C7845" s="55">
        <v>154.26</v>
      </c>
      <c r="D7845" s="52">
        <f t="shared" si="125"/>
        <v>11</v>
      </c>
    </row>
    <row r="7846" spans="1:4" x14ac:dyDescent="0.3">
      <c r="A7846" s="54">
        <v>45618</v>
      </c>
      <c r="B7846" s="52">
        <v>9</v>
      </c>
      <c r="C7846" s="55">
        <v>160.86000000000001</v>
      </c>
      <c r="D7846" s="52">
        <f t="shared" si="125"/>
        <v>11</v>
      </c>
    </row>
    <row r="7847" spans="1:4" x14ac:dyDescent="0.3">
      <c r="A7847" s="54">
        <v>45618</v>
      </c>
      <c r="B7847" s="52">
        <v>10</v>
      </c>
      <c r="C7847" s="55">
        <v>153.28</v>
      </c>
      <c r="D7847" s="52">
        <f t="shared" si="125"/>
        <v>11</v>
      </c>
    </row>
    <row r="7848" spans="1:4" x14ac:dyDescent="0.3">
      <c r="A7848" s="54">
        <v>45618</v>
      </c>
      <c r="B7848" s="52">
        <v>11</v>
      </c>
      <c r="C7848" s="55">
        <v>139.68</v>
      </c>
      <c r="D7848" s="52">
        <f t="shared" si="125"/>
        <v>11</v>
      </c>
    </row>
    <row r="7849" spans="1:4" x14ac:dyDescent="0.3">
      <c r="A7849" s="54">
        <v>45618</v>
      </c>
      <c r="B7849" s="52">
        <v>12</v>
      </c>
      <c r="C7849" s="55">
        <v>129.38999999999999</v>
      </c>
      <c r="D7849" s="52">
        <f t="shared" si="125"/>
        <v>11</v>
      </c>
    </row>
    <row r="7850" spans="1:4" x14ac:dyDescent="0.3">
      <c r="A7850" s="54">
        <v>45618</v>
      </c>
      <c r="B7850" s="52">
        <v>13</v>
      </c>
      <c r="C7850" s="55">
        <v>126.15</v>
      </c>
      <c r="D7850" s="52">
        <f t="shared" si="125"/>
        <v>11</v>
      </c>
    </row>
    <row r="7851" spans="1:4" x14ac:dyDescent="0.3">
      <c r="A7851" s="54">
        <v>45618</v>
      </c>
      <c r="B7851" s="52">
        <v>14</v>
      </c>
      <c r="C7851" s="55">
        <v>123.38</v>
      </c>
      <c r="D7851" s="52">
        <f t="shared" si="125"/>
        <v>11</v>
      </c>
    </row>
    <row r="7852" spans="1:4" x14ac:dyDescent="0.3">
      <c r="A7852" s="54">
        <v>45618</v>
      </c>
      <c r="B7852" s="52">
        <v>15</v>
      </c>
      <c r="C7852" s="55">
        <v>139.44</v>
      </c>
      <c r="D7852" s="52">
        <f t="shared" si="125"/>
        <v>11</v>
      </c>
    </row>
    <row r="7853" spans="1:4" x14ac:dyDescent="0.3">
      <c r="A7853" s="54">
        <v>45618</v>
      </c>
      <c r="B7853" s="52">
        <v>16</v>
      </c>
      <c r="C7853" s="55">
        <v>159.37</v>
      </c>
      <c r="D7853" s="52">
        <f t="shared" si="125"/>
        <v>11</v>
      </c>
    </row>
    <row r="7854" spans="1:4" x14ac:dyDescent="0.3">
      <c r="A7854" s="54">
        <v>45618</v>
      </c>
      <c r="B7854" s="52">
        <v>17</v>
      </c>
      <c r="C7854" s="55">
        <v>170.13</v>
      </c>
      <c r="D7854" s="52">
        <f t="shared" si="125"/>
        <v>11</v>
      </c>
    </row>
    <row r="7855" spans="1:4" x14ac:dyDescent="0.3">
      <c r="A7855" s="54">
        <v>45618</v>
      </c>
      <c r="B7855" s="52">
        <v>18</v>
      </c>
      <c r="C7855" s="55">
        <v>161.13999999999999</v>
      </c>
      <c r="D7855" s="52">
        <f t="shared" si="125"/>
        <v>11</v>
      </c>
    </row>
    <row r="7856" spans="1:4" x14ac:dyDescent="0.3">
      <c r="A7856" s="54">
        <v>45618</v>
      </c>
      <c r="B7856" s="52">
        <v>19</v>
      </c>
      <c r="C7856" s="55">
        <v>152.16</v>
      </c>
      <c r="D7856" s="52">
        <f t="shared" si="125"/>
        <v>11</v>
      </c>
    </row>
    <row r="7857" spans="1:4" x14ac:dyDescent="0.3">
      <c r="A7857" s="54">
        <v>45618</v>
      </c>
      <c r="B7857" s="52">
        <v>20</v>
      </c>
      <c r="C7857" s="55">
        <v>147.94</v>
      </c>
      <c r="D7857" s="52">
        <f t="shared" si="125"/>
        <v>11</v>
      </c>
    </row>
    <row r="7858" spans="1:4" x14ac:dyDescent="0.3">
      <c r="A7858" s="54">
        <v>45618</v>
      </c>
      <c r="B7858" s="52">
        <v>21</v>
      </c>
      <c r="C7858" s="55">
        <v>128.13</v>
      </c>
      <c r="D7858" s="52">
        <f t="shared" si="125"/>
        <v>11</v>
      </c>
    </row>
    <row r="7859" spans="1:4" x14ac:dyDescent="0.3">
      <c r="A7859" s="54">
        <v>45618</v>
      </c>
      <c r="B7859" s="52">
        <v>22</v>
      </c>
      <c r="C7859" s="55">
        <v>108.3</v>
      </c>
      <c r="D7859" s="52">
        <f t="shared" si="125"/>
        <v>11</v>
      </c>
    </row>
    <row r="7860" spans="1:4" x14ac:dyDescent="0.3">
      <c r="A7860" s="54">
        <v>45618</v>
      </c>
      <c r="B7860" s="52">
        <v>23</v>
      </c>
      <c r="C7860" s="55">
        <v>98.35</v>
      </c>
      <c r="D7860" s="52">
        <f t="shared" si="125"/>
        <v>11</v>
      </c>
    </row>
    <row r="7861" spans="1:4" x14ac:dyDescent="0.3">
      <c r="A7861" s="54">
        <v>45618</v>
      </c>
      <c r="B7861" s="52">
        <v>24</v>
      </c>
      <c r="C7861" s="55">
        <v>78.47</v>
      </c>
      <c r="D7861" s="52">
        <f t="shared" si="125"/>
        <v>11</v>
      </c>
    </row>
    <row r="7862" spans="1:4" x14ac:dyDescent="0.3">
      <c r="A7862" s="54">
        <v>45619</v>
      </c>
      <c r="B7862" s="52">
        <v>1</v>
      </c>
      <c r="C7862" s="55">
        <v>94.12</v>
      </c>
      <c r="D7862" s="52">
        <f t="shared" si="125"/>
        <v>11</v>
      </c>
    </row>
    <row r="7863" spans="1:4" x14ac:dyDescent="0.3">
      <c r="A7863" s="54">
        <v>45619</v>
      </c>
      <c r="B7863" s="52">
        <v>2</v>
      </c>
      <c r="C7863" s="55">
        <v>85.83</v>
      </c>
      <c r="D7863" s="52">
        <f t="shared" si="125"/>
        <v>11</v>
      </c>
    </row>
    <row r="7864" spans="1:4" x14ac:dyDescent="0.3">
      <c r="A7864" s="54">
        <v>45619</v>
      </c>
      <c r="B7864" s="52">
        <v>3</v>
      </c>
      <c r="C7864" s="55">
        <v>79.819999999999993</v>
      </c>
      <c r="D7864" s="52">
        <f t="shared" si="125"/>
        <v>11</v>
      </c>
    </row>
    <row r="7865" spans="1:4" x14ac:dyDescent="0.3">
      <c r="A7865" s="54">
        <v>45619</v>
      </c>
      <c r="B7865" s="52">
        <v>4</v>
      </c>
      <c r="C7865" s="55">
        <v>84.39</v>
      </c>
      <c r="D7865" s="52">
        <f t="shared" si="125"/>
        <v>11</v>
      </c>
    </row>
    <row r="7866" spans="1:4" x14ac:dyDescent="0.3">
      <c r="A7866" s="54">
        <v>45619</v>
      </c>
      <c r="B7866" s="52">
        <v>5</v>
      </c>
      <c r="C7866" s="55">
        <v>80.650000000000006</v>
      </c>
      <c r="D7866" s="52">
        <f t="shared" si="125"/>
        <v>11</v>
      </c>
    </row>
    <row r="7867" spans="1:4" x14ac:dyDescent="0.3">
      <c r="A7867" s="54">
        <v>45619</v>
      </c>
      <c r="B7867" s="52">
        <v>6</v>
      </c>
      <c r="C7867" s="55">
        <v>89.22</v>
      </c>
      <c r="D7867" s="52">
        <f t="shared" si="125"/>
        <v>11</v>
      </c>
    </row>
    <row r="7868" spans="1:4" x14ac:dyDescent="0.3">
      <c r="A7868" s="54">
        <v>45619</v>
      </c>
      <c r="B7868" s="52">
        <v>7</v>
      </c>
      <c r="C7868" s="55">
        <v>105.44</v>
      </c>
      <c r="D7868" s="52">
        <f t="shared" si="125"/>
        <v>11</v>
      </c>
    </row>
    <row r="7869" spans="1:4" x14ac:dyDescent="0.3">
      <c r="A7869" s="54">
        <v>45619</v>
      </c>
      <c r="B7869" s="52">
        <v>8</v>
      </c>
      <c r="C7869" s="55">
        <v>114.07</v>
      </c>
      <c r="D7869" s="52">
        <f t="shared" si="125"/>
        <v>11</v>
      </c>
    </row>
    <row r="7870" spans="1:4" x14ac:dyDescent="0.3">
      <c r="A7870" s="54">
        <v>45619</v>
      </c>
      <c r="B7870" s="52">
        <v>9</v>
      </c>
      <c r="C7870" s="55">
        <v>110.07</v>
      </c>
      <c r="D7870" s="52">
        <f t="shared" si="125"/>
        <v>11</v>
      </c>
    </row>
    <row r="7871" spans="1:4" x14ac:dyDescent="0.3">
      <c r="A7871" s="54">
        <v>45619</v>
      </c>
      <c r="B7871" s="52">
        <v>10</v>
      </c>
      <c r="C7871" s="55">
        <v>85.62</v>
      </c>
      <c r="D7871" s="52">
        <f t="shared" si="125"/>
        <v>11</v>
      </c>
    </row>
    <row r="7872" spans="1:4" x14ac:dyDescent="0.3">
      <c r="A7872" s="54">
        <v>45619</v>
      </c>
      <c r="B7872" s="52">
        <v>11</v>
      </c>
      <c r="C7872" s="55">
        <v>79.64</v>
      </c>
      <c r="D7872" s="52">
        <f t="shared" si="125"/>
        <v>11</v>
      </c>
    </row>
    <row r="7873" spans="1:4" x14ac:dyDescent="0.3">
      <c r="A7873" s="54">
        <v>45619</v>
      </c>
      <c r="B7873" s="52">
        <v>12</v>
      </c>
      <c r="C7873" s="55">
        <v>75.58</v>
      </c>
      <c r="D7873" s="52">
        <f t="shared" si="125"/>
        <v>11</v>
      </c>
    </row>
    <row r="7874" spans="1:4" x14ac:dyDescent="0.3">
      <c r="A7874" s="54">
        <v>45619</v>
      </c>
      <c r="B7874" s="52">
        <v>13</v>
      </c>
      <c r="C7874" s="55">
        <v>73.5</v>
      </c>
      <c r="D7874" s="52">
        <f t="shared" si="125"/>
        <v>11</v>
      </c>
    </row>
    <row r="7875" spans="1:4" x14ac:dyDescent="0.3">
      <c r="A7875" s="54">
        <v>45619</v>
      </c>
      <c r="B7875" s="52">
        <v>14</v>
      </c>
      <c r="C7875" s="55">
        <v>87.14</v>
      </c>
      <c r="D7875" s="52">
        <f t="shared" si="125"/>
        <v>11</v>
      </c>
    </row>
    <row r="7876" spans="1:4" x14ac:dyDescent="0.3">
      <c r="A7876" s="54">
        <v>45619</v>
      </c>
      <c r="B7876" s="52">
        <v>15</v>
      </c>
      <c r="C7876" s="55">
        <v>108.18</v>
      </c>
      <c r="D7876" s="52">
        <f t="shared" si="125"/>
        <v>11</v>
      </c>
    </row>
    <row r="7877" spans="1:4" x14ac:dyDescent="0.3">
      <c r="A7877" s="54">
        <v>45619</v>
      </c>
      <c r="B7877" s="52">
        <v>16</v>
      </c>
      <c r="C7877" s="55">
        <v>136.93</v>
      </c>
      <c r="D7877" s="52">
        <f t="shared" si="125"/>
        <v>11</v>
      </c>
    </row>
    <row r="7878" spans="1:4" x14ac:dyDescent="0.3">
      <c r="A7878" s="54">
        <v>45619</v>
      </c>
      <c r="B7878" s="52">
        <v>17</v>
      </c>
      <c r="C7878" s="55">
        <v>165.45</v>
      </c>
      <c r="D7878" s="52">
        <f t="shared" si="125"/>
        <v>11</v>
      </c>
    </row>
    <row r="7879" spans="1:4" x14ac:dyDescent="0.3">
      <c r="A7879" s="54">
        <v>45619</v>
      </c>
      <c r="B7879" s="52">
        <v>18</v>
      </c>
      <c r="C7879" s="55">
        <v>156.66</v>
      </c>
      <c r="D7879" s="52">
        <f t="shared" si="125"/>
        <v>11</v>
      </c>
    </row>
    <row r="7880" spans="1:4" x14ac:dyDescent="0.3">
      <c r="A7880" s="54">
        <v>45619</v>
      </c>
      <c r="B7880" s="52">
        <v>19</v>
      </c>
      <c r="C7880" s="55">
        <v>168.15</v>
      </c>
      <c r="D7880" s="52">
        <f t="shared" si="125"/>
        <v>11</v>
      </c>
    </row>
    <row r="7881" spans="1:4" x14ac:dyDescent="0.3">
      <c r="A7881" s="54">
        <v>45619</v>
      </c>
      <c r="B7881" s="52">
        <v>20</v>
      </c>
      <c r="C7881" s="55">
        <v>163.25</v>
      </c>
      <c r="D7881" s="52">
        <f t="shared" si="125"/>
        <v>11</v>
      </c>
    </row>
    <row r="7882" spans="1:4" x14ac:dyDescent="0.3">
      <c r="A7882" s="54">
        <v>45619</v>
      </c>
      <c r="B7882" s="52">
        <v>21</v>
      </c>
      <c r="C7882" s="55">
        <v>159.84</v>
      </c>
      <c r="D7882" s="52">
        <f t="shared" si="125"/>
        <v>11</v>
      </c>
    </row>
    <row r="7883" spans="1:4" x14ac:dyDescent="0.3">
      <c r="A7883" s="54">
        <v>45619</v>
      </c>
      <c r="B7883" s="52">
        <v>22</v>
      </c>
      <c r="C7883" s="55">
        <v>132.05000000000001</v>
      </c>
      <c r="D7883" s="52">
        <f t="shared" si="125"/>
        <v>11</v>
      </c>
    </row>
    <row r="7884" spans="1:4" x14ac:dyDescent="0.3">
      <c r="A7884" s="54">
        <v>45619</v>
      </c>
      <c r="B7884" s="52">
        <v>23</v>
      </c>
      <c r="C7884" s="55">
        <v>125.56</v>
      </c>
      <c r="D7884" s="52">
        <f t="shared" si="125"/>
        <v>11</v>
      </c>
    </row>
    <row r="7885" spans="1:4" x14ac:dyDescent="0.3">
      <c r="A7885" s="54">
        <v>45619</v>
      </c>
      <c r="B7885" s="52">
        <v>24</v>
      </c>
      <c r="C7885" s="55">
        <v>102.64</v>
      </c>
      <c r="D7885" s="52">
        <f t="shared" si="125"/>
        <v>11</v>
      </c>
    </row>
    <row r="7886" spans="1:4" x14ac:dyDescent="0.3">
      <c r="A7886" s="54">
        <v>45620</v>
      </c>
      <c r="B7886" s="52">
        <v>1</v>
      </c>
      <c r="C7886" s="55">
        <v>104.43</v>
      </c>
      <c r="D7886" s="52">
        <f t="shared" si="125"/>
        <v>11</v>
      </c>
    </row>
    <row r="7887" spans="1:4" x14ac:dyDescent="0.3">
      <c r="A7887" s="54">
        <v>45620</v>
      </c>
      <c r="B7887" s="52">
        <v>2</v>
      </c>
      <c r="C7887" s="55">
        <v>76.349999999999994</v>
      </c>
      <c r="D7887" s="52">
        <f t="shared" ref="D7887:D7950" si="126">MONTH(A7887)</f>
        <v>11</v>
      </c>
    </row>
    <row r="7888" spans="1:4" x14ac:dyDescent="0.3">
      <c r="A7888" s="54">
        <v>45620</v>
      </c>
      <c r="B7888" s="52">
        <v>3</v>
      </c>
      <c r="C7888" s="55">
        <v>63.96</v>
      </c>
      <c r="D7888" s="52">
        <f t="shared" si="126"/>
        <v>11</v>
      </c>
    </row>
    <row r="7889" spans="1:4" x14ac:dyDescent="0.3">
      <c r="A7889" s="54">
        <v>45620</v>
      </c>
      <c r="B7889" s="52">
        <v>4</v>
      </c>
      <c r="C7889" s="55">
        <v>59.82</v>
      </c>
      <c r="D7889" s="52">
        <f t="shared" si="126"/>
        <v>11</v>
      </c>
    </row>
    <row r="7890" spans="1:4" x14ac:dyDescent="0.3">
      <c r="A7890" s="54">
        <v>45620</v>
      </c>
      <c r="B7890" s="52">
        <v>5</v>
      </c>
      <c r="C7890" s="55">
        <v>63.4</v>
      </c>
      <c r="D7890" s="52">
        <f t="shared" si="126"/>
        <v>11</v>
      </c>
    </row>
    <row r="7891" spans="1:4" x14ac:dyDescent="0.3">
      <c r="A7891" s="54">
        <v>45620</v>
      </c>
      <c r="B7891" s="52">
        <v>6</v>
      </c>
      <c r="C7891" s="55">
        <v>83</v>
      </c>
      <c r="D7891" s="52">
        <f t="shared" si="126"/>
        <v>11</v>
      </c>
    </row>
    <row r="7892" spans="1:4" x14ac:dyDescent="0.3">
      <c r="A7892" s="54">
        <v>45620</v>
      </c>
      <c r="B7892" s="52">
        <v>7</v>
      </c>
      <c r="C7892" s="55">
        <v>97.93</v>
      </c>
      <c r="D7892" s="52">
        <f t="shared" si="126"/>
        <v>11</v>
      </c>
    </row>
    <row r="7893" spans="1:4" x14ac:dyDescent="0.3">
      <c r="A7893" s="54">
        <v>45620</v>
      </c>
      <c r="B7893" s="52">
        <v>8</v>
      </c>
      <c r="C7893" s="55">
        <v>102.98</v>
      </c>
      <c r="D7893" s="52">
        <f t="shared" si="126"/>
        <v>11</v>
      </c>
    </row>
    <row r="7894" spans="1:4" x14ac:dyDescent="0.3">
      <c r="A7894" s="54">
        <v>45620</v>
      </c>
      <c r="B7894" s="52">
        <v>9</v>
      </c>
      <c r="C7894" s="55">
        <v>92.27</v>
      </c>
      <c r="D7894" s="52">
        <f t="shared" si="126"/>
        <v>11</v>
      </c>
    </row>
    <row r="7895" spans="1:4" x14ac:dyDescent="0.3">
      <c r="A7895" s="54">
        <v>45620</v>
      </c>
      <c r="B7895" s="52">
        <v>10</v>
      </c>
      <c r="C7895" s="55">
        <v>84.2</v>
      </c>
      <c r="D7895" s="52">
        <f t="shared" si="126"/>
        <v>11</v>
      </c>
    </row>
    <row r="7896" spans="1:4" x14ac:dyDescent="0.3">
      <c r="A7896" s="54">
        <v>45620</v>
      </c>
      <c r="B7896" s="52">
        <v>11</v>
      </c>
      <c r="C7896" s="55">
        <v>85.58</v>
      </c>
      <c r="D7896" s="52">
        <f t="shared" si="126"/>
        <v>11</v>
      </c>
    </row>
    <row r="7897" spans="1:4" x14ac:dyDescent="0.3">
      <c r="A7897" s="54">
        <v>45620</v>
      </c>
      <c r="B7897" s="52">
        <v>12</v>
      </c>
      <c r="C7897" s="55">
        <v>85.46</v>
      </c>
      <c r="D7897" s="52">
        <f t="shared" si="126"/>
        <v>11</v>
      </c>
    </row>
    <row r="7898" spans="1:4" x14ac:dyDescent="0.3">
      <c r="A7898" s="54">
        <v>45620</v>
      </c>
      <c r="B7898" s="52">
        <v>13</v>
      </c>
      <c r="C7898" s="55">
        <v>90.95</v>
      </c>
      <c r="D7898" s="52">
        <f t="shared" si="126"/>
        <v>11</v>
      </c>
    </row>
    <row r="7899" spans="1:4" x14ac:dyDescent="0.3">
      <c r="A7899" s="54">
        <v>45620</v>
      </c>
      <c r="B7899" s="52">
        <v>14</v>
      </c>
      <c r="C7899" s="55">
        <v>91.58</v>
      </c>
      <c r="D7899" s="52">
        <f t="shared" si="126"/>
        <v>11</v>
      </c>
    </row>
    <row r="7900" spans="1:4" x14ac:dyDescent="0.3">
      <c r="A7900" s="54">
        <v>45620</v>
      </c>
      <c r="B7900" s="52">
        <v>15</v>
      </c>
      <c r="C7900" s="55">
        <v>121.59</v>
      </c>
      <c r="D7900" s="52">
        <f t="shared" si="126"/>
        <v>11</v>
      </c>
    </row>
    <row r="7901" spans="1:4" x14ac:dyDescent="0.3">
      <c r="A7901" s="54">
        <v>45620</v>
      </c>
      <c r="B7901" s="52">
        <v>16</v>
      </c>
      <c r="C7901" s="55">
        <v>143.9</v>
      </c>
      <c r="D7901" s="52">
        <f t="shared" si="126"/>
        <v>11</v>
      </c>
    </row>
    <row r="7902" spans="1:4" x14ac:dyDescent="0.3">
      <c r="A7902" s="54">
        <v>45620</v>
      </c>
      <c r="B7902" s="52">
        <v>17</v>
      </c>
      <c r="C7902" s="55">
        <v>190.03</v>
      </c>
      <c r="D7902" s="52">
        <f t="shared" si="126"/>
        <v>11</v>
      </c>
    </row>
    <row r="7903" spans="1:4" x14ac:dyDescent="0.3">
      <c r="A7903" s="54">
        <v>45620</v>
      </c>
      <c r="B7903" s="52">
        <v>18</v>
      </c>
      <c r="C7903" s="55">
        <v>191.05</v>
      </c>
      <c r="D7903" s="52">
        <f t="shared" si="126"/>
        <v>11</v>
      </c>
    </row>
    <row r="7904" spans="1:4" x14ac:dyDescent="0.3">
      <c r="A7904" s="54">
        <v>45620</v>
      </c>
      <c r="B7904" s="52">
        <v>19</v>
      </c>
      <c r="C7904" s="55">
        <v>150</v>
      </c>
      <c r="D7904" s="52">
        <f t="shared" si="126"/>
        <v>11</v>
      </c>
    </row>
    <row r="7905" spans="1:4" x14ac:dyDescent="0.3">
      <c r="A7905" s="54">
        <v>45620</v>
      </c>
      <c r="B7905" s="52">
        <v>20</v>
      </c>
      <c r="C7905" s="55">
        <v>174.81</v>
      </c>
      <c r="D7905" s="52">
        <f t="shared" si="126"/>
        <v>11</v>
      </c>
    </row>
    <row r="7906" spans="1:4" x14ac:dyDescent="0.3">
      <c r="A7906" s="54">
        <v>45620</v>
      </c>
      <c r="B7906" s="52">
        <v>21</v>
      </c>
      <c r="C7906" s="55">
        <v>197.55</v>
      </c>
      <c r="D7906" s="52">
        <f t="shared" si="126"/>
        <v>11</v>
      </c>
    </row>
    <row r="7907" spans="1:4" x14ac:dyDescent="0.3">
      <c r="A7907" s="54">
        <v>45620</v>
      </c>
      <c r="B7907" s="52">
        <v>22</v>
      </c>
      <c r="C7907" s="55">
        <v>175.85</v>
      </c>
      <c r="D7907" s="52">
        <f t="shared" si="126"/>
        <v>11</v>
      </c>
    </row>
    <row r="7908" spans="1:4" x14ac:dyDescent="0.3">
      <c r="A7908" s="54">
        <v>45620</v>
      </c>
      <c r="B7908" s="52">
        <v>23</v>
      </c>
      <c r="C7908" s="55">
        <v>170.39</v>
      </c>
      <c r="D7908" s="52">
        <f t="shared" si="126"/>
        <v>11</v>
      </c>
    </row>
    <row r="7909" spans="1:4" x14ac:dyDescent="0.3">
      <c r="A7909" s="54">
        <v>45620</v>
      </c>
      <c r="B7909" s="52">
        <v>24</v>
      </c>
      <c r="C7909" s="55">
        <v>143.25</v>
      </c>
      <c r="D7909" s="52">
        <f t="shared" si="126"/>
        <v>11</v>
      </c>
    </row>
    <row r="7910" spans="1:4" x14ac:dyDescent="0.3">
      <c r="A7910" s="54">
        <v>45621</v>
      </c>
      <c r="B7910" s="52">
        <v>1</v>
      </c>
      <c r="C7910" s="55">
        <v>97</v>
      </c>
      <c r="D7910" s="52">
        <f t="shared" si="126"/>
        <v>11</v>
      </c>
    </row>
    <row r="7911" spans="1:4" x14ac:dyDescent="0.3">
      <c r="A7911" s="54">
        <v>45621</v>
      </c>
      <c r="B7911" s="52">
        <v>2</v>
      </c>
      <c r="C7911" s="55">
        <v>95.65</v>
      </c>
      <c r="D7911" s="52">
        <f t="shared" si="126"/>
        <v>11</v>
      </c>
    </row>
    <row r="7912" spans="1:4" x14ac:dyDescent="0.3">
      <c r="A7912" s="54">
        <v>45621</v>
      </c>
      <c r="B7912" s="52">
        <v>3</v>
      </c>
      <c r="C7912" s="55">
        <v>94.37</v>
      </c>
      <c r="D7912" s="52">
        <f t="shared" si="126"/>
        <v>11</v>
      </c>
    </row>
    <row r="7913" spans="1:4" x14ac:dyDescent="0.3">
      <c r="A7913" s="54">
        <v>45621</v>
      </c>
      <c r="B7913" s="52">
        <v>4</v>
      </c>
      <c r="C7913" s="55">
        <v>84.13</v>
      </c>
      <c r="D7913" s="52">
        <f t="shared" si="126"/>
        <v>11</v>
      </c>
    </row>
    <row r="7914" spans="1:4" x14ac:dyDescent="0.3">
      <c r="A7914" s="54">
        <v>45621</v>
      </c>
      <c r="B7914" s="52">
        <v>5</v>
      </c>
      <c r="C7914" s="55">
        <v>95.19</v>
      </c>
      <c r="D7914" s="52">
        <f t="shared" si="126"/>
        <v>11</v>
      </c>
    </row>
    <row r="7915" spans="1:4" x14ac:dyDescent="0.3">
      <c r="A7915" s="54">
        <v>45621</v>
      </c>
      <c r="B7915" s="52">
        <v>6</v>
      </c>
      <c r="C7915" s="55">
        <v>146.19</v>
      </c>
      <c r="D7915" s="52">
        <f t="shared" si="126"/>
        <v>11</v>
      </c>
    </row>
    <row r="7916" spans="1:4" x14ac:dyDescent="0.3">
      <c r="A7916" s="54">
        <v>45621</v>
      </c>
      <c r="B7916" s="52">
        <v>7</v>
      </c>
      <c r="C7916" s="55">
        <v>212.23</v>
      </c>
      <c r="D7916" s="52">
        <f t="shared" si="126"/>
        <v>11</v>
      </c>
    </row>
    <row r="7917" spans="1:4" x14ac:dyDescent="0.3">
      <c r="A7917" s="54">
        <v>45621</v>
      </c>
      <c r="B7917" s="52">
        <v>8</v>
      </c>
      <c r="C7917" s="55">
        <v>199.12</v>
      </c>
      <c r="D7917" s="52">
        <f t="shared" si="126"/>
        <v>11</v>
      </c>
    </row>
    <row r="7918" spans="1:4" x14ac:dyDescent="0.3">
      <c r="A7918" s="54">
        <v>45621</v>
      </c>
      <c r="B7918" s="52">
        <v>9</v>
      </c>
      <c r="C7918" s="55">
        <v>174.72</v>
      </c>
      <c r="D7918" s="52">
        <f t="shared" si="126"/>
        <v>11</v>
      </c>
    </row>
    <row r="7919" spans="1:4" x14ac:dyDescent="0.3">
      <c r="A7919" s="54">
        <v>45621</v>
      </c>
      <c r="B7919" s="52">
        <v>10</v>
      </c>
      <c r="C7919" s="55">
        <v>126.03</v>
      </c>
      <c r="D7919" s="52">
        <f t="shared" si="126"/>
        <v>11</v>
      </c>
    </row>
    <row r="7920" spans="1:4" x14ac:dyDescent="0.3">
      <c r="A7920" s="54">
        <v>45621</v>
      </c>
      <c r="B7920" s="52">
        <v>11</v>
      </c>
      <c r="C7920" s="55">
        <v>81.28</v>
      </c>
      <c r="D7920" s="52">
        <f t="shared" si="126"/>
        <v>11</v>
      </c>
    </row>
    <row r="7921" spans="1:4" x14ac:dyDescent="0.3">
      <c r="A7921" s="54">
        <v>45621</v>
      </c>
      <c r="B7921" s="52">
        <v>12</v>
      </c>
      <c r="C7921" s="55">
        <v>88.96</v>
      </c>
      <c r="D7921" s="52">
        <f t="shared" si="126"/>
        <v>11</v>
      </c>
    </row>
    <row r="7922" spans="1:4" x14ac:dyDescent="0.3">
      <c r="A7922" s="54">
        <v>45621</v>
      </c>
      <c r="B7922" s="52">
        <v>13</v>
      </c>
      <c r="C7922" s="55">
        <v>89.1</v>
      </c>
      <c r="D7922" s="52">
        <f t="shared" si="126"/>
        <v>11</v>
      </c>
    </row>
    <row r="7923" spans="1:4" x14ac:dyDescent="0.3">
      <c r="A7923" s="54">
        <v>45621</v>
      </c>
      <c r="B7923" s="52">
        <v>14</v>
      </c>
      <c r="C7923" s="55">
        <v>121.87</v>
      </c>
      <c r="D7923" s="52">
        <f t="shared" si="126"/>
        <v>11</v>
      </c>
    </row>
    <row r="7924" spans="1:4" x14ac:dyDescent="0.3">
      <c r="A7924" s="54">
        <v>45621</v>
      </c>
      <c r="B7924" s="52">
        <v>15</v>
      </c>
      <c r="C7924" s="55">
        <v>147.30000000000001</v>
      </c>
      <c r="D7924" s="52">
        <f t="shared" si="126"/>
        <v>11</v>
      </c>
    </row>
    <row r="7925" spans="1:4" x14ac:dyDescent="0.3">
      <c r="A7925" s="54">
        <v>45621</v>
      </c>
      <c r="B7925" s="52">
        <v>16</v>
      </c>
      <c r="C7925" s="55">
        <v>196.4</v>
      </c>
      <c r="D7925" s="52">
        <f t="shared" si="126"/>
        <v>11</v>
      </c>
    </row>
    <row r="7926" spans="1:4" x14ac:dyDescent="0.3">
      <c r="A7926" s="54">
        <v>45621</v>
      </c>
      <c r="B7926" s="52">
        <v>17</v>
      </c>
      <c r="C7926" s="55">
        <v>197.93</v>
      </c>
      <c r="D7926" s="52">
        <f t="shared" si="126"/>
        <v>11</v>
      </c>
    </row>
    <row r="7927" spans="1:4" x14ac:dyDescent="0.3">
      <c r="A7927" s="54">
        <v>45621</v>
      </c>
      <c r="B7927" s="52">
        <v>18</v>
      </c>
      <c r="C7927" s="55">
        <v>117.71</v>
      </c>
      <c r="D7927" s="52">
        <f t="shared" si="126"/>
        <v>11</v>
      </c>
    </row>
    <row r="7928" spans="1:4" x14ac:dyDescent="0.3">
      <c r="A7928" s="54">
        <v>45621</v>
      </c>
      <c r="B7928" s="52">
        <v>19</v>
      </c>
      <c r="C7928" s="55">
        <v>128.19</v>
      </c>
      <c r="D7928" s="52">
        <f t="shared" si="126"/>
        <v>11</v>
      </c>
    </row>
    <row r="7929" spans="1:4" x14ac:dyDescent="0.3">
      <c r="A7929" s="54">
        <v>45621</v>
      </c>
      <c r="B7929" s="52">
        <v>20</v>
      </c>
      <c r="C7929" s="55">
        <v>151.72999999999999</v>
      </c>
      <c r="D7929" s="52">
        <f t="shared" si="126"/>
        <v>11</v>
      </c>
    </row>
    <row r="7930" spans="1:4" x14ac:dyDescent="0.3">
      <c r="A7930" s="54">
        <v>45621</v>
      </c>
      <c r="B7930" s="52">
        <v>21</v>
      </c>
      <c r="C7930" s="55">
        <v>189.2</v>
      </c>
      <c r="D7930" s="52">
        <f t="shared" si="126"/>
        <v>11</v>
      </c>
    </row>
    <row r="7931" spans="1:4" x14ac:dyDescent="0.3">
      <c r="A7931" s="54">
        <v>45621</v>
      </c>
      <c r="B7931" s="52">
        <v>22</v>
      </c>
      <c r="C7931" s="55">
        <v>176.48</v>
      </c>
      <c r="D7931" s="52">
        <f t="shared" si="126"/>
        <v>11</v>
      </c>
    </row>
    <row r="7932" spans="1:4" x14ac:dyDescent="0.3">
      <c r="A7932" s="54">
        <v>45621</v>
      </c>
      <c r="B7932" s="52">
        <v>23</v>
      </c>
      <c r="C7932" s="55">
        <v>148.16</v>
      </c>
      <c r="D7932" s="52">
        <f t="shared" si="126"/>
        <v>11</v>
      </c>
    </row>
    <row r="7933" spans="1:4" x14ac:dyDescent="0.3">
      <c r="A7933" s="54">
        <v>45621</v>
      </c>
      <c r="B7933" s="52">
        <v>24</v>
      </c>
      <c r="C7933" s="55">
        <v>126.93</v>
      </c>
      <c r="D7933" s="52">
        <f t="shared" si="126"/>
        <v>11</v>
      </c>
    </row>
    <row r="7934" spans="1:4" x14ac:dyDescent="0.3">
      <c r="A7934" s="54">
        <v>45622</v>
      </c>
      <c r="B7934" s="52">
        <v>1</v>
      </c>
      <c r="C7934" s="55">
        <v>108.18</v>
      </c>
      <c r="D7934" s="52">
        <f t="shared" si="126"/>
        <v>11</v>
      </c>
    </row>
    <row r="7935" spans="1:4" x14ac:dyDescent="0.3">
      <c r="A7935" s="54">
        <v>45622</v>
      </c>
      <c r="B7935" s="52">
        <v>2</v>
      </c>
      <c r="C7935" s="55">
        <v>108.62</v>
      </c>
      <c r="D7935" s="52">
        <f t="shared" si="126"/>
        <v>11</v>
      </c>
    </row>
    <row r="7936" spans="1:4" x14ac:dyDescent="0.3">
      <c r="A7936" s="54">
        <v>45622</v>
      </c>
      <c r="B7936" s="52">
        <v>3</v>
      </c>
      <c r="C7936" s="55">
        <v>105.61</v>
      </c>
      <c r="D7936" s="52">
        <f t="shared" si="126"/>
        <v>11</v>
      </c>
    </row>
    <row r="7937" spans="1:4" x14ac:dyDescent="0.3">
      <c r="A7937" s="54">
        <v>45622</v>
      </c>
      <c r="B7937" s="52">
        <v>4</v>
      </c>
      <c r="C7937" s="55">
        <v>106.04</v>
      </c>
      <c r="D7937" s="52">
        <f t="shared" si="126"/>
        <v>11</v>
      </c>
    </row>
    <row r="7938" spans="1:4" x14ac:dyDescent="0.3">
      <c r="A7938" s="54">
        <v>45622</v>
      </c>
      <c r="B7938" s="52">
        <v>5</v>
      </c>
      <c r="C7938" s="55">
        <v>101.19</v>
      </c>
      <c r="D7938" s="52">
        <f t="shared" si="126"/>
        <v>11</v>
      </c>
    </row>
    <row r="7939" spans="1:4" x14ac:dyDescent="0.3">
      <c r="A7939" s="54">
        <v>45622</v>
      </c>
      <c r="B7939" s="52">
        <v>6</v>
      </c>
      <c r="C7939" s="55">
        <v>117.06</v>
      </c>
      <c r="D7939" s="52">
        <f t="shared" si="126"/>
        <v>11</v>
      </c>
    </row>
    <row r="7940" spans="1:4" x14ac:dyDescent="0.3">
      <c r="A7940" s="54">
        <v>45622</v>
      </c>
      <c r="B7940" s="52">
        <v>7</v>
      </c>
      <c r="C7940" s="55">
        <v>157.21</v>
      </c>
      <c r="D7940" s="52">
        <f t="shared" si="126"/>
        <v>11</v>
      </c>
    </row>
    <row r="7941" spans="1:4" x14ac:dyDescent="0.3">
      <c r="A7941" s="54">
        <v>45622</v>
      </c>
      <c r="B7941" s="52">
        <v>8</v>
      </c>
      <c r="C7941" s="55">
        <v>178.74</v>
      </c>
      <c r="D7941" s="52">
        <f t="shared" si="126"/>
        <v>11</v>
      </c>
    </row>
    <row r="7942" spans="1:4" x14ac:dyDescent="0.3">
      <c r="A7942" s="54">
        <v>45622</v>
      </c>
      <c r="B7942" s="52">
        <v>9</v>
      </c>
      <c r="C7942" s="55">
        <v>170.19</v>
      </c>
      <c r="D7942" s="52">
        <f t="shared" si="126"/>
        <v>11</v>
      </c>
    </row>
    <row r="7943" spans="1:4" x14ac:dyDescent="0.3">
      <c r="A7943" s="54">
        <v>45622</v>
      </c>
      <c r="B7943" s="52">
        <v>10</v>
      </c>
      <c r="C7943" s="55">
        <v>140.84</v>
      </c>
      <c r="D7943" s="52">
        <f t="shared" si="126"/>
        <v>11</v>
      </c>
    </row>
    <row r="7944" spans="1:4" x14ac:dyDescent="0.3">
      <c r="A7944" s="54">
        <v>45622</v>
      </c>
      <c r="B7944" s="52">
        <v>11</v>
      </c>
      <c r="C7944" s="55">
        <v>134.85</v>
      </c>
      <c r="D7944" s="52">
        <f t="shared" si="126"/>
        <v>11</v>
      </c>
    </row>
    <row r="7945" spans="1:4" x14ac:dyDescent="0.3">
      <c r="A7945" s="54">
        <v>45622</v>
      </c>
      <c r="B7945" s="52">
        <v>12</v>
      </c>
      <c r="C7945" s="55">
        <v>153.19</v>
      </c>
      <c r="D7945" s="52">
        <f t="shared" si="126"/>
        <v>11</v>
      </c>
    </row>
    <row r="7946" spans="1:4" x14ac:dyDescent="0.3">
      <c r="A7946" s="54">
        <v>45622</v>
      </c>
      <c r="B7946" s="52">
        <v>13</v>
      </c>
      <c r="C7946" s="55">
        <v>154.63999999999999</v>
      </c>
      <c r="D7946" s="52">
        <f t="shared" si="126"/>
        <v>11</v>
      </c>
    </row>
    <row r="7947" spans="1:4" x14ac:dyDescent="0.3">
      <c r="A7947" s="54">
        <v>45622</v>
      </c>
      <c r="B7947" s="52">
        <v>14</v>
      </c>
      <c r="C7947" s="55">
        <v>149.9</v>
      </c>
      <c r="D7947" s="52">
        <f t="shared" si="126"/>
        <v>11</v>
      </c>
    </row>
    <row r="7948" spans="1:4" x14ac:dyDescent="0.3">
      <c r="A7948" s="54">
        <v>45622</v>
      </c>
      <c r="B7948" s="52">
        <v>15</v>
      </c>
      <c r="C7948" s="55">
        <v>176.06</v>
      </c>
      <c r="D7948" s="52">
        <f t="shared" si="126"/>
        <v>11</v>
      </c>
    </row>
    <row r="7949" spans="1:4" x14ac:dyDescent="0.3">
      <c r="A7949" s="54">
        <v>45622</v>
      </c>
      <c r="B7949" s="52">
        <v>16</v>
      </c>
      <c r="C7949" s="55">
        <v>202.82</v>
      </c>
      <c r="D7949" s="52">
        <f t="shared" si="126"/>
        <v>11</v>
      </c>
    </row>
    <row r="7950" spans="1:4" x14ac:dyDescent="0.3">
      <c r="A7950" s="54">
        <v>45622</v>
      </c>
      <c r="B7950" s="52">
        <v>17</v>
      </c>
      <c r="C7950" s="55">
        <v>209.77</v>
      </c>
      <c r="D7950" s="52">
        <f t="shared" si="126"/>
        <v>11</v>
      </c>
    </row>
    <row r="7951" spans="1:4" x14ac:dyDescent="0.3">
      <c r="A7951" s="54">
        <v>45622</v>
      </c>
      <c r="B7951" s="52">
        <v>18</v>
      </c>
      <c r="C7951" s="55">
        <v>193.75</v>
      </c>
      <c r="D7951" s="52">
        <f t="shared" ref="D7951:D8014" si="127">MONTH(A7951)</f>
        <v>11</v>
      </c>
    </row>
    <row r="7952" spans="1:4" x14ac:dyDescent="0.3">
      <c r="A7952" s="54">
        <v>45622</v>
      </c>
      <c r="B7952" s="52">
        <v>19</v>
      </c>
      <c r="C7952" s="55">
        <v>183.27</v>
      </c>
      <c r="D7952" s="52">
        <f t="shared" si="127"/>
        <v>11</v>
      </c>
    </row>
    <row r="7953" spans="1:4" x14ac:dyDescent="0.3">
      <c r="A7953" s="54">
        <v>45622</v>
      </c>
      <c r="B7953" s="52">
        <v>20</v>
      </c>
      <c r="C7953" s="55">
        <v>184.34</v>
      </c>
      <c r="D7953" s="52">
        <f t="shared" si="127"/>
        <v>11</v>
      </c>
    </row>
    <row r="7954" spans="1:4" x14ac:dyDescent="0.3">
      <c r="A7954" s="54">
        <v>45622</v>
      </c>
      <c r="B7954" s="52">
        <v>21</v>
      </c>
      <c r="C7954" s="55">
        <v>186.67</v>
      </c>
      <c r="D7954" s="52">
        <f t="shared" si="127"/>
        <v>11</v>
      </c>
    </row>
    <row r="7955" spans="1:4" x14ac:dyDescent="0.3">
      <c r="A7955" s="54">
        <v>45622</v>
      </c>
      <c r="B7955" s="52">
        <v>22</v>
      </c>
      <c r="C7955" s="55">
        <v>165.77</v>
      </c>
      <c r="D7955" s="52">
        <f t="shared" si="127"/>
        <v>11</v>
      </c>
    </row>
    <row r="7956" spans="1:4" x14ac:dyDescent="0.3">
      <c r="A7956" s="54">
        <v>45622</v>
      </c>
      <c r="B7956" s="52">
        <v>23</v>
      </c>
      <c r="C7956" s="55">
        <v>143.56</v>
      </c>
      <c r="D7956" s="52">
        <f t="shared" si="127"/>
        <v>11</v>
      </c>
    </row>
    <row r="7957" spans="1:4" x14ac:dyDescent="0.3">
      <c r="A7957" s="54">
        <v>45622</v>
      </c>
      <c r="B7957" s="52">
        <v>24</v>
      </c>
      <c r="C7957" s="55">
        <v>123.6</v>
      </c>
      <c r="D7957" s="52">
        <f t="shared" si="127"/>
        <v>11</v>
      </c>
    </row>
    <row r="7958" spans="1:4" x14ac:dyDescent="0.3">
      <c r="A7958" s="54">
        <v>45623</v>
      </c>
      <c r="B7958" s="52">
        <v>1</v>
      </c>
      <c r="C7958" s="55">
        <v>118.51</v>
      </c>
      <c r="D7958" s="52">
        <f t="shared" si="127"/>
        <v>11</v>
      </c>
    </row>
    <row r="7959" spans="1:4" x14ac:dyDescent="0.3">
      <c r="A7959" s="54">
        <v>45623</v>
      </c>
      <c r="B7959" s="52">
        <v>2</v>
      </c>
      <c r="C7959" s="55">
        <v>115.29</v>
      </c>
      <c r="D7959" s="52">
        <f t="shared" si="127"/>
        <v>11</v>
      </c>
    </row>
    <row r="7960" spans="1:4" x14ac:dyDescent="0.3">
      <c r="A7960" s="54">
        <v>45623</v>
      </c>
      <c r="B7960" s="52">
        <v>3</v>
      </c>
      <c r="C7960" s="55">
        <v>112.07</v>
      </c>
      <c r="D7960" s="52">
        <f t="shared" si="127"/>
        <v>11</v>
      </c>
    </row>
    <row r="7961" spans="1:4" x14ac:dyDescent="0.3">
      <c r="A7961" s="54">
        <v>45623</v>
      </c>
      <c r="B7961" s="52">
        <v>4</v>
      </c>
      <c r="C7961" s="55">
        <v>114.21</v>
      </c>
      <c r="D7961" s="52">
        <f t="shared" si="127"/>
        <v>11</v>
      </c>
    </row>
    <row r="7962" spans="1:4" x14ac:dyDescent="0.3">
      <c r="A7962" s="54">
        <v>45623</v>
      </c>
      <c r="B7962" s="52">
        <v>5</v>
      </c>
      <c r="C7962" s="55">
        <v>119.36</v>
      </c>
      <c r="D7962" s="52">
        <f t="shared" si="127"/>
        <v>11</v>
      </c>
    </row>
    <row r="7963" spans="1:4" x14ac:dyDescent="0.3">
      <c r="A7963" s="54">
        <v>45623</v>
      </c>
      <c r="B7963" s="52">
        <v>6</v>
      </c>
      <c r="C7963" s="55">
        <v>135.31</v>
      </c>
      <c r="D7963" s="52">
        <f t="shared" si="127"/>
        <v>11</v>
      </c>
    </row>
    <row r="7964" spans="1:4" x14ac:dyDescent="0.3">
      <c r="A7964" s="54">
        <v>45623</v>
      </c>
      <c r="B7964" s="52">
        <v>7</v>
      </c>
      <c r="C7964" s="55">
        <v>159.99</v>
      </c>
      <c r="D7964" s="52">
        <f t="shared" si="127"/>
        <v>11</v>
      </c>
    </row>
    <row r="7965" spans="1:4" x14ac:dyDescent="0.3">
      <c r="A7965" s="54">
        <v>45623</v>
      </c>
      <c r="B7965" s="52">
        <v>8</v>
      </c>
      <c r="C7965" s="55">
        <v>184.31</v>
      </c>
      <c r="D7965" s="52">
        <f t="shared" si="127"/>
        <v>11</v>
      </c>
    </row>
    <row r="7966" spans="1:4" x14ac:dyDescent="0.3">
      <c r="A7966" s="54">
        <v>45623</v>
      </c>
      <c r="B7966" s="52">
        <v>9</v>
      </c>
      <c r="C7966" s="55">
        <v>188.14</v>
      </c>
      <c r="D7966" s="52">
        <f t="shared" si="127"/>
        <v>11</v>
      </c>
    </row>
    <row r="7967" spans="1:4" x14ac:dyDescent="0.3">
      <c r="A7967" s="54">
        <v>45623</v>
      </c>
      <c r="B7967" s="52">
        <v>10</v>
      </c>
      <c r="C7967" s="55">
        <v>181.34</v>
      </c>
      <c r="D7967" s="52">
        <f t="shared" si="127"/>
        <v>11</v>
      </c>
    </row>
    <row r="7968" spans="1:4" x14ac:dyDescent="0.3">
      <c r="A7968" s="54">
        <v>45623</v>
      </c>
      <c r="B7968" s="52">
        <v>11</v>
      </c>
      <c r="C7968" s="55">
        <v>159.19999999999999</v>
      </c>
      <c r="D7968" s="52">
        <f t="shared" si="127"/>
        <v>11</v>
      </c>
    </row>
    <row r="7969" spans="1:4" x14ac:dyDescent="0.3">
      <c r="A7969" s="54">
        <v>45623</v>
      </c>
      <c r="B7969" s="52">
        <v>12</v>
      </c>
      <c r="C7969" s="55">
        <v>158.12</v>
      </c>
      <c r="D7969" s="52">
        <f t="shared" si="127"/>
        <v>11</v>
      </c>
    </row>
    <row r="7970" spans="1:4" x14ac:dyDescent="0.3">
      <c r="A7970" s="54">
        <v>45623</v>
      </c>
      <c r="B7970" s="52">
        <v>13</v>
      </c>
      <c r="C7970" s="55">
        <v>156.4</v>
      </c>
      <c r="D7970" s="52">
        <f t="shared" si="127"/>
        <v>11</v>
      </c>
    </row>
    <row r="7971" spans="1:4" x14ac:dyDescent="0.3">
      <c r="A7971" s="54">
        <v>45623</v>
      </c>
      <c r="B7971" s="52">
        <v>14</v>
      </c>
      <c r="C7971" s="55">
        <v>164.97</v>
      </c>
      <c r="D7971" s="52">
        <f t="shared" si="127"/>
        <v>11</v>
      </c>
    </row>
    <row r="7972" spans="1:4" x14ac:dyDescent="0.3">
      <c r="A7972" s="54">
        <v>45623</v>
      </c>
      <c r="B7972" s="52">
        <v>15</v>
      </c>
      <c r="C7972" s="55">
        <v>179.91</v>
      </c>
      <c r="D7972" s="52">
        <f t="shared" si="127"/>
        <v>11</v>
      </c>
    </row>
    <row r="7973" spans="1:4" x14ac:dyDescent="0.3">
      <c r="A7973" s="54">
        <v>45623</v>
      </c>
      <c r="B7973" s="52">
        <v>16</v>
      </c>
      <c r="C7973" s="55">
        <v>201.61</v>
      </c>
      <c r="D7973" s="52">
        <f t="shared" si="127"/>
        <v>11</v>
      </c>
    </row>
    <row r="7974" spans="1:4" x14ac:dyDescent="0.3">
      <c r="A7974" s="54">
        <v>45623</v>
      </c>
      <c r="B7974" s="52">
        <v>17</v>
      </c>
      <c r="C7974" s="55">
        <v>222.67</v>
      </c>
      <c r="D7974" s="52">
        <f t="shared" si="127"/>
        <v>11</v>
      </c>
    </row>
    <row r="7975" spans="1:4" x14ac:dyDescent="0.3">
      <c r="A7975" s="54">
        <v>45623</v>
      </c>
      <c r="B7975" s="52">
        <v>18</v>
      </c>
      <c r="C7975" s="55">
        <v>208.65</v>
      </c>
      <c r="D7975" s="52">
        <f t="shared" si="127"/>
        <v>11</v>
      </c>
    </row>
    <row r="7976" spans="1:4" x14ac:dyDescent="0.3">
      <c r="A7976" s="54">
        <v>45623</v>
      </c>
      <c r="B7976" s="52">
        <v>19</v>
      </c>
      <c r="C7976" s="55">
        <v>194.63</v>
      </c>
      <c r="D7976" s="52">
        <f t="shared" si="127"/>
        <v>11</v>
      </c>
    </row>
    <row r="7977" spans="1:4" x14ac:dyDescent="0.3">
      <c r="A7977" s="54">
        <v>45623</v>
      </c>
      <c r="B7977" s="52">
        <v>20</v>
      </c>
      <c r="C7977" s="55">
        <v>190</v>
      </c>
      <c r="D7977" s="52">
        <f t="shared" si="127"/>
        <v>11</v>
      </c>
    </row>
    <row r="7978" spans="1:4" x14ac:dyDescent="0.3">
      <c r="A7978" s="54">
        <v>45623</v>
      </c>
      <c r="B7978" s="52">
        <v>21</v>
      </c>
      <c r="C7978" s="55">
        <v>192</v>
      </c>
      <c r="D7978" s="52">
        <f t="shared" si="127"/>
        <v>11</v>
      </c>
    </row>
    <row r="7979" spans="1:4" x14ac:dyDescent="0.3">
      <c r="A7979" s="54">
        <v>45623</v>
      </c>
      <c r="B7979" s="52">
        <v>22</v>
      </c>
      <c r="C7979" s="55">
        <v>170</v>
      </c>
      <c r="D7979" s="52">
        <f t="shared" si="127"/>
        <v>11</v>
      </c>
    </row>
    <row r="7980" spans="1:4" x14ac:dyDescent="0.3">
      <c r="A7980" s="54">
        <v>45623</v>
      </c>
      <c r="B7980" s="52">
        <v>23</v>
      </c>
      <c r="C7980" s="55">
        <v>150.08000000000001</v>
      </c>
      <c r="D7980" s="52">
        <f t="shared" si="127"/>
        <v>11</v>
      </c>
    </row>
    <row r="7981" spans="1:4" x14ac:dyDescent="0.3">
      <c r="A7981" s="54">
        <v>45623</v>
      </c>
      <c r="B7981" s="52">
        <v>24</v>
      </c>
      <c r="C7981" s="55">
        <v>138.84</v>
      </c>
      <c r="D7981" s="52">
        <f t="shared" si="127"/>
        <v>11</v>
      </c>
    </row>
    <row r="7982" spans="1:4" x14ac:dyDescent="0.3">
      <c r="A7982" s="54">
        <v>45624</v>
      </c>
      <c r="B7982" s="52">
        <v>1</v>
      </c>
      <c r="C7982" s="55">
        <v>127.95</v>
      </c>
      <c r="D7982" s="52">
        <f t="shared" si="127"/>
        <v>11</v>
      </c>
    </row>
    <row r="7983" spans="1:4" x14ac:dyDescent="0.3">
      <c r="A7983" s="54">
        <v>45624</v>
      </c>
      <c r="B7983" s="52">
        <v>2</v>
      </c>
      <c r="C7983" s="55">
        <v>110.48</v>
      </c>
      <c r="D7983" s="52">
        <f t="shared" si="127"/>
        <v>11</v>
      </c>
    </row>
    <row r="7984" spans="1:4" x14ac:dyDescent="0.3">
      <c r="A7984" s="54">
        <v>45624</v>
      </c>
      <c r="B7984" s="52">
        <v>3</v>
      </c>
      <c r="C7984" s="55">
        <v>111.55</v>
      </c>
      <c r="D7984" s="52">
        <f t="shared" si="127"/>
        <v>11</v>
      </c>
    </row>
    <row r="7985" spans="1:4" x14ac:dyDescent="0.3">
      <c r="A7985" s="54">
        <v>45624</v>
      </c>
      <c r="B7985" s="52">
        <v>4</v>
      </c>
      <c r="C7985" s="55">
        <v>112.19</v>
      </c>
      <c r="D7985" s="52">
        <f t="shared" si="127"/>
        <v>11</v>
      </c>
    </row>
    <row r="7986" spans="1:4" x14ac:dyDescent="0.3">
      <c r="A7986" s="54">
        <v>45624</v>
      </c>
      <c r="B7986" s="52">
        <v>5</v>
      </c>
      <c r="C7986" s="55">
        <v>125.46</v>
      </c>
      <c r="D7986" s="52">
        <f t="shared" si="127"/>
        <v>11</v>
      </c>
    </row>
    <row r="7987" spans="1:4" x14ac:dyDescent="0.3">
      <c r="A7987" s="54">
        <v>45624</v>
      </c>
      <c r="B7987" s="52">
        <v>6</v>
      </c>
      <c r="C7987" s="55">
        <v>144.63</v>
      </c>
      <c r="D7987" s="52">
        <f t="shared" si="127"/>
        <v>11</v>
      </c>
    </row>
    <row r="7988" spans="1:4" x14ac:dyDescent="0.3">
      <c r="A7988" s="54">
        <v>45624</v>
      </c>
      <c r="B7988" s="52">
        <v>7</v>
      </c>
      <c r="C7988" s="55">
        <v>166.1</v>
      </c>
      <c r="D7988" s="52">
        <f t="shared" si="127"/>
        <v>11</v>
      </c>
    </row>
    <row r="7989" spans="1:4" x14ac:dyDescent="0.3">
      <c r="A7989" s="54">
        <v>45624</v>
      </c>
      <c r="B7989" s="52">
        <v>8</v>
      </c>
      <c r="C7989" s="55">
        <v>183.83</v>
      </c>
      <c r="D7989" s="52">
        <f t="shared" si="127"/>
        <v>11</v>
      </c>
    </row>
    <row r="7990" spans="1:4" x14ac:dyDescent="0.3">
      <c r="A7990" s="54">
        <v>45624</v>
      </c>
      <c r="B7990" s="52">
        <v>9</v>
      </c>
      <c r="C7990" s="55">
        <v>190.76</v>
      </c>
      <c r="D7990" s="52">
        <f t="shared" si="127"/>
        <v>11</v>
      </c>
    </row>
    <row r="7991" spans="1:4" x14ac:dyDescent="0.3">
      <c r="A7991" s="54">
        <v>45624</v>
      </c>
      <c r="B7991" s="52">
        <v>10</v>
      </c>
      <c r="C7991" s="55">
        <v>171.44</v>
      </c>
      <c r="D7991" s="52">
        <f t="shared" si="127"/>
        <v>11</v>
      </c>
    </row>
    <row r="7992" spans="1:4" x14ac:dyDescent="0.3">
      <c r="A7992" s="54">
        <v>45624</v>
      </c>
      <c r="B7992" s="52">
        <v>11</v>
      </c>
      <c r="C7992" s="55">
        <v>152.19</v>
      </c>
      <c r="D7992" s="52">
        <f t="shared" si="127"/>
        <v>11</v>
      </c>
    </row>
    <row r="7993" spans="1:4" x14ac:dyDescent="0.3">
      <c r="A7993" s="54">
        <v>45624</v>
      </c>
      <c r="B7993" s="52">
        <v>12</v>
      </c>
      <c r="C7993" s="55">
        <v>153.08000000000001</v>
      </c>
      <c r="D7993" s="52">
        <f t="shared" si="127"/>
        <v>11</v>
      </c>
    </row>
    <row r="7994" spans="1:4" x14ac:dyDescent="0.3">
      <c r="A7994" s="54">
        <v>45624</v>
      </c>
      <c r="B7994" s="52">
        <v>13</v>
      </c>
      <c r="C7994" s="55">
        <v>152.03</v>
      </c>
      <c r="D7994" s="52">
        <f t="shared" si="127"/>
        <v>11</v>
      </c>
    </row>
    <row r="7995" spans="1:4" x14ac:dyDescent="0.3">
      <c r="A7995" s="54">
        <v>45624</v>
      </c>
      <c r="B7995" s="52">
        <v>14</v>
      </c>
      <c r="C7995" s="55">
        <v>154.21</v>
      </c>
      <c r="D7995" s="52">
        <f t="shared" si="127"/>
        <v>11</v>
      </c>
    </row>
    <row r="7996" spans="1:4" x14ac:dyDescent="0.3">
      <c r="A7996" s="54">
        <v>45624</v>
      </c>
      <c r="B7996" s="52">
        <v>15</v>
      </c>
      <c r="C7996" s="55">
        <v>174.42</v>
      </c>
      <c r="D7996" s="52">
        <f t="shared" si="127"/>
        <v>11</v>
      </c>
    </row>
    <row r="7997" spans="1:4" x14ac:dyDescent="0.3">
      <c r="A7997" s="54">
        <v>45624</v>
      </c>
      <c r="B7997" s="52">
        <v>16</v>
      </c>
      <c r="C7997" s="55">
        <v>156.91</v>
      </c>
      <c r="D7997" s="52">
        <f t="shared" si="127"/>
        <v>11</v>
      </c>
    </row>
    <row r="7998" spans="1:4" x14ac:dyDescent="0.3">
      <c r="A7998" s="54">
        <v>45624</v>
      </c>
      <c r="B7998" s="52">
        <v>17</v>
      </c>
      <c r="C7998" s="55">
        <v>156.84</v>
      </c>
      <c r="D7998" s="52">
        <f t="shared" si="127"/>
        <v>11</v>
      </c>
    </row>
    <row r="7999" spans="1:4" x14ac:dyDescent="0.3">
      <c r="A7999" s="54">
        <v>45624</v>
      </c>
      <c r="B7999" s="52">
        <v>18</v>
      </c>
      <c r="C7999" s="55">
        <v>163.29</v>
      </c>
      <c r="D7999" s="52">
        <f t="shared" si="127"/>
        <v>11</v>
      </c>
    </row>
    <row r="8000" spans="1:4" x14ac:dyDescent="0.3">
      <c r="A8000" s="54">
        <v>45624</v>
      </c>
      <c r="B8000" s="52">
        <v>19</v>
      </c>
      <c r="C8000" s="55">
        <v>160.44999999999999</v>
      </c>
      <c r="D8000" s="52">
        <f t="shared" si="127"/>
        <v>11</v>
      </c>
    </row>
    <row r="8001" spans="1:4" x14ac:dyDescent="0.3">
      <c r="A8001" s="54">
        <v>45624</v>
      </c>
      <c r="B8001" s="52">
        <v>20</v>
      </c>
      <c r="C8001" s="55">
        <v>158.04</v>
      </c>
      <c r="D8001" s="52">
        <f t="shared" si="127"/>
        <v>11</v>
      </c>
    </row>
    <row r="8002" spans="1:4" x14ac:dyDescent="0.3">
      <c r="A8002" s="54">
        <v>45624</v>
      </c>
      <c r="B8002" s="52">
        <v>21</v>
      </c>
      <c r="C8002" s="55">
        <v>144.04</v>
      </c>
      <c r="D8002" s="52">
        <f t="shared" si="127"/>
        <v>11</v>
      </c>
    </row>
    <row r="8003" spans="1:4" x14ac:dyDescent="0.3">
      <c r="A8003" s="54">
        <v>45624</v>
      </c>
      <c r="B8003" s="52">
        <v>22</v>
      </c>
      <c r="C8003" s="55">
        <v>133.05000000000001</v>
      </c>
      <c r="D8003" s="52">
        <f t="shared" si="127"/>
        <v>11</v>
      </c>
    </row>
    <row r="8004" spans="1:4" x14ac:dyDescent="0.3">
      <c r="A8004" s="54">
        <v>45624</v>
      </c>
      <c r="B8004" s="52">
        <v>23</v>
      </c>
      <c r="C8004" s="55">
        <v>122.16</v>
      </c>
      <c r="D8004" s="52">
        <f t="shared" si="127"/>
        <v>11</v>
      </c>
    </row>
    <row r="8005" spans="1:4" x14ac:dyDescent="0.3">
      <c r="A8005" s="54">
        <v>45624</v>
      </c>
      <c r="B8005" s="52">
        <v>24</v>
      </c>
      <c r="C8005" s="55">
        <v>112.6</v>
      </c>
      <c r="D8005" s="52">
        <f t="shared" si="127"/>
        <v>11</v>
      </c>
    </row>
    <row r="8006" spans="1:4" x14ac:dyDescent="0.3">
      <c r="A8006" s="54">
        <v>45625</v>
      </c>
      <c r="B8006" s="52">
        <v>1</v>
      </c>
      <c r="C8006" s="55">
        <v>110.3</v>
      </c>
      <c r="D8006" s="52">
        <f t="shared" si="127"/>
        <v>11</v>
      </c>
    </row>
    <row r="8007" spans="1:4" x14ac:dyDescent="0.3">
      <c r="A8007" s="54">
        <v>45625</v>
      </c>
      <c r="B8007" s="52">
        <v>2</v>
      </c>
      <c r="C8007" s="55">
        <v>107.01</v>
      </c>
      <c r="D8007" s="52">
        <f t="shared" si="127"/>
        <v>11</v>
      </c>
    </row>
    <row r="8008" spans="1:4" x14ac:dyDescent="0.3">
      <c r="A8008" s="54">
        <v>45625</v>
      </c>
      <c r="B8008" s="52">
        <v>3</v>
      </c>
      <c r="C8008" s="55">
        <v>103.47</v>
      </c>
      <c r="D8008" s="52">
        <f t="shared" si="127"/>
        <v>11</v>
      </c>
    </row>
    <row r="8009" spans="1:4" x14ac:dyDescent="0.3">
      <c r="A8009" s="54">
        <v>45625</v>
      </c>
      <c r="B8009" s="52">
        <v>4</v>
      </c>
      <c r="C8009" s="55">
        <v>103.23</v>
      </c>
      <c r="D8009" s="52">
        <f t="shared" si="127"/>
        <v>11</v>
      </c>
    </row>
    <row r="8010" spans="1:4" x14ac:dyDescent="0.3">
      <c r="A8010" s="54">
        <v>45625</v>
      </c>
      <c r="B8010" s="52">
        <v>5</v>
      </c>
      <c r="C8010" s="55">
        <v>106.11</v>
      </c>
      <c r="D8010" s="52">
        <f t="shared" si="127"/>
        <v>11</v>
      </c>
    </row>
    <row r="8011" spans="1:4" x14ac:dyDescent="0.3">
      <c r="A8011" s="54">
        <v>45625</v>
      </c>
      <c r="B8011" s="52">
        <v>6</v>
      </c>
      <c r="C8011" s="55">
        <v>116.11</v>
      </c>
      <c r="D8011" s="52">
        <f t="shared" si="127"/>
        <v>11</v>
      </c>
    </row>
    <row r="8012" spans="1:4" x14ac:dyDescent="0.3">
      <c r="A8012" s="54">
        <v>45625</v>
      </c>
      <c r="B8012" s="52">
        <v>7</v>
      </c>
      <c r="C8012" s="55">
        <v>143.19999999999999</v>
      </c>
      <c r="D8012" s="52">
        <f t="shared" si="127"/>
        <v>11</v>
      </c>
    </row>
    <row r="8013" spans="1:4" x14ac:dyDescent="0.3">
      <c r="A8013" s="54">
        <v>45625</v>
      </c>
      <c r="B8013" s="52">
        <v>8</v>
      </c>
      <c r="C8013" s="55">
        <v>168.88</v>
      </c>
      <c r="D8013" s="52">
        <f t="shared" si="127"/>
        <v>11</v>
      </c>
    </row>
    <row r="8014" spans="1:4" x14ac:dyDescent="0.3">
      <c r="A8014" s="54">
        <v>45625</v>
      </c>
      <c r="B8014" s="52">
        <v>9</v>
      </c>
      <c r="C8014" s="55">
        <v>181.36</v>
      </c>
      <c r="D8014" s="52">
        <f t="shared" si="127"/>
        <v>11</v>
      </c>
    </row>
    <row r="8015" spans="1:4" x14ac:dyDescent="0.3">
      <c r="A8015" s="54">
        <v>45625</v>
      </c>
      <c r="B8015" s="52">
        <v>10</v>
      </c>
      <c r="C8015" s="55">
        <v>163.84</v>
      </c>
      <c r="D8015" s="52">
        <f t="shared" ref="D8015:D8078" si="128">MONTH(A8015)</f>
        <v>11</v>
      </c>
    </row>
    <row r="8016" spans="1:4" x14ac:dyDescent="0.3">
      <c r="A8016" s="54">
        <v>45625</v>
      </c>
      <c r="B8016" s="52">
        <v>11</v>
      </c>
      <c r="C8016" s="55">
        <v>143.22999999999999</v>
      </c>
      <c r="D8016" s="52">
        <f t="shared" si="128"/>
        <v>11</v>
      </c>
    </row>
    <row r="8017" spans="1:4" x14ac:dyDescent="0.3">
      <c r="A8017" s="54">
        <v>45625</v>
      </c>
      <c r="B8017" s="52">
        <v>12</v>
      </c>
      <c r="C8017" s="55">
        <v>134.53</v>
      </c>
      <c r="D8017" s="52">
        <f t="shared" si="128"/>
        <v>11</v>
      </c>
    </row>
    <row r="8018" spans="1:4" x14ac:dyDescent="0.3">
      <c r="A8018" s="54">
        <v>45625</v>
      </c>
      <c r="B8018" s="52">
        <v>13</v>
      </c>
      <c r="C8018" s="55">
        <v>128.88999999999999</v>
      </c>
      <c r="D8018" s="52">
        <f t="shared" si="128"/>
        <v>11</v>
      </c>
    </row>
    <row r="8019" spans="1:4" x14ac:dyDescent="0.3">
      <c r="A8019" s="54">
        <v>45625</v>
      </c>
      <c r="B8019" s="52">
        <v>14</v>
      </c>
      <c r="C8019" s="55">
        <v>134.16999999999999</v>
      </c>
      <c r="D8019" s="52">
        <f t="shared" si="128"/>
        <v>11</v>
      </c>
    </row>
    <row r="8020" spans="1:4" x14ac:dyDescent="0.3">
      <c r="A8020" s="54">
        <v>45625</v>
      </c>
      <c r="B8020" s="52">
        <v>15</v>
      </c>
      <c r="C8020" s="55">
        <v>144.82</v>
      </c>
      <c r="D8020" s="52">
        <f t="shared" si="128"/>
        <v>11</v>
      </c>
    </row>
    <row r="8021" spans="1:4" x14ac:dyDescent="0.3">
      <c r="A8021" s="54">
        <v>45625</v>
      </c>
      <c r="B8021" s="52">
        <v>16</v>
      </c>
      <c r="C8021" s="55">
        <v>163.41</v>
      </c>
      <c r="D8021" s="52">
        <f t="shared" si="128"/>
        <v>11</v>
      </c>
    </row>
    <row r="8022" spans="1:4" x14ac:dyDescent="0.3">
      <c r="A8022" s="54">
        <v>45625</v>
      </c>
      <c r="B8022" s="52">
        <v>17</v>
      </c>
      <c r="C8022" s="55">
        <v>181.52</v>
      </c>
      <c r="D8022" s="52">
        <f t="shared" si="128"/>
        <v>11</v>
      </c>
    </row>
    <row r="8023" spans="1:4" x14ac:dyDescent="0.3">
      <c r="A8023" s="54">
        <v>45625</v>
      </c>
      <c r="B8023" s="52">
        <v>18</v>
      </c>
      <c r="C8023" s="55">
        <v>170.41</v>
      </c>
      <c r="D8023" s="52">
        <f t="shared" si="128"/>
        <v>11</v>
      </c>
    </row>
    <row r="8024" spans="1:4" x14ac:dyDescent="0.3">
      <c r="A8024" s="54">
        <v>45625</v>
      </c>
      <c r="B8024" s="52">
        <v>19</v>
      </c>
      <c r="C8024" s="55">
        <v>155.85</v>
      </c>
      <c r="D8024" s="52">
        <f t="shared" si="128"/>
        <v>11</v>
      </c>
    </row>
    <row r="8025" spans="1:4" x14ac:dyDescent="0.3">
      <c r="A8025" s="54">
        <v>45625</v>
      </c>
      <c r="B8025" s="52">
        <v>20</v>
      </c>
      <c r="C8025" s="55">
        <v>158.97</v>
      </c>
      <c r="D8025" s="52">
        <f t="shared" si="128"/>
        <v>11</v>
      </c>
    </row>
    <row r="8026" spans="1:4" x14ac:dyDescent="0.3">
      <c r="A8026" s="54">
        <v>45625</v>
      </c>
      <c r="B8026" s="52">
        <v>21</v>
      </c>
      <c r="C8026" s="55">
        <v>139.21</v>
      </c>
      <c r="D8026" s="52">
        <f t="shared" si="128"/>
        <v>11</v>
      </c>
    </row>
    <row r="8027" spans="1:4" x14ac:dyDescent="0.3">
      <c r="A8027" s="54">
        <v>45625</v>
      </c>
      <c r="B8027" s="52">
        <v>22</v>
      </c>
      <c r="C8027" s="55">
        <v>124.67</v>
      </c>
      <c r="D8027" s="52">
        <f t="shared" si="128"/>
        <v>11</v>
      </c>
    </row>
    <row r="8028" spans="1:4" x14ac:dyDescent="0.3">
      <c r="A8028" s="54">
        <v>45625</v>
      </c>
      <c r="B8028" s="52">
        <v>23</v>
      </c>
      <c r="C8028" s="55">
        <v>117.92</v>
      </c>
      <c r="D8028" s="52">
        <f t="shared" si="128"/>
        <v>11</v>
      </c>
    </row>
    <row r="8029" spans="1:4" x14ac:dyDescent="0.3">
      <c r="A8029" s="54">
        <v>45625</v>
      </c>
      <c r="B8029" s="52">
        <v>24</v>
      </c>
      <c r="C8029" s="55">
        <v>109.13</v>
      </c>
      <c r="D8029" s="52">
        <f t="shared" si="128"/>
        <v>11</v>
      </c>
    </row>
    <row r="8030" spans="1:4" x14ac:dyDescent="0.3">
      <c r="A8030" s="54">
        <v>45626</v>
      </c>
      <c r="B8030" s="52">
        <v>1</v>
      </c>
      <c r="C8030" s="55">
        <v>110.47</v>
      </c>
      <c r="D8030" s="52">
        <f t="shared" si="128"/>
        <v>11</v>
      </c>
    </row>
    <row r="8031" spans="1:4" x14ac:dyDescent="0.3">
      <c r="A8031" s="54">
        <v>45626</v>
      </c>
      <c r="B8031" s="52">
        <v>2</v>
      </c>
      <c r="C8031" s="55">
        <v>103.88</v>
      </c>
      <c r="D8031" s="52">
        <f t="shared" si="128"/>
        <v>11</v>
      </c>
    </row>
    <row r="8032" spans="1:4" x14ac:dyDescent="0.3">
      <c r="A8032" s="54">
        <v>45626</v>
      </c>
      <c r="B8032" s="52">
        <v>3</v>
      </c>
      <c r="C8032" s="55">
        <v>104.45</v>
      </c>
      <c r="D8032" s="52">
        <f t="shared" si="128"/>
        <v>11</v>
      </c>
    </row>
    <row r="8033" spans="1:4" x14ac:dyDescent="0.3">
      <c r="A8033" s="54">
        <v>45626</v>
      </c>
      <c r="B8033" s="52">
        <v>4</v>
      </c>
      <c r="C8033" s="55">
        <v>103.61</v>
      </c>
      <c r="D8033" s="52">
        <f t="shared" si="128"/>
        <v>11</v>
      </c>
    </row>
    <row r="8034" spans="1:4" x14ac:dyDescent="0.3">
      <c r="A8034" s="54">
        <v>45626</v>
      </c>
      <c r="B8034" s="52">
        <v>5</v>
      </c>
      <c r="C8034" s="55">
        <v>104.6</v>
      </c>
      <c r="D8034" s="52">
        <f t="shared" si="128"/>
        <v>11</v>
      </c>
    </row>
    <row r="8035" spans="1:4" x14ac:dyDescent="0.3">
      <c r="A8035" s="54">
        <v>45626</v>
      </c>
      <c r="B8035" s="52">
        <v>6</v>
      </c>
      <c r="C8035" s="55">
        <v>105.4</v>
      </c>
      <c r="D8035" s="52">
        <f t="shared" si="128"/>
        <v>11</v>
      </c>
    </row>
    <row r="8036" spans="1:4" x14ac:dyDescent="0.3">
      <c r="A8036" s="54">
        <v>45626</v>
      </c>
      <c r="B8036" s="52">
        <v>7</v>
      </c>
      <c r="C8036" s="55">
        <v>115.53</v>
      </c>
      <c r="D8036" s="52">
        <f t="shared" si="128"/>
        <v>11</v>
      </c>
    </row>
    <row r="8037" spans="1:4" x14ac:dyDescent="0.3">
      <c r="A8037" s="54">
        <v>45626</v>
      </c>
      <c r="B8037" s="52">
        <v>8</v>
      </c>
      <c r="C8037" s="55">
        <v>134.78</v>
      </c>
      <c r="D8037" s="52">
        <f t="shared" si="128"/>
        <v>11</v>
      </c>
    </row>
    <row r="8038" spans="1:4" x14ac:dyDescent="0.3">
      <c r="A8038" s="54">
        <v>45626</v>
      </c>
      <c r="B8038" s="52">
        <v>9</v>
      </c>
      <c r="C8038" s="55">
        <v>145.69999999999999</v>
      </c>
      <c r="D8038" s="52">
        <f t="shared" si="128"/>
        <v>11</v>
      </c>
    </row>
    <row r="8039" spans="1:4" x14ac:dyDescent="0.3">
      <c r="A8039" s="54">
        <v>45626</v>
      </c>
      <c r="B8039" s="52">
        <v>10</v>
      </c>
      <c r="C8039" s="55">
        <v>131.25</v>
      </c>
      <c r="D8039" s="52">
        <f t="shared" si="128"/>
        <v>11</v>
      </c>
    </row>
    <row r="8040" spans="1:4" x14ac:dyDescent="0.3">
      <c r="A8040" s="54">
        <v>45626</v>
      </c>
      <c r="B8040" s="52">
        <v>11</v>
      </c>
      <c r="C8040" s="55">
        <v>118.28</v>
      </c>
      <c r="D8040" s="52">
        <f t="shared" si="128"/>
        <v>11</v>
      </c>
    </row>
    <row r="8041" spans="1:4" x14ac:dyDescent="0.3">
      <c r="A8041" s="54">
        <v>45626</v>
      </c>
      <c r="B8041" s="52">
        <v>12</v>
      </c>
      <c r="C8041" s="55">
        <v>116.76</v>
      </c>
      <c r="D8041" s="52">
        <f t="shared" si="128"/>
        <v>11</v>
      </c>
    </row>
    <row r="8042" spans="1:4" x14ac:dyDescent="0.3">
      <c r="A8042" s="54">
        <v>45626</v>
      </c>
      <c r="B8042" s="52">
        <v>13</v>
      </c>
      <c r="C8042" s="55">
        <v>114.48</v>
      </c>
      <c r="D8042" s="52">
        <f t="shared" si="128"/>
        <v>11</v>
      </c>
    </row>
    <row r="8043" spans="1:4" x14ac:dyDescent="0.3">
      <c r="A8043" s="54">
        <v>45626</v>
      </c>
      <c r="B8043" s="52">
        <v>14</v>
      </c>
      <c r="C8043" s="55">
        <v>116.97</v>
      </c>
      <c r="D8043" s="52">
        <f t="shared" si="128"/>
        <v>11</v>
      </c>
    </row>
    <row r="8044" spans="1:4" x14ac:dyDescent="0.3">
      <c r="A8044" s="54">
        <v>45626</v>
      </c>
      <c r="B8044" s="52">
        <v>15</v>
      </c>
      <c r="C8044" s="55">
        <v>121.09</v>
      </c>
      <c r="D8044" s="52">
        <f t="shared" si="128"/>
        <v>11</v>
      </c>
    </row>
    <row r="8045" spans="1:4" x14ac:dyDescent="0.3">
      <c r="A8045" s="54">
        <v>45626</v>
      </c>
      <c r="B8045" s="52">
        <v>16</v>
      </c>
      <c r="C8045" s="55">
        <v>140.75</v>
      </c>
      <c r="D8045" s="52">
        <f t="shared" si="128"/>
        <v>11</v>
      </c>
    </row>
    <row r="8046" spans="1:4" x14ac:dyDescent="0.3">
      <c r="A8046" s="54">
        <v>45626</v>
      </c>
      <c r="B8046" s="52">
        <v>17</v>
      </c>
      <c r="C8046" s="55">
        <v>152.9</v>
      </c>
      <c r="D8046" s="52">
        <f t="shared" si="128"/>
        <v>11</v>
      </c>
    </row>
    <row r="8047" spans="1:4" x14ac:dyDescent="0.3">
      <c r="A8047" s="54">
        <v>45626</v>
      </c>
      <c r="B8047" s="52">
        <v>18</v>
      </c>
      <c r="C8047" s="55">
        <v>154.44999999999999</v>
      </c>
      <c r="D8047" s="52">
        <f t="shared" si="128"/>
        <v>11</v>
      </c>
    </row>
    <row r="8048" spans="1:4" x14ac:dyDescent="0.3">
      <c r="A8048" s="54">
        <v>45626</v>
      </c>
      <c r="B8048" s="52">
        <v>19</v>
      </c>
      <c r="C8048" s="55">
        <v>145.27000000000001</v>
      </c>
      <c r="D8048" s="52">
        <f t="shared" si="128"/>
        <v>11</v>
      </c>
    </row>
    <row r="8049" spans="1:4" x14ac:dyDescent="0.3">
      <c r="A8049" s="54">
        <v>45626</v>
      </c>
      <c r="B8049" s="52">
        <v>20</v>
      </c>
      <c r="C8049" s="55">
        <v>131.96</v>
      </c>
      <c r="D8049" s="52">
        <f t="shared" si="128"/>
        <v>11</v>
      </c>
    </row>
    <row r="8050" spans="1:4" x14ac:dyDescent="0.3">
      <c r="A8050" s="54">
        <v>45626</v>
      </c>
      <c r="B8050" s="52">
        <v>21</v>
      </c>
      <c r="C8050" s="55">
        <v>124.51</v>
      </c>
      <c r="D8050" s="52">
        <f t="shared" si="128"/>
        <v>11</v>
      </c>
    </row>
    <row r="8051" spans="1:4" x14ac:dyDescent="0.3">
      <c r="A8051" s="54">
        <v>45626</v>
      </c>
      <c r="B8051" s="52">
        <v>22</v>
      </c>
      <c r="C8051" s="55">
        <v>115.08</v>
      </c>
      <c r="D8051" s="52">
        <f t="shared" si="128"/>
        <v>11</v>
      </c>
    </row>
    <row r="8052" spans="1:4" x14ac:dyDescent="0.3">
      <c r="A8052" s="54">
        <v>45626</v>
      </c>
      <c r="B8052" s="52">
        <v>23</v>
      </c>
      <c r="C8052" s="55">
        <v>114.78</v>
      </c>
      <c r="D8052" s="52">
        <f t="shared" si="128"/>
        <v>11</v>
      </c>
    </row>
    <row r="8053" spans="1:4" x14ac:dyDescent="0.3">
      <c r="A8053" s="54">
        <v>45626</v>
      </c>
      <c r="B8053" s="52">
        <v>24</v>
      </c>
      <c r="C8053" s="55">
        <v>106.67</v>
      </c>
      <c r="D8053" s="52">
        <f t="shared" si="128"/>
        <v>11</v>
      </c>
    </row>
    <row r="8054" spans="1:4" x14ac:dyDescent="0.3">
      <c r="A8054" s="54">
        <v>45627</v>
      </c>
      <c r="B8054" s="52">
        <v>1</v>
      </c>
      <c r="C8054" s="55">
        <v>99.66</v>
      </c>
      <c r="D8054" s="52">
        <f t="shared" si="128"/>
        <v>12</v>
      </c>
    </row>
    <row r="8055" spans="1:4" x14ac:dyDescent="0.3">
      <c r="A8055" s="54">
        <v>45627</v>
      </c>
      <c r="B8055" s="52">
        <v>2</v>
      </c>
      <c r="C8055" s="55">
        <v>90.01</v>
      </c>
      <c r="D8055" s="52">
        <f t="shared" si="128"/>
        <v>12</v>
      </c>
    </row>
    <row r="8056" spans="1:4" x14ac:dyDescent="0.3">
      <c r="A8056" s="54">
        <v>45627</v>
      </c>
      <c r="B8056" s="52">
        <v>3</v>
      </c>
      <c r="C8056" s="55">
        <v>88.14</v>
      </c>
      <c r="D8056" s="52">
        <f t="shared" si="128"/>
        <v>12</v>
      </c>
    </row>
    <row r="8057" spans="1:4" x14ac:dyDescent="0.3">
      <c r="A8057" s="54">
        <v>45627</v>
      </c>
      <c r="B8057" s="52">
        <v>4</v>
      </c>
      <c r="C8057" s="55">
        <v>85.7</v>
      </c>
      <c r="D8057" s="52">
        <f t="shared" si="128"/>
        <v>12</v>
      </c>
    </row>
    <row r="8058" spans="1:4" x14ac:dyDescent="0.3">
      <c r="A8058" s="54">
        <v>45627</v>
      </c>
      <c r="B8058" s="52">
        <v>5</v>
      </c>
      <c r="C8058" s="55">
        <v>84.95</v>
      </c>
      <c r="D8058" s="52">
        <f t="shared" si="128"/>
        <v>12</v>
      </c>
    </row>
    <row r="8059" spans="1:4" x14ac:dyDescent="0.3">
      <c r="A8059" s="54">
        <v>45627</v>
      </c>
      <c r="B8059" s="52">
        <v>6</v>
      </c>
      <c r="C8059" s="55">
        <v>85.72</v>
      </c>
      <c r="D8059" s="52">
        <f t="shared" si="128"/>
        <v>12</v>
      </c>
    </row>
    <row r="8060" spans="1:4" x14ac:dyDescent="0.3">
      <c r="A8060" s="54">
        <v>45627</v>
      </c>
      <c r="B8060" s="52">
        <v>7</v>
      </c>
      <c r="C8060" s="55">
        <v>84.79</v>
      </c>
      <c r="D8060" s="52">
        <f t="shared" si="128"/>
        <v>12</v>
      </c>
    </row>
    <row r="8061" spans="1:4" x14ac:dyDescent="0.3">
      <c r="A8061" s="54">
        <v>45627</v>
      </c>
      <c r="B8061" s="52">
        <v>8</v>
      </c>
      <c r="C8061" s="55">
        <v>90.11</v>
      </c>
      <c r="D8061" s="52">
        <f t="shared" si="128"/>
        <v>12</v>
      </c>
    </row>
    <row r="8062" spans="1:4" x14ac:dyDescent="0.3">
      <c r="A8062" s="54">
        <v>45627</v>
      </c>
      <c r="B8062" s="52">
        <v>9</v>
      </c>
      <c r="C8062" s="55">
        <v>99.77</v>
      </c>
      <c r="D8062" s="52">
        <f t="shared" si="128"/>
        <v>12</v>
      </c>
    </row>
    <row r="8063" spans="1:4" x14ac:dyDescent="0.3">
      <c r="A8063" s="54">
        <v>45627</v>
      </c>
      <c r="B8063" s="52">
        <v>10</v>
      </c>
      <c r="C8063" s="55">
        <v>94.6</v>
      </c>
      <c r="D8063" s="52">
        <f t="shared" si="128"/>
        <v>12</v>
      </c>
    </row>
    <row r="8064" spans="1:4" x14ac:dyDescent="0.3">
      <c r="A8064" s="54">
        <v>45627</v>
      </c>
      <c r="B8064" s="52">
        <v>11</v>
      </c>
      <c r="C8064" s="55">
        <v>89.3</v>
      </c>
      <c r="D8064" s="52">
        <f t="shared" si="128"/>
        <v>12</v>
      </c>
    </row>
    <row r="8065" spans="1:4" x14ac:dyDescent="0.3">
      <c r="A8065" s="54">
        <v>45627</v>
      </c>
      <c r="B8065" s="52">
        <v>12</v>
      </c>
      <c r="C8065" s="55">
        <v>82.38</v>
      </c>
      <c r="D8065" s="52">
        <f t="shared" si="128"/>
        <v>12</v>
      </c>
    </row>
    <row r="8066" spans="1:4" x14ac:dyDescent="0.3">
      <c r="A8066" s="54">
        <v>45627</v>
      </c>
      <c r="B8066" s="52">
        <v>13</v>
      </c>
      <c r="C8066" s="55">
        <v>85.25</v>
      </c>
      <c r="D8066" s="52">
        <f t="shared" si="128"/>
        <v>12</v>
      </c>
    </row>
    <row r="8067" spans="1:4" x14ac:dyDescent="0.3">
      <c r="A8067" s="54">
        <v>45627</v>
      </c>
      <c r="B8067" s="52">
        <v>14</v>
      </c>
      <c r="C8067" s="55">
        <v>83.08</v>
      </c>
      <c r="D8067" s="52">
        <f t="shared" si="128"/>
        <v>12</v>
      </c>
    </row>
    <row r="8068" spans="1:4" x14ac:dyDescent="0.3">
      <c r="A8068" s="54">
        <v>45627</v>
      </c>
      <c r="B8068" s="52">
        <v>15</v>
      </c>
      <c r="C8068" s="55">
        <v>100.05</v>
      </c>
      <c r="D8068" s="52">
        <f t="shared" si="128"/>
        <v>12</v>
      </c>
    </row>
    <row r="8069" spans="1:4" x14ac:dyDescent="0.3">
      <c r="A8069" s="54">
        <v>45627</v>
      </c>
      <c r="B8069" s="52">
        <v>16</v>
      </c>
      <c r="C8069" s="55">
        <v>109.6</v>
      </c>
      <c r="D8069" s="52">
        <f t="shared" si="128"/>
        <v>12</v>
      </c>
    </row>
    <row r="8070" spans="1:4" x14ac:dyDescent="0.3">
      <c r="A8070" s="54">
        <v>45627</v>
      </c>
      <c r="B8070" s="52">
        <v>17</v>
      </c>
      <c r="C8070" s="55">
        <v>131.28</v>
      </c>
      <c r="D8070" s="52">
        <f t="shared" si="128"/>
        <v>12</v>
      </c>
    </row>
    <row r="8071" spans="1:4" x14ac:dyDescent="0.3">
      <c r="A8071" s="54">
        <v>45627</v>
      </c>
      <c r="B8071" s="52">
        <v>18</v>
      </c>
      <c r="C8071" s="55">
        <v>136.87</v>
      </c>
      <c r="D8071" s="52">
        <f t="shared" si="128"/>
        <v>12</v>
      </c>
    </row>
    <row r="8072" spans="1:4" x14ac:dyDescent="0.3">
      <c r="A8072" s="54">
        <v>45627</v>
      </c>
      <c r="B8072" s="52">
        <v>19</v>
      </c>
      <c r="C8072" s="55">
        <v>146.24</v>
      </c>
      <c r="D8072" s="52">
        <f t="shared" si="128"/>
        <v>12</v>
      </c>
    </row>
    <row r="8073" spans="1:4" x14ac:dyDescent="0.3">
      <c r="A8073" s="54">
        <v>45627</v>
      </c>
      <c r="B8073" s="52">
        <v>20</v>
      </c>
      <c r="C8073" s="55">
        <v>158.71</v>
      </c>
      <c r="D8073" s="52">
        <f t="shared" si="128"/>
        <v>12</v>
      </c>
    </row>
    <row r="8074" spans="1:4" x14ac:dyDescent="0.3">
      <c r="A8074" s="54">
        <v>45627</v>
      </c>
      <c r="B8074" s="52">
        <v>21</v>
      </c>
      <c r="C8074" s="55">
        <v>142.55000000000001</v>
      </c>
      <c r="D8074" s="52">
        <f t="shared" si="128"/>
        <v>12</v>
      </c>
    </row>
    <row r="8075" spans="1:4" x14ac:dyDescent="0.3">
      <c r="A8075" s="54">
        <v>45627</v>
      </c>
      <c r="B8075" s="52">
        <v>22</v>
      </c>
      <c r="C8075" s="55">
        <v>120.35</v>
      </c>
      <c r="D8075" s="52">
        <f t="shared" si="128"/>
        <v>12</v>
      </c>
    </row>
    <row r="8076" spans="1:4" x14ac:dyDescent="0.3">
      <c r="A8076" s="54">
        <v>45627</v>
      </c>
      <c r="B8076" s="52">
        <v>23</v>
      </c>
      <c r="C8076" s="55">
        <v>105.69</v>
      </c>
      <c r="D8076" s="52">
        <f t="shared" si="128"/>
        <v>12</v>
      </c>
    </row>
    <row r="8077" spans="1:4" x14ac:dyDescent="0.3">
      <c r="A8077" s="54">
        <v>45627</v>
      </c>
      <c r="B8077" s="52">
        <v>24</v>
      </c>
      <c r="C8077" s="55">
        <v>85</v>
      </c>
      <c r="D8077" s="52">
        <f t="shared" si="128"/>
        <v>12</v>
      </c>
    </row>
    <row r="8078" spans="1:4" x14ac:dyDescent="0.3">
      <c r="A8078" s="54">
        <v>45628</v>
      </c>
      <c r="B8078" s="52">
        <v>1</v>
      </c>
      <c r="C8078" s="55">
        <v>86.08</v>
      </c>
      <c r="D8078" s="52">
        <f t="shared" si="128"/>
        <v>12</v>
      </c>
    </row>
    <row r="8079" spans="1:4" x14ac:dyDescent="0.3">
      <c r="A8079" s="54">
        <v>45628</v>
      </c>
      <c r="B8079" s="52">
        <v>2</v>
      </c>
      <c r="C8079" s="55">
        <v>81.349999999999994</v>
      </c>
      <c r="D8079" s="52">
        <f t="shared" ref="D8079:D8142" si="129">MONTH(A8079)</f>
        <v>12</v>
      </c>
    </row>
    <row r="8080" spans="1:4" x14ac:dyDescent="0.3">
      <c r="A8080" s="54">
        <v>45628</v>
      </c>
      <c r="B8080" s="52">
        <v>3</v>
      </c>
      <c r="C8080" s="55">
        <v>76.650000000000006</v>
      </c>
      <c r="D8080" s="52">
        <f t="shared" si="129"/>
        <v>12</v>
      </c>
    </row>
    <row r="8081" spans="1:4" x14ac:dyDescent="0.3">
      <c r="A8081" s="54">
        <v>45628</v>
      </c>
      <c r="B8081" s="52">
        <v>4</v>
      </c>
      <c r="C8081" s="55">
        <v>69.92</v>
      </c>
      <c r="D8081" s="52">
        <f t="shared" si="129"/>
        <v>12</v>
      </c>
    </row>
    <row r="8082" spans="1:4" x14ac:dyDescent="0.3">
      <c r="A8082" s="54">
        <v>45628</v>
      </c>
      <c r="B8082" s="52">
        <v>5</v>
      </c>
      <c r="C8082" s="55">
        <v>89.28</v>
      </c>
      <c r="D8082" s="52">
        <f t="shared" si="129"/>
        <v>12</v>
      </c>
    </row>
    <row r="8083" spans="1:4" x14ac:dyDescent="0.3">
      <c r="A8083" s="54">
        <v>45628</v>
      </c>
      <c r="B8083" s="52">
        <v>6</v>
      </c>
      <c r="C8083" s="55">
        <v>110.15</v>
      </c>
      <c r="D8083" s="52">
        <f t="shared" si="129"/>
        <v>12</v>
      </c>
    </row>
    <row r="8084" spans="1:4" x14ac:dyDescent="0.3">
      <c r="A8084" s="54">
        <v>45628</v>
      </c>
      <c r="B8084" s="52">
        <v>7</v>
      </c>
      <c r="C8084" s="55">
        <v>135.44</v>
      </c>
      <c r="D8084" s="52">
        <f t="shared" si="129"/>
        <v>12</v>
      </c>
    </row>
    <row r="8085" spans="1:4" x14ac:dyDescent="0.3">
      <c r="A8085" s="54">
        <v>45628</v>
      </c>
      <c r="B8085" s="52">
        <v>8</v>
      </c>
      <c r="C8085" s="55">
        <v>160.66</v>
      </c>
      <c r="D8085" s="52">
        <f t="shared" si="129"/>
        <v>12</v>
      </c>
    </row>
    <row r="8086" spans="1:4" x14ac:dyDescent="0.3">
      <c r="A8086" s="54">
        <v>45628</v>
      </c>
      <c r="B8086" s="52">
        <v>9</v>
      </c>
      <c r="C8086" s="55">
        <v>163.9</v>
      </c>
      <c r="D8086" s="52">
        <f t="shared" si="129"/>
        <v>12</v>
      </c>
    </row>
    <row r="8087" spans="1:4" x14ac:dyDescent="0.3">
      <c r="A8087" s="54">
        <v>45628</v>
      </c>
      <c r="B8087" s="52">
        <v>10</v>
      </c>
      <c r="C8087" s="55">
        <v>155.12</v>
      </c>
      <c r="D8087" s="52">
        <f t="shared" si="129"/>
        <v>12</v>
      </c>
    </row>
    <row r="8088" spans="1:4" x14ac:dyDescent="0.3">
      <c r="A8088" s="54">
        <v>45628</v>
      </c>
      <c r="B8088" s="52">
        <v>11</v>
      </c>
      <c r="C8088" s="55">
        <v>139.19</v>
      </c>
      <c r="D8088" s="52">
        <f t="shared" si="129"/>
        <v>12</v>
      </c>
    </row>
    <row r="8089" spans="1:4" x14ac:dyDescent="0.3">
      <c r="A8089" s="54">
        <v>45628</v>
      </c>
      <c r="B8089" s="52">
        <v>12</v>
      </c>
      <c r="C8089" s="55">
        <v>132.32</v>
      </c>
      <c r="D8089" s="52">
        <f t="shared" si="129"/>
        <v>12</v>
      </c>
    </row>
    <row r="8090" spans="1:4" x14ac:dyDescent="0.3">
      <c r="A8090" s="54">
        <v>45628</v>
      </c>
      <c r="B8090" s="52">
        <v>13</v>
      </c>
      <c r="C8090" s="55">
        <v>124.17</v>
      </c>
      <c r="D8090" s="52">
        <f t="shared" si="129"/>
        <v>12</v>
      </c>
    </row>
    <row r="8091" spans="1:4" x14ac:dyDescent="0.3">
      <c r="A8091" s="54">
        <v>45628</v>
      </c>
      <c r="B8091" s="52">
        <v>14</v>
      </c>
      <c r="C8091" s="55">
        <v>129.79</v>
      </c>
      <c r="D8091" s="52">
        <f t="shared" si="129"/>
        <v>12</v>
      </c>
    </row>
    <row r="8092" spans="1:4" x14ac:dyDescent="0.3">
      <c r="A8092" s="54">
        <v>45628</v>
      </c>
      <c r="B8092" s="52">
        <v>15</v>
      </c>
      <c r="C8092" s="55">
        <v>146.49</v>
      </c>
      <c r="D8092" s="52">
        <f t="shared" si="129"/>
        <v>12</v>
      </c>
    </row>
    <row r="8093" spans="1:4" x14ac:dyDescent="0.3">
      <c r="A8093" s="54">
        <v>45628</v>
      </c>
      <c r="B8093" s="52">
        <v>16</v>
      </c>
      <c r="C8093" s="55">
        <v>170.69</v>
      </c>
      <c r="D8093" s="52">
        <f t="shared" si="129"/>
        <v>12</v>
      </c>
    </row>
    <row r="8094" spans="1:4" x14ac:dyDescent="0.3">
      <c r="A8094" s="54">
        <v>45628</v>
      </c>
      <c r="B8094" s="52">
        <v>17</v>
      </c>
      <c r="C8094" s="55">
        <v>177.88</v>
      </c>
      <c r="D8094" s="52">
        <f t="shared" si="129"/>
        <v>12</v>
      </c>
    </row>
    <row r="8095" spans="1:4" x14ac:dyDescent="0.3">
      <c r="A8095" s="54">
        <v>45628</v>
      </c>
      <c r="B8095" s="52">
        <v>18</v>
      </c>
      <c r="C8095" s="55">
        <v>171.55</v>
      </c>
      <c r="D8095" s="52">
        <f t="shared" si="129"/>
        <v>12</v>
      </c>
    </row>
    <row r="8096" spans="1:4" x14ac:dyDescent="0.3">
      <c r="A8096" s="54">
        <v>45628</v>
      </c>
      <c r="B8096" s="52">
        <v>19</v>
      </c>
      <c r="C8096" s="55">
        <v>167.73</v>
      </c>
      <c r="D8096" s="52">
        <f t="shared" si="129"/>
        <v>12</v>
      </c>
    </row>
    <row r="8097" spans="1:4" x14ac:dyDescent="0.3">
      <c r="A8097" s="54">
        <v>45628</v>
      </c>
      <c r="B8097" s="52">
        <v>20</v>
      </c>
      <c r="C8097" s="55">
        <v>170.36</v>
      </c>
      <c r="D8097" s="52">
        <f t="shared" si="129"/>
        <v>12</v>
      </c>
    </row>
    <row r="8098" spans="1:4" x14ac:dyDescent="0.3">
      <c r="A8098" s="54">
        <v>45628</v>
      </c>
      <c r="B8098" s="52">
        <v>21</v>
      </c>
      <c r="C8098" s="55">
        <v>177.81</v>
      </c>
      <c r="D8098" s="52">
        <f t="shared" si="129"/>
        <v>12</v>
      </c>
    </row>
    <row r="8099" spans="1:4" x14ac:dyDescent="0.3">
      <c r="A8099" s="54">
        <v>45628</v>
      </c>
      <c r="B8099" s="52">
        <v>22</v>
      </c>
      <c r="C8099" s="55">
        <v>155.80000000000001</v>
      </c>
      <c r="D8099" s="52">
        <f t="shared" si="129"/>
        <v>12</v>
      </c>
    </row>
    <row r="8100" spans="1:4" x14ac:dyDescent="0.3">
      <c r="A8100" s="54">
        <v>45628</v>
      </c>
      <c r="B8100" s="52">
        <v>23</v>
      </c>
      <c r="C8100" s="55">
        <v>138.81</v>
      </c>
      <c r="D8100" s="52">
        <f t="shared" si="129"/>
        <v>12</v>
      </c>
    </row>
    <row r="8101" spans="1:4" x14ac:dyDescent="0.3">
      <c r="A8101" s="54">
        <v>45628</v>
      </c>
      <c r="B8101" s="52">
        <v>24</v>
      </c>
      <c r="C8101" s="55">
        <v>115.75</v>
      </c>
      <c r="D8101" s="52">
        <f t="shared" si="129"/>
        <v>12</v>
      </c>
    </row>
    <row r="8102" spans="1:4" x14ac:dyDescent="0.3">
      <c r="A8102" s="54">
        <v>45629</v>
      </c>
      <c r="B8102" s="52">
        <v>1</v>
      </c>
      <c r="C8102" s="55">
        <v>119.64</v>
      </c>
      <c r="D8102" s="52">
        <f t="shared" si="129"/>
        <v>12</v>
      </c>
    </row>
    <row r="8103" spans="1:4" x14ac:dyDescent="0.3">
      <c r="A8103" s="54">
        <v>45629</v>
      </c>
      <c r="B8103" s="52">
        <v>2</v>
      </c>
      <c r="C8103" s="55">
        <v>115.93</v>
      </c>
      <c r="D8103" s="52">
        <f t="shared" si="129"/>
        <v>12</v>
      </c>
    </row>
    <row r="8104" spans="1:4" x14ac:dyDescent="0.3">
      <c r="A8104" s="54">
        <v>45629</v>
      </c>
      <c r="B8104" s="52">
        <v>3</v>
      </c>
      <c r="C8104" s="55">
        <v>113.24</v>
      </c>
      <c r="D8104" s="52">
        <f t="shared" si="129"/>
        <v>12</v>
      </c>
    </row>
    <row r="8105" spans="1:4" x14ac:dyDescent="0.3">
      <c r="A8105" s="54">
        <v>45629</v>
      </c>
      <c r="B8105" s="52">
        <v>4</v>
      </c>
      <c r="C8105" s="55">
        <v>108.77</v>
      </c>
      <c r="D8105" s="52">
        <f t="shared" si="129"/>
        <v>12</v>
      </c>
    </row>
    <row r="8106" spans="1:4" x14ac:dyDescent="0.3">
      <c r="A8106" s="54">
        <v>45629</v>
      </c>
      <c r="B8106" s="52">
        <v>5</v>
      </c>
      <c r="C8106" s="55">
        <v>112.67</v>
      </c>
      <c r="D8106" s="52">
        <f t="shared" si="129"/>
        <v>12</v>
      </c>
    </row>
    <row r="8107" spans="1:4" x14ac:dyDescent="0.3">
      <c r="A8107" s="54">
        <v>45629</v>
      </c>
      <c r="B8107" s="52">
        <v>6</v>
      </c>
      <c r="C8107" s="55">
        <v>125.02</v>
      </c>
      <c r="D8107" s="52">
        <f t="shared" si="129"/>
        <v>12</v>
      </c>
    </row>
    <row r="8108" spans="1:4" x14ac:dyDescent="0.3">
      <c r="A8108" s="54">
        <v>45629</v>
      </c>
      <c r="B8108" s="52">
        <v>7</v>
      </c>
      <c r="C8108" s="55">
        <v>153.44</v>
      </c>
      <c r="D8108" s="52">
        <f t="shared" si="129"/>
        <v>12</v>
      </c>
    </row>
    <row r="8109" spans="1:4" x14ac:dyDescent="0.3">
      <c r="A8109" s="54">
        <v>45629</v>
      </c>
      <c r="B8109" s="52">
        <v>8</v>
      </c>
      <c r="C8109" s="55">
        <v>202.39</v>
      </c>
      <c r="D8109" s="52">
        <f t="shared" si="129"/>
        <v>12</v>
      </c>
    </row>
    <row r="8110" spans="1:4" x14ac:dyDescent="0.3">
      <c r="A8110" s="54">
        <v>45629</v>
      </c>
      <c r="B8110" s="52">
        <v>9</v>
      </c>
      <c r="C8110" s="55">
        <v>237.01</v>
      </c>
      <c r="D8110" s="52">
        <f t="shared" si="129"/>
        <v>12</v>
      </c>
    </row>
    <row r="8111" spans="1:4" x14ac:dyDescent="0.3">
      <c r="A8111" s="54">
        <v>45629</v>
      </c>
      <c r="B8111" s="52">
        <v>10</v>
      </c>
      <c r="C8111" s="55">
        <v>226.85</v>
      </c>
      <c r="D8111" s="52">
        <f t="shared" si="129"/>
        <v>12</v>
      </c>
    </row>
    <row r="8112" spans="1:4" x14ac:dyDescent="0.3">
      <c r="A8112" s="54">
        <v>45629</v>
      </c>
      <c r="B8112" s="52">
        <v>11</v>
      </c>
      <c r="C8112" s="55">
        <v>187.98</v>
      </c>
      <c r="D8112" s="52">
        <f t="shared" si="129"/>
        <v>12</v>
      </c>
    </row>
    <row r="8113" spans="1:4" x14ac:dyDescent="0.3">
      <c r="A8113" s="54">
        <v>45629</v>
      </c>
      <c r="B8113" s="52">
        <v>12</v>
      </c>
      <c r="C8113" s="55">
        <v>185.48</v>
      </c>
      <c r="D8113" s="52">
        <f t="shared" si="129"/>
        <v>12</v>
      </c>
    </row>
    <row r="8114" spans="1:4" x14ac:dyDescent="0.3">
      <c r="A8114" s="54">
        <v>45629</v>
      </c>
      <c r="B8114" s="52">
        <v>13</v>
      </c>
      <c r="C8114" s="55">
        <v>192.63</v>
      </c>
      <c r="D8114" s="52">
        <f t="shared" si="129"/>
        <v>12</v>
      </c>
    </row>
    <row r="8115" spans="1:4" x14ac:dyDescent="0.3">
      <c r="A8115" s="54">
        <v>45629</v>
      </c>
      <c r="B8115" s="52">
        <v>14</v>
      </c>
      <c r="C8115" s="55">
        <v>184.28</v>
      </c>
      <c r="D8115" s="52">
        <f t="shared" si="129"/>
        <v>12</v>
      </c>
    </row>
    <row r="8116" spans="1:4" x14ac:dyDescent="0.3">
      <c r="A8116" s="54">
        <v>45629</v>
      </c>
      <c r="B8116" s="52">
        <v>15</v>
      </c>
      <c r="C8116" s="55">
        <v>193.28</v>
      </c>
      <c r="D8116" s="52">
        <f t="shared" si="129"/>
        <v>12</v>
      </c>
    </row>
    <row r="8117" spans="1:4" x14ac:dyDescent="0.3">
      <c r="A8117" s="54">
        <v>45629</v>
      </c>
      <c r="B8117" s="52">
        <v>16</v>
      </c>
      <c r="C8117" s="55">
        <v>206.81</v>
      </c>
      <c r="D8117" s="52">
        <f t="shared" si="129"/>
        <v>12</v>
      </c>
    </row>
    <row r="8118" spans="1:4" x14ac:dyDescent="0.3">
      <c r="A8118" s="54">
        <v>45629</v>
      </c>
      <c r="B8118" s="52">
        <v>17</v>
      </c>
      <c r="C8118" s="55">
        <v>212.01</v>
      </c>
      <c r="D8118" s="52">
        <f t="shared" si="129"/>
        <v>12</v>
      </c>
    </row>
    <row r="8119" spans="1:4" x14ac:dyDescent="0.3">
      <c r="A8119" s="54">
        <v>45629</v>
      </c>
      <c r="B8119" s="52">
        <v>18</v>
      </c>
      <c r="C8119" s="55">
        <v>210.73</v>
      </c>
      <c r="D8119" s="52">
        <f t="shared" si="129"/>
        <v>12</v>
      </c>
    </row>
    <row r="8120" spans="1:4" x14ac:dyDescent="0.3">
      <c r="A8120" s="54">
        <v>45629</v>
      </c>
      <c r="B8120" s="52">
        <v>19</v>
      </c>
      <c r="C8120" s="55">
        <v>197.88</v>
      </c>
      <c r="D8120" s="52">
        <f t="shared" si="129"/>
        <v>12</v>
      </c>
    </row>
    <row r="8121" spans="1:4" x14ac:dyDescent="0.3">
      <c r="A8121" s="54">
        <v>45629</v>
      </c>
      <c r="B8121" s="52">
        <v>20</v>
      </c>
      <c r="C8121" s="55">
        <v>189.83</v>
      </c>
      <c r="D8121" s="52">
        <f t="shared" si="129"/>
        <v>12</v>
      </c>
    </row>
    <row r="8122" spans="1:4" x14ac:dyDescent="0.3">
      <c r="A8122" s="54">
        <v>45629</v>
      </c>
      <c r="B8122" s="52">
        <v>21</v>
      </c>
      <c r="C8122" s="55">
        <v>171.79</v>
      </c>
      <c r="D8122" s="52">
        <f t="shared" si="129"/>
        <v>12</v>
      </c>
    </row>
    <row r="8123" spans="1:4" x14ac:dyDescent="0.3">
      <c r="A8123" s="54">
        <v>45629</v>
      </c>
      <c r="B8123" s="52">
        <v>22</v>
      </c>
      <c r="C8123" s="55">
        <v>154.28</v>
      </c>
      <c r="D8123" s="52">
        <f t="shared" si="129"/>
        <v>12</v>
      </c>
    </row>
    <row r="8124" spans="1:4" x14ac:dyDescent="0.3">
      <c r="A8124" s="54">
        <v>45629</v>
      </c>
      <c r="B8124" s="52">
        <v>23</v>
      </c>
      <c r="C8124" s="55">
        <v>142.08000000000001</v>
      </c>
      <c r="D8124" s="52">
        <f t="shared" si="129"/>
        <v>12</v>
      </c>
    </row>
    <row r="8125" spans="1:4" x14ac:dyDescent="0.3">
      <c r="A8125" s="54">
        <v>45629</v>
      </c>
      <c r="B8125" s="52">
        <v>24</v>
      </c>
      <c r="C8125" s="55">
        <v>130.81</v>
      </c>
      <c r="D8125" s="52">
        <f t="shared" si="129"/>
        <v>12</v>
      </c>
    </row>
    <row r="8126" spans="1:4" x14ac:dyDescent="0.3">
      <c r="A8126" s="54">
        <v>45630</v>
      </c>
      <c r="B8126" s="52">
        <v>1</v>
      </c>
      <c r="C8126" s="55">
        <v>122.22</v>
      </c>
      <c r="D8126" s="52">
        <f t="shared" si="129"/>
        <v>12</v>
      </c>
    </row>
    <row r="8127" spans="1:4" x14ac:dyDescent="0.3">
      <c r="A8127" s="54">
        <v>45630</v>
      </c>
      <c r="B8127" s="52">
        <v>2</v>
      </c>
      <c r="C8127" s="55">
        <v>116.66</v>
      </c>
      <c r="D8127" s="52">
        <f t="shared" si="129"/>
        <v>12</v>
      </c>
    </row>
    <row r="8128" spans="1:4" x14ac:dyDescent="0.3">
      <c r="A8128" s="54">
        <v>45630</v>
      </c>
      <c r="B8128" s="52">
        <v>3</v>
      </c>
      <c r="C8128" s="55">
        <v>112.79</v>
      </c>
      <c r="D8128" s="52">
        <f t="shared" si="129"/>
        <v>12</v>
      </c>
    </row>
    <row r="8129" spans="1:4" x14ac:dyDescent="0.3">
      <c r="A8129" s="54">
        <v>45630</v>
      </c>
      <c r="B8129" s="52">
        <v>4</v>
      </c>
      <c r="C8129" s="55">
        <v>110.26</v>
      </c>
      <c r="D8129" s="52">
        <f t="shared" si="129"/>
        <v>12</v>
      </c>
    </row>
    <row r="8130" spans="1:4" x14ac:dyDescent="0.3">
      <c r="A8130" s="54">
        <v>45630</v>
      </c>
      <c r="B8130" s="52">
        <v>5</v>
      </c>
      <c r="C8130" s="55">
        <v>114.96</v>
      </c>
      <c r="D8130" s="52">
        <f t="shared" si="129"/>
        <v>12</v>
      </c>
    </row>
    <row r="8131" spans="1:4" x14ac:dyDescent="0.3">
      <c r="A8131" s="54">
        <v>45630</v>
      </c>
      <c r="B8131" s="52">
        <v>6</v>
      </c>
      <c r="C8131" s="55">
        <v>124.47</v>
      </c>
      <c r="D8131" s="52">
        <f t="shared" si="129"/>
        <v>12</v>
      </c>
    </row>
    <row r="8132" spans="1:4" x14ac:dyDescent="0.3">
      <c r="A8132" s="54">
        <v>45630</v>
      </c>
      <c r="B8132" s="52">
        <v>7</v>
      </c>
      <c r="C8132" s="55">
        <v>148.91</v>
      </c>
      <c r="D8132" s="52">
        <f t="shared" si="129"/>
        <v>12</v>
      </c>
    </row>
    <row r="8133" spans="1:4" x14ac:dyDescent="0.3">
      <c r="A8133" s="54">
        <v>45630</v>
      </c>
      <c r="B8133" s="52">
        <v>8</v>
      </c>
      <c r="C8133" s="55">
        <v>225.7</v>
      </c>
      <c r="D8133" s="52">
        <f t="shared" si="129"/>
        <v>12</v>
      </c>
    </row>
    <row r="8134" spans="1:4" x14ac:dyDescent="0.3">
      <c r="A8134" s="54">
        <v>45630</v>
      </c>
      <c r="B8134" s="52">
        <v>9</v>
      </c>
      <c r="C8134" s="55">
        <v>280.45</v>
      </c>
      <c r="D8134" s="52">
        <f t="shared" si="129"/>
        <v>12</v>
      </c>
    </row>
    <row r="8135" spans="1:4" x14ac:dyDescent="0.3">
      <c r="A8135" s="54">
        <v>45630</v>
      </c>
      <c r="B8135" s="52">
        <v>10</v>
      </c>
      <c r="C8135" s="55">
        <v>254.95</v>
      </c>
      <c r="D8135" s="52">
        <f t="shared" si="129"/>
        <v>12</v>
      </c>
    </row>
    <row r="8136" spans="1:4" x14ac:dyDescent="0.3">
      <c r="A8136" s="54">
        <v>45630</v>
      </c>
      <c r="B8136" s="52">
        <v>11</v>
      </c>
      <c r="C8136" s="55">
        <v>220.39</v>
      </c>
      <c r="D8136" s="52">
        <f t="shared" si="129"/>
        <v>12</v>
      </c>
    </row>
    <row r="8137" spans="1:4" x14ac:dyDescent="0.3">
      <c r="A8137" s="54">
        <v>45630</v>
      </c>
      <c r="B8137" s="52">
        <v>12</v>
      </c>
      <c r="C8137" s="55">
        <v>223.83</v>
      </c>
      <c r="D8137" s="52">
        <f t="shared" si="129"/>
        <v>12</v>
      </c>
    </row>
    <row r="8138" spans="1:4" x14ac:dyDescent="0.3">
      <c r="A8138" s="54">
        <v>45630</v>
      </c>
      <c r="B8138" s="52">
        <v>13</v>
      </c>
      <c r="C8138" s="55">
        <v>216.35</v>
      </c>
      <c r="D8138" s="52">
        <f t="shared" si="129"/>
        <v>12</v>
      </c>
    </row>
    <row r="8139" spans="1:4" x14ac:dyDescent="0.3">
      <c r="A8139" s="54">
        <v>45630</v>
      </c>
      <c r="B8139" s="52">
        <v>14</v>
      </c>
      <c r="C8139" s="55">
        <v>227.56</v>
      </c>
      <c r="D8139" s="52">
        <f t="shared" si="129"/>
        <v>12</v>
      </c>
    </row>
    <row r="8140" spans="1:4" x14ac:dyDescent="0.3">
      <c r="A8140" s="54">
        <v>45630</v>
      </c>
      <c r="B8140" s="52">
        <v>15</v>
      </c>
      <c r="C8140" s="55">
        <v>237.3</v>
      </c>
      <c r="D8140" s="52">
        <f t="shared" si="129"/>
        <v>12</v>
      </c>
    </row>
    <row r="8141" spans="1:4" x14ac:dyDescent="0.3">
      <c r="A8141" s="54">
        <v>45630</v>
      </c>
      <c r="B8141" s="52">
        <v>16</v>
      </c>
      <c r="C8141" s="55">
        <v>247.32</v>
      </c>
      <c r="D8141" s="52">
        <f t="shared" si="129"/>
        <v>12</v>
      </c>
    </row>
    <row r="8142" spans="1:4" x14ac:dyDescent="0.3">
      <c r="A8142" s="54">
        <v>45630</v>
      </c>
      <c r="B8142" s="52">
        <v>17</v>
      </c>
      <c r="C8142" s="55">
        <v>263.45</v>
      </c>
      <c r="D8142" s="52">
        <f t="shared" si="129"/>
        <v>12</v>
      </c>
    </row>
    <row r="8143" spans="1:4" x14ac:dyDescent="0.3">
      <c r="A8143" s="54">
        <v>45630</v>
      </c>
      <c r="B8143" s="52">
        <v>18</v>
      </c>
      <c r="C8143" s="55">
        <v>285.49</v>
      </c>
      <c r="D8143" s="52">
        <f t="shared" ref="D8143:D8206" si="130">MONTH(A8143)</f>
        <v>12</v>
      </c>
    </row>
    <row r="8144" spans="1:4" x14ac:dyDescent="0.3">
      <c r="A8144" s="54">
        <v>45630</v>
      </c>
      <c r="B8144" s="52">
        <v>19</v>
      </c>
      <c r="C8144" s="55">
        <v>228.89</v>
      </c>
      <c r="D8144" s="52">
        <f t="shared" si="130"/>
        <v>12</v>
      </c>
    </row>
    <row r="8145" spans="1:4" x14ac:dyDescent="0.3">
      <c r="A8145" s="54">
        <v>45630</v>
      </c>
      <c r="B8145" s="52">
        <v>20</v>
      </c>
      <c r="C8145" s="55">
        <v>199.83</v>
      </c>
      <c r="D8145" s="52">
        <f t="shared" si="130"/>
        <v>12</v>
      </c>
    </row>
    <row r="8146" spans="1:4" x14ac:dyDescent="0.3">
      <c r="A8146" s="54">
        <v>45630</v>
      </c>
      <c r="B8146" s="52">
        <v>21</v>
      </c>
      <c r="C8146" s="55">
        <v>167.95</v>
      </c>
      <c r="D8146" s="52">
        <f t="shared" si="130"/>
        <v>12</v>
      </c>
    </row>
    <row r="8147" spans="1:4" x14ac:dyDescent="0.3">
      <c r="A8147" s="54">
        <v>45630</v>
      </c>
      <c r="B8147" s="52">
        <v>22</v>
      </c>
      <c r="C8147" s="55">
        <v>146.53</v>
      </c>
      <c r="D8147" s="52">
        <f t="shared" si="130"/>
        <v>12</v>
      </c>
    </row>
    <row r="8148" spans="1:4" x14ac:dyDescent="0.3">
      <c r="A8148" s="54">
        <v>45630</v>
      </c>
      <c r="B8148" s="52">
        <v>23</v>
      </c>
      <c r="C8148" s="55">
        <v>127.85</v>
      </c>
      <c r="D8148" s="52">
        <f t="shared" si="130"/>
        <v>12</v>
      </c>
    </row>
    <row r="8149" spans="1:4" x14ac:dyDescent="0.3">
      <c r="A8149" s="54">
        <v>45630</v>
      </c>
      <c r="B8149" s="52">
        <v>24</v>
      </c>
      <c r="C8149" s="55">
        <v>113.19</v>
      </c>
      <c r="D8149" s="52">
        <f t="shared" si="130"/>
        <v>12</v>
      </c>
    </row>
    <row r="8150" spans="1:4" x14ac:dyDescent="0.3">
      <c r="A8150" s="54">
        <v>45631</v>
      </c>
      <c r="B8150" s="52">
        <v>1</v>
      </c>
      <c r="C8150" s="55">
        <v>114.77</v>
      </c>
      <c r="D8150" s="52">
        <f t="shared" si="130"/>
        <v>12</v>
      </c>
    </row>
    <row r="8151" spans="1:4" x14ac:dyDescent="0.3">
      <c r="A8151" s="54">
        <v>45631</v>
      </c>
      <c r="B8151" s="52">
        <v>2</v>
      </c>
      <c r="C8151" s="55">
        <v>105.74</v>
      </c>
      <c r="D8151" s="52">
        <f t="shared" si="130"/>
        <v>12</v>
      </c>
    </row>
    <row r="8152" spans="1:4" x14ac:dyDescent="0.3">
      <c r="A8152" s="54">
        <v>45631</v>
      </c>
      <c r="B8152" s="52">
        <v>3</v>
      </c>
      <c r="C8152" s="55">
        <v>103.69</v>
      </c>
      <c r="D8152" s="52">
        <f t="shared" si="130"/>
        <v>12</v>
      </c>
    </row>
    <row r="8153" spans="1:4" x14ac:dyDescent="0.3">
      <c r="A8153" s="54">
        <v>45631</v>
      </c>
      <c r="B8153" s="52">
        <v>4</v>
      </c>
      <c r="C8153" s="55">
        <v>104.07</v>
      </c>
      <c r="D8153" s="52">
        <f t="shared" si="130"/>
        <v>12</v>
      </c>
    </row>
    <row r="8154" spans="1:4" x14ac:dyDescent="0.3">
      <c r="A8154" s="54">
        <v>45631</v>
      </c>
      <c r="B8154" s="52">
        <v>5</v>
      </c>
      <c r="C8154" s="55">
        <v>107.56</v>
      </c>
      <c r="D8154" s="52">
        <f t="shared" si="130"/>
        <v>12</v>
      </c>
    </row>
    <row r="8155" spans="1:4" x14ac:dyDescent="0.3">
      <c r="A8155" s="54">
        <v>45631</v>
      </c>
      <c r="B8155" s="52">
        <v>6</v>
      </c>
      <c r="C8155" s="55">
        <v>118.16</v>
      </c>
      <c r="D8155" s="52">
        <f t="shared" si="130"/>
        <v>12</v>
      </c>
    </row>
    <row r="8156" spans="1:4" x14ac:dyDescent="0.3">
      <c r="A8156" s="54">
        <v>45631</v>
      </c>
      <c r="B8156" s="52">
        <v>7</v>
      </c>
      <c r="C8156" s="55">
        <v>152.04</v>
      </c>
      <c r="D8156" s="52">
        <f t="shared" si="130"/>
        <v>12</v>
      </c>
    </row>
    <row r="8157" spans="1:4" x14ac:dyDescent="0.3">
      <c r="A8157" s="54">
        <v>45631</v>
      </c>
      <c r="B8157" s="52">
        <v>8</v>
      </c>
      <c r="C8157" s="55">
        <v>355.28</v>
      </c>
      <c r="D8157" s="52">
        <f t="shared" si="130"/>
        <v>12</v>
      </c>
    </row>
    <row r="8158" spans="1:4" x14ac:dyDescent="0.3">
      <c r="A8158" s="54">
        <v>45631</v>
      </c>
      <c r="B8158" s="52">
        <v>9</v>
      </c>
      <c r="C8158" s="55">
        <v>237.06</v>
      </c>
      <c r="D8158" s="52">
        <f t="shared" si="130"/>
        <v>12</v>
      </c>
    </row>
    <row r="8159" spans="1:4" x14ac:dyDescent="0.3">
      <c r="A8159" s="54">
        <v>45631</v>
      </c>
      <c r="B8159" s="52">
        <v>10</v>
      </c>
      <c r="C8159" s="55">
        <v>205.24</v>
      </c>
      <c r="D8159" s="52">
        <f t="shared" si="130"/>
        <v>12</v>
      </c>
    </row>
    <row r="8160" spans="1:4" x14ac:dyDescent="0.3">
      <c r="A8160" s="54">
        <v>45631</v>
      </c>
      <c r="B8160" s="52">
        <v>11</v>
      </c>
      <c r="C8160" s="55">
        <v>171.17</v>
      </c>
      <c r="D8160" s="52">
        <f t="shared" si="130"/>
        <v>12</v>
      </c>
    </row>
    <row r="8161" spans="1:4" x14ac:dyDescent="0.3">
      <c r="A8161" s="54">
        <v>45631</v>
      </c>
      <c r="B8161" s="52">
        <v>12</v>
      </c>
      <c r="C8161" s="55">
        <v>171.17</v>
      </c>
      <c r="D8161" s="52">
        <f t="shared" si="130"/>
        <v>12</v>
      </c>
    </row>
    <row r="8162" spans="1:4" x14ac:dyDescent="0.3">
      <c r="A8162" s="54">
        <v>45631</v>
      </c>
      <c r="B8162" s="52">
        <v>13</v>
      </c>
      <c r="C8162" s="55">
        <v>173.13</v>
      </c>
      <c r="D8162" s="52">
        <f t="shared" si="130"/>
        <v>12</v>
      </c>
    </row>
    <row r="8163" spans="1:4" x14ac:dyDescent="0.3">
      <c r="A8163" s="54">
        <v>45631</v>
      </c>
      <c r="B8163" s="52">
        <v>14</v>
      </c>
      <c r="C8163" s="55">
        <v>229.14</v>
      </c>
      <c r="D8163" s="52">
        <f t="shared" si="130"/>
        <v>12</v>
      </c>
    </row>
    <row r="8164" spans="1:4" x14ac:dyDescent="0.3">
      <c r="A8164" s="54">
        <v>45631</v>
      </c>
      <c r="B8164" s="52">
        <v>15</v>
      </c>
      <c r="C8164" s="55">
        <v>286.10000000000002</v>
      </c>
      <c r="D8164" s="52">
        <f t="shared" si="130"/>
        <v>12</v>
      </c>
    </row>
    <row r="8165" spans="1:4" x14ac:dyDescent="0.3">
      <c r="A8165" s="54">
        <v>45631</v>
      </c>
      <c r="B8165" s="52">
        <v>16</v>
      </c>
      <c r="C8165" s="55">
        <v>307.62</v>
      </c>
      <c r="D8165" s="52">
        <f t="shared" si="130"/>
        <v>12</v>
      </c>
    </row>
    <row r="8166" spans="1:4" x14ac:dyDescent="0.3">
      <c r="A8166" s="54">
        <v>45631</v>
      </c>
      <c r="B8166" s="52">
        <v>17</v>
      </c>
      <c r="C8166" s="55">
        <v>505.88</v>
      </c>
      <c r="D8166" s="52">
        <f t="shared" si="130"/>
        <v>12</v>
      </c>
    </row>
    <row r="8167" spans="1:4" x14ac:dyDescent="0.3">
      <c r="A8167" s="54">
        <v>45631</v>
      </c>
      <c r="B8167" s="52">
        <v>18</v>
      </c>
      <c r="C8167" s="55">
        <v>189.52</v>
      </c>
      <c r="D8167" s="52">
        <f t="shared" si="130"/>
        <v>12</v>
      </c>
    </row>
    <row r="8168" spans="1:4" x14ac:dyDescent="0.3">
      <c r="A8168" s="54">
        <v>45631</v>
      </c>
      <c r="B8168" s="52">
        <v>19</v>
      </c>
      <c r="C8168" s="55">
        <v>183.89</v>
      </c>
      <c r="D8168" s="52">
        <f t="shared" si="130"/>
        <v>12</v>
      </c>
    </row>
    <row r="8169" spans="1:4" x14ac:dyDescent="0.3">
      <c r="A8169" s="54">
        <v>45631</v>
      </c>
      <c r="B8169" s="52">
        <v>20</v>
      </c>
      <c r="C8169" s="55">
        <v>198.95</v>
      </c>
      <c r="D8169" s="52">
        <f t="shared" si="130"/>
        <v>12</v>
      </c>
    </row>
    <row r="8170" spans="1:4" x14ac:dyDescent="0.3">
      <c r="A8170" s="54">
        <v>45631</v>
      </c>
      <c r="B8170" s="52">
        <v>21</v>
      </c>
      <c r="C8170" s="55">
        <v>208.89</v>
      </c>
      <c r="D8170" s="52">
        <f t="shared" si="130"/>
        <v>12</v>
      </c>
    </row>
    <row r="8171" spans="1:4" x14ac:dyDescent="0.3">
      <c r="A8171" s="54">
        <v>45631</v>
      </c>
      <c r="B8171" s="52">
        <v>22</v>
      </c>
      <c r="C8171" s="55">
        <v>172.32</v>
      </c>
      <c r="D8171" s="52">
        <f t="shared" si="130"/>
        <v>12</v>
      </c>
    </row>
    <row r="8172" spans="1:4" x14ac:dyDescent="0.3">
      <c r="A8172" s="54">
        <v>45631</v>
      </c>
      <c r="B8172" s="52">
        <v>23</v>
      </c>
      <c r="C8172" s="55">
        <v>143.07</v>
      </c>
      <c r="D8172" s="52">
        <f t="shared" si="130"/>
        <v>12</v>
      </c>
    </row>
    <row r="8173" spans="1:4" x14ac:dyDescent="0.3">
      <c r="A8173" s="54">
        <v>45631</v>
      </c>
      <c r="B8173" s="52">
        <v>24</v>
      </c>
      <c r="C8173" s="55">
        <v>128.1</v>
      </c>
      <c r="D8173" s="52">
        <f t="shared" si="130"/>
        <v>12</v>
      </c>
    </row>
    <row r="8174" spans="1:4" x14ac:dyDescent="0.3">
      <c r="A8174" s="54">
        <v>45632</v>
      </c>
      <c r="B8174" s="52">
        <v>1</v>
      </c>
      <c r="C8174" s="55">
        <v>135.86000000000001</v>
      </c>
      <c r="D8174" s="52">
        <f t="shared" si="130"/>
        <v>12</v>
      </c>
    </row>
    <row r="8175" spans="1:4" x14ac:dyDescent="0.3">
      <c r="A8175" s="54">
        <v>45632</v>
      </c>
      <c r="B8175" s="52">
        <v>2</v>
      </c>
      <c r="C8175" s="55">
        <v>125.75</v>
      </c>
      <c r="D8175" s="52">
        <f t="shared" si="130"/>
        <v>12</v>
      </c>
    </row>
    <row r="8176" spans="1:4" x14ac:dyDescent="0.3">
      <c r="A8176" s="54">
        <v>45632</v>
      </c>
      <c r="B8176" s="52">
        <v>3</v>
      </c>
      <c r="C8176" s="55">
        <v>101.57</v>
      </c>
      <c r="D8176" s="52">
        <f t="shared" si="130"/>
        <v>12</v>
      </c>
    </row>
    <row r="8177" spans="1:4" x14ac:dyDescent="0.3">
      <c r="A8177" s="54">
        <v>45632</v>
      </c>
      <c r="B8177" s="52">
        <v>4</v>
      </c>
      <c r="C8177" s="55">
        <v>90.67</v>
      </c>
      <c r="D8177" s="52">
        <f t="shared" si="130"/>
        <v>12</v>
      </c>
    </row>
    <row r="8178" spans="1:4" x14ac:dyDescent="0.3">
      <c r="A8178" s="54">
        <v>45632</v>
      </c>
      <c r="B8178" s="52">
        <v>5</v>
      </c>
      <c r="C8178" s="55">
        <v>93.3</v>
      </c>
      <c r="D8178" s="52">
        <f t="shared" si="130"/>
        <v>12</v>
      </c>
    </row>
    <row r="8179" spans="1:4" x14ac:dyDescent="0.3">
      <c r="A8179" s="54">
        <v>45632</v>
      </c>
      <c r="B8179" s="52">
        <v>6</v>
      </c>
      <c r="C8179" s="55">
        <v>135.32</v>
      </c>
      <c r="D8179" s="52">
        <f t="shared" si="130"/>
        <v>12</v>
      </c>
    </row>
    <row r="8180" spans="1:4" x14ac:dyDescent="0.3">
      <c r="A8180" s="54">
        <v>45632</v>
      </c>
      <c r="B8180" s="52">
        <v>7</v>
      </c>
      <c r="C8180" s="55">
        <v>144.5</v>
      </c>
      <c r="D8180" s="52">
        <f t="shared" si="130"/>
        <v>12</v>
      </c>
    </row>
    <row r="8181" spans="1:4" x14ac:dyDescent="0.3">
      <c r="A8181" s="54">
        <v>45632</v>
      </c>
      <c r="B8181" s="52">
        <v>8</v>
      </c>
      <c r="C8181" s="55">
        <v>204.53</v>
      </c>
      <c r="D8181" s="52">
        <f t="shared" si="130"/>
        <v>12</v>
      </c>
    </row>
    <row r="8182" spans="1:4" x14ac:dyDescent="0.3">
      <c r="A8182" s="54">
        <v>45632</v>
      </c>
      <c r="B8182" s="52">
        <v>9</v>
      </c>
      <c r="C8182" s="55">
        <v>200.61</v>
      </c>
      <c r="D8182" s="52">
        <f t="shared" si="130"/>
        <v>12</v>
      </c>
    </row>
    <row r="8183" spans="1:4" x14ac:dyDescent="0.3">
      <c r="A8183" s="54">
        <v>45632</v>
      </c>
      <c r="B8183" s="52">
        <v>10</v>
      </c>
      <c r="C8183" s="55">
        <v>186.37</v>
      </c>
      <c r="D8183" s="52">
        <f t="shared" si="130"/>
        <v>12</v>
      </c>
    </row>
    <row r="8184" spans="1:4" x14ac:dyDescent="0.3">
      <c r="A8184" s="54">
        <v>45632</v>
      </c>
      <c r="B8184" s="52">
        <v>11</v>
      </c>
      <c r="C8184" s="55">
        <v>175.38</v>
      </c>
      <c r="D8184" s="52">
        <f t="shared" si="130"/>
        <v>12</v>
      </c>
    </row>
    <row r="8185" spans="1:4" x14ac:dyDescent="0.3">
      <c r="A8185" s="54">
        <v>45632</v>
      </c>
      <c r="B8185" s="52">
        <v>12</v>
      </c>
      <c r="C8185" s="55">
        <v>173.56</v>
      </c>
      <c r="D8185" s="52">
        <f t="shared" si="130"/>
        <v>12</v>
      </c>
    </row>
    <row r="8186" spans="1:4" x14ac:dyDescent="0.3">
      <c r="A8186" s="54">
        <v>45632</v>
      </c>
      <c r="B8186" s="52">
        <v>13</v>
      </c>
      <c r="C8186" s="55">
        <v>274.83</v>
      </c>
      <c r="D8186" s="52">
        <f t="shared" si="130"/>
        <v>12</v>
      </c>
    </row>
    <row r="8187" spans="1:4" x14ac:dyDescent="0.3">
      <c r="A8187" s="54">
        <v>45632</v>
      </c>
      <c r="B8187" s="52">
        <v>14</v>
      </c>
      <c r="C8187" s="55">
        <v>175.1</v>
      </c>
      <c r="D8187" s="52">
        <f t="shared" si="130"/>
        <v>12</v>
      </c>
    </row>
    <row r="8188" spans="1:4" x14ac:dyDescent="0.3">
      <c r="A8188" s="54">
        <v>45632</v>
      </c>
      <c r="B8188" s="52">
        <v>15</v>
      </c>
      <c r="C8188" s="55">
        <v>165.27</v>
      </c>
      <c r="D8188" s="52">
        <f t="shared" si="130"/>
        <v>12</v>
      </c>
    </row>
    <row r="8189" spans="1:4" x14ac:dyDescent="0.3">
      <c r="A8189" s="54">
        <v>45632</v>
      </c>
      <c r="B8189" s="52">
        <v>16</v>
      </c>
      <c r="C8189" s="55">
        <v>189.4</v>
      </c>
      <c r="D8189" s="52">
        <f t="shared" si="130"/>
        <v>12</v>
      </c>
    </row>
    <row r="8190" spans="1:4" x14ac:dyDescent="0.3">
      <c r="A8190" s="54">
        <v>45632</v>
      </c>
      <c r="B8190" s="52">
        <v>17</v>
      </c>
      <c r="C8190" s="55">
        <v>179.87</v>
      </c>
      <c r="D8190" s="52">
        <f t="shared" si="130"/>
        <v>12</v>
      </c>
    </row>
    <row r="8191" spans="1:4" x14ac:dyDescent="0.3">
      <c r="A8191" s="54">
        <v>45632</v>
      </c>
      <c r="B8191" s="52">
        <v>18</v>
      </c>
      <c r="C8191" s="55">
        <v>188.57</v>
      </c>
      <c r="D8191" s="52">
        <f t="shared" si="130"/>
        <v>12</v>
      </c>
    </row>
    <row r="8192" spans="1:4" x14ac:dyDescent="0.3">
      <c r="A8192" s="54">
        <v>45632</v>
      </c>
      <c r="B8192" s="52">
        <v>19</v>
      </c>
      <c r="C8192" s="55">
        <v>182.43</v>
      </c>
      <c r="D8192" s="52">
        <f t="shared" si="130"/>
        <v>12</v>
      </c>
    </row>
    <row r="8193" spans="1:4" x14ac:dyDescent="0.3">
      <c r="A8193" s="54">
        <v>45632</v>
      </c>
      <c r="B8193" s="52">
        <v>20</v>
      </c>
      <c r="C8193" s="55">
        <v>181.42</v>
      </c>
      <c r="D8193" s="52">
        <f t="shared" si="130"/>
        <v>12</v>
      </c>
    </row>
    <row r="8194" spans="1:4" x14ac:dyDescent="0.3">
      <c r="A8194" s="54">
        <v>45632</v>
      </c>
      <c r="B8194" s="52">
        <v>21</v>
      </c>
      <c r="C8194" s="55">
        <v>169.62</v>
      </c>
      <c r="D8194" s="52">
        <f t="shared" si="130"/>
        <v>12</v>
      </c>
    </row>
    <row r="8195" spans="1:4" x14ac:dyDescent="0.3">
      <c r="A8195" s="54">
        <v>45632</v>
      </c>
      <c r="B8195" s="52">
        <v>22</v>
      </c>
      <c r="C8195" s="55">
        <v>158.32</v>
      </c>
      <c r="D8195" s="52">
        <f t="shared" si="130"/>
        <v>12</v>
      </c>
    </row>
    <row r="8196" spans="1:4" x14ac:dyDescent="0.3">
      <c r="A8196" s="54">
        <v>45632</v>
      </c>
      <c r="B8196" s="52">
        <v>23</v>
      </c>
      <c r="C8196" s="55">
        <v>140.86000000000001</v>
      </c>
      <c r="D8196" s="52">
        <f t="shared" si="130"/>
        <v>12</v>
      </c>
    </row>
    <row r="8197" spans="1:4" x14ac:dyDescent="0.3">
      <c r="A8197" s="54">
        <v>45632</v>
      </c>
      <c r="B8197" s="52">
        <v>24</v>
      </c>
      <c r="C8197" s="55">
        <v>107.51</v>
      </c>
      <c r="D8197" s="52">
        <f t="shared" si="130"/>
        <v>12</v>
      </c>
    </row>
    <row r="8198" spans="1:4" x14ac:dyDescent="0.3">
      <c r="A8198" s="54">
        <v>45633</v>
      </c>
      <c r="B8198" s="52">
        <v>1</v>
      </c>
      <c r="C8198" s="55">
        <v>102.71</v>
      </c>
      <c r="D8198" s="52">
        <f t="shared" si="130"/>
        <v>12</v>
      </c>
    </row>
    <row r="8199" spans="1:4" x14ac:dyDescent="0.3">
      <c r="A8199" s="54">
        <v>45633</v>
      </c>
      <c r="B8199" s="52">
        <v>2</v>
      </c>
      <c r="C8199" s="55">
        <v>92.98</v>
      </c>
      <c r="D8199" s="52">
        <f t="shared" si="130"/>
        <v>12</v>
      </c>
    </row>
    <row r="8200" spans="1:4" x14ac:dyDescent="0.3">
      <c r="A8200" s="54">
        <v>45633</v>
      </c>
      <c r="B8200" s="52">
        <v>3</v>
      </c>
      <c r="C8200" s="55">
        <v>78.38</v>
      </c>
      <c r="D8200" s="52">
        <f t="shared" si="130"/>
        <v>12</v>
      </c>
    </row>
    <row r="8201" spans="1:4" x14ac:dyDescent="0.3">
      <c r="A8201" s="54">
        <v>45633</v>
      </c>
      <c r="B8201" s="52">
        <v>4</v>
      </c>
      <c r="C8201" s="55">
        <v>72.86</v>
      </c>
      <c r="D8201" s="52">
        <f t="shared" si="130"/>
        <v>12</v>
      </c>
    </row>
    <row r="8202" spans="1:4" x14ac:dyDescent="0.3">
      <c r="A8202" s="54">
        <v>45633</v>
      </c>
      <c r="B8202" s="52">
        <v>5</v>
      </c>
      <c r="C8202" s="55">
        <v>79.67</v>
      </c>
      <c r="D8202" s="52">
        <f t="shared" si="130"/>
        <v>12</v>
      </c>
    </row>
    <row r="8203" spans="1:4" x14ac:dyDescent="0.3">
      <c r="A8203" s="54">
        <v>45633</v>
      </c>
      <c r="B8203" s="52">
        <v>6</v>
      </c>
      <c r="C8203" s="55">
        <v>85.22</v>
      </c>
      <c r="D8203" s="52">
        <f t="shared" si="130"/>
        <v>12</v>
      </c>
    </row>
    <row r="8204" spans="1:4" x14ac:dyDescent="0.3">
      <c r="A8204" s="54">
        <v>45633</v>
      </c>
      <c r="B8204" s="52">
        <v>7</v>
      </c>
      <c r="C8204" s="55">
        <v>120.66</v>
      </c>
      <c r="D8204" s="52">
        <f t="shared" si="130"/>
        <v>12</v>
      </c>
    </row>
    <row r="8205" spans="1:4" x14ac:dyDescent="0.3">
      <c r="A8205" s="54">
        <v>45633</v>
      </c>
      <c r="B8205" s="52">
        <v>8</v>
      </c>
      <c r="C8205" s="55">
        <v>122.64</v>
      </c>
      <c r="D8205" s="52">
        <f t="shared" si="130"/>
        <v>12</v>
      </c>
    </row>
    <row r="8206" spans="1:4" x14ac:dyDescent="0.3">
      <c r="A8206" s="54">
        <v>45633</v>
      </c>
      <c r="B8206" s="52">
        <v>9</v>
      </c>
      <c r="C8206" s="55">
        <v>192.69</v>
      </c>
      <c r="D8206" s="52">
        <f t="shared" si="130"/>
        <v>12</v>
      </c>
    </row>
    <row r="8207" spans="1:4" x14ac:dyDescent="0.3">
      <c r="A8207" s="54">
        <v>45633</v>
      </c>
      <c r="B8207" s="52">
        <v>10</v>
      </c>
      <c r="C8207" s="55">
        <v>185.33</v>
      </c>
      <c r="D8207" s="52">
        <f t="shared" ref="D8207:D8270" si="131">MONTH(A8207)</f>
        <v>12</v>
      </c>
    </row>
    <row r="8208" spans="1:4" x14ac:dyDescent="0.3">
      <c r="A8208" s="54">
        <v>45633</v>
      </c>
      <c r="B8208" s="52">
        <v>11</v>
      </c>
      <c r="C8208" s="55">
        <v>167.38</v>
      </c>
      <c r="D8208" s="52">
        <f t="shared" si="131"/>
        <v>12</v>
      </c>
    </row>
    <row r="8209" spans="1:4" x14ac:dyDescent="0.3">
      <c r="A8209" s="54">
        <v>45633</v>
      </c>
      <c r="B8209" s="52">
        <v>12</v>
      </c>
      <c r="C8209" s="55">
        <v>154.26</v>
      </c>
      <c r="D8209" s="52">
        <f t="shared" si="131"/>
        <v>12</v>
      </c>
    </row>
    <row r="8210" spans="1:4" x14ac:dyDescent="0.3">
      <c r="A8210" s="54">
        <v>45633</v>
      </c>
      <c r="B8210" s="52">
        <v>13</v>
      </c>
      <c r="C8210" s="55">
        <v>146.38</v>
      </c>
      <c r="D8210" s="52">
        <f t="shared" si="131"/>
        <v>12</v>
      </c>
    </row>
    <row r="8211" spans="1:4" x14ac:dyDescent="0.3">
      <c r="A8211" s="54">
        <v>45633</v>
      </c>
      <c r="B8211" s="52">
        <v>14</v>
      </c>
      <c r="C8211" s="55">
        <v>140.11000000000001</v>
      </c>
      <c r="D8211" s="52">
        <f t="shared" si="131"/>
        <v>12</v>
      </c>
    </row>
    <row r="8212" spans="1:4" x14ac:dyDescent="0.3">
      <c r="A8212" s="54">
        <v>45633</v>
      </c>
      <c r="B8212" s="52">
        <v>15</v>
      </c>
      <c r="C8212" s="55">
        <v>150.16</v>
      </c>
      <c r="D8212" s="52">
        <f t="shared" si="131"/>
        <v>12</v>
      </c>
    </row>
    <row r="8213" spans="1:4" x14ac:dyDescent="0.3">
      <c r="A8213" s="54">
        <v>45633</v>
      </c>
      <c r="B8213" s="52">
        <v>16</v>
      </c>
      <c r="C8213" s="55">
        <v>154.56</v>
      </c>
      <c r="D8213" s="52">
        <f t="shared" si="131"/>
        <v>12</v>
      </c>
    </row>
    <row r="8214" spans="1:4" x14ac:dyDescent="0.3">
      <c r="A8214" s="54">
        <v>45633</v>
      </c>
      <c r="B8214" s="52">
        <v>17</v>
      </c>
      <c r="C8214" s="55">
        <v>201.14</v>
      </c>
      <c r="D8214" s="52">
        <f t="shared" si="131"/>
        <v>12</v>
      </c>
    </row>
    <row r="8215" spans="1:4" x14ac:dyDescent="0.3">
      <c r="A8215" s="54">
        <v>45633</v>
      </c>
      <c r="B8215" s="52">
        <v>18</v>
      </c>
      <c r="C8215" s="55">
        <v>208.87</v>
      </c>
      <c r="D8215" s="52">
        <f t="shared" si="131"/>
        <v>12</v>
      </c>
    </row>
    <row r="8216" spans="1:4" x14ac:dyDescent="0.3">
      <c r="A8216" s="54">
        <v>45633</v>
      </c>
      <c r="B8216" s="52">
        <v>19</v>
      </c>
      <c r="C8216" s="55">
        <v>209.7</v>
      </c>
      <c r="D8216" s="52">
        <f t="shared" si="131"/>
        <v>12</v>
      </c>
    </row>
    <row r="8217" spans="1:4" x14ac:dyDescent="0.3">
      <c r="A8217" s="54">
        <v>45633</v>
      </c>
      <c r="B8217" s="52">
        <v>20</v>
      </c>
      <c r="C8217" s="55">
        <v>205.64</v>
      </c>
      <c r="D8217" s="52">
        <f t="shared" si="131"/>
        <v>12</v>
      </c>
    </row>
    <row r="8218" spans="1:4" x14ac:dyDescent="0.3">
      <c r="A8218" s="54">
        <v>45633</v>
      </c>
      <c r="B8218" s="52">
        <v>21</v>
      </c>
      <c r="C8218" s="55">
        <v>182.04</v>
      </c>
      <c r="D8218" s="52">
        <f t="shared" si="131"/>
        <v>12</v>
      </c>
    </row>
    <row r="8219" spans="1:4" x14ac:dyDescent="0.3">
      <c r="A8219" s="54">
        <v>45633</v>
      </c>
      <c r="B8219" s="52">
        <v>22</v>
      </c>
      <c r="C8219" s="55">
        <v>151.32</v>
      </c>
      <c r="D8219" s="52">
        <f t="shared" si="131"/>
        <v>12</v>
      </c>
    </row>
    <row r="8220" spans="1:4" x14ac:dyDescent="0.3">
      <c r="A8220" s="54">
        <v>45633</v>
      </c>
      <c r="B8220" s="52">
        <v>23</v>
      </c>
      <c r="C8220" s="55">
        <v>131.34</v>
      </c>
      <c r="D8220" s="52">
        <f t="shared" si="131"/>
        <v>12</v>
      </c>
    </row>
    <row r="8221" spans="1:4" x14ac:dyDescent="0.3">
      <c r="A8221" s="54">
        <v>45633</v>
      </c>
      <c r="B8221" s="52">
        <v>24</v>
      </c>
      <c r="C8221" s="55">
        <v>103.6</v>
      </c>
      <c r="D8221" s="52">
        <f t="shared" si="131"/>
        <v>12</v>
      </c>
    </row>
    <row r="8222" spans="1:4" x14ac:dyDescent="0.3">
      <c r="A8222" s="54">
        <v>45634</v>
      </c>
      <c r="B8222" s="52">
        <v>1</v>
      </c>
      <c r="C8222" s="55">
        <v>98.57</v>
      </c>
      <c r="D8222" s="52">
        <f t="shared" si="131"/>
        <v>12</v>
      </c>
    </row>
    <row r="8223" spans="1:4" x14ac:dyDescent="0.3">
      <c r="A8223" s="54">
        <v>45634</v>
      </c>
      <c r="B8223" s="52">
        <v>2</v>
      </c>
      <c r="C8223" s="55">
        <v>92.06</v>
      </c>
      <c r="D8223" s="52">
        <f t="shared" si="131"/>
        <v>12</v>
      </c>
    </row>
    <row r="8224" spans="1:4" x14ac:dyDescent="0.3">
      <c r="A8224" s="54">
        <v>45634</v>
      </c>
      <c r="B8224" s="52">
        <v>3</v>
      </c>
      <c r="C8224" s="55">
        <v>88.83</v>
      </c>
      <c r="D8224" s="52">
        <f t="shared" si="131"/>
        <v>12</v>
      </c>
    </row>
    <row r="8225" spans="1:4" x14ac:dyDescent="0.3">
      <c r="A8225" s="54">
        <v>45634</v>
      </c>
      <c r="B8225" s="52">
        <v>4</v>
      </c>
      <c r="C8225" s="55">
        <v>86.17</v>
      </c>
      <c r="D8225" s="52">
        <f t="shared" si="131"/>
        <v>12</v>
      </c>
    </row>
    <row r="8226" spans="1:4" x14ac:dyDescent="0.3">
      <c r="A8226" s="54">
        <v>45634</v>
      </c>
      <c r="B8226" s="52">
        <v>5</v>
      </c>
      <c r="C8226" s="55">
        <v>87.02</v>
      </c>
      <c r="D8226" s="52">
        <f t="shared" si="131"/>
        <v>12</v>
      </c>
    </row>
    <row r="8227" spans="1:4" x14ac:dyDescent="0.3">
      <c r="A8227" s="54">
        <v>45634</v>
      </c>
      <c r="B8227" s="52">
        <v>6</v>
      </c>
      <c r="C8227" s="55">
        <v>94.77</v>
      </c>
      <c r="D8227" s="52">
        <f t="shared" si="131"/>
        <v>12</v>
      </c>
    </row>
    <row r="8228" spans="1:4" x14ac:dyDescent="0.3">
      <c r="A8228" s="54">
        <v>45634</v>
      </c>
      <c r="B8228" s="52">
        <v>7</v>
      </c>
      <c r="C8228" s="55">
        <v>95.29</v>
      </c>
      <c r="D8228" s="52">
        <f t="shared" si="131"/>
        <v>12</v>
      </c>
    </row>
    <row r="8229" spans="1:4" x14ac:dyDescent="0.3">
      <c r="A8229" s="54">
        <v>45634</v>
      </c>
      <c r="B8229" s="52">
        <v>8</v>
      </c>
      <c r="C8229" s="55">
        <v>98.99</v>
      </c>
      <c r="D8229" s="52">
        <f t="shared" si="131"/>
        <v>12</v>
      </c>
    </row>
    <row r="8230" spans="1:4" x14ac:dyDescent="0.3">
      <c r="A8230" s="54">
        <v>45634</v>
      </c>
      <c r="B8230" s="52">
        <v>9</v>
      </c>
      <c r="C8230" s="55">
        <v>103.8</v>
      </c>
      <c r="D8230" s="52">
        <f t="shared" si="131"/>
        <v>12</v>
      </c>
    </row>
    <row r="8231" spans="1:4" x14ac:dyDescent="0.3">
      <c r="A8231" s="54">
        <v>45634</v>
      </c>
      <c r="B8231" s="52">
        <v>10</v>
      </c>
      <c r="C8231" s="55">
        <v>112.04</v>
      </c>
      <c r="D8231" s="52">
        <f t="shared" si="131"/>
        <v>12</v>
      </c>
    </row>
    <row r="8232" spans="1:4" x14ac:dyDescent="0.3">
      <c r="A8232" s="54">
        <v>45634</v>
      </c>
      <c r="B8232" s="52">
        <v>11</v>
      </c>
      <c r="C8232" s="55">
        <v>114.11</v>
      </c>
      <c r="D8232" s="52">
        <f t="shared" si="131"/>
        <v>12</v>
      </c>
    </row>
    <row r="8233" spans="1:4" x14ac:dyDescent="0.3">
      <c r="A8233" s="54">
        <v>45634</v>
      </c>
      <c r="B8233" s="52">
        <v>12</v>
      </c>
      <c r="C8233" s="55">
        <v>120.92</v>
      </c>
      <c r="D8233" s="52">
        <f t="shared" si="131"/>
        <v>12</v>
      </c>
    </row>
    <row r="8234" spans="1:4" x14ac:dyDescent="0.3">
      <c r="A8234" s="54">
        <v>45634</v>
      </c>
      <c r="B8234" s="52">
        <v>13</v>
      </c>
      <c r="C8234" s="55">
        <v>121.13</v>
      </c>
      <c r="D8234" s="52">
        <f t="shared" si="131"/>
        <v>12</v>
      </c>
    </row>
    <row r="8235" spans="1:4" x14ac:dyDescent="0.3">
      <c r="A8235" s="54">
        <v>45634</v>
      </c>
      <c r="B8235" s="52">
        <v>14</v>
      </c>
      <c r="C8235" s="55">
        <v>119.39</v>
      </c>
      <c r="D8235" s="52">
        <f t="shared" si="131"/>
        <v>12</v>
      </c>
    </row>
    <row r="8236" spans="1:4" x14ac:dyDescent="0.3">
      <c r="A8236" s="54">
        <v>45634</v>
      </c>
      <c r="B8236" s="52">
        <v>15</v>
      </c>
      <c r="C8236" s="55">
        <v>117.04</v>
      </c>
      <c r="D8236" s="52">
        <f t="shared" si="131"/>
        <v>12</v>
      </c>
    </row>
    <row r="8237" spans="1:4" x14ac:dyDescent="0.3">
      <c r="A8237" s="54">
        <v>45634</v>
      </c>
      <c r="B8237" s="52">
        <v>16</v>
      </c>
      <c r="C8237" s="55">
        <v>128.87</v>
      </c>
      <c r="D8237" s="52">
        <f t="shared" si="131"/>
        <v>12</v>
      </c>
    </row>
    <row r="8238" spans="1:4" x14ac:dyDescent="0.3">
      <c r="A8238" s="54">
        <v>45634</v>
      </c>
      <c r="B8238" s="52">
        <v>17</v>
      </c>
      <c r="C8238" s="55">
        <v>142.88</v>
      </c>
      <c r="D8238" s="52">
        <f t="shared" si="131"/>
        <v>12</v>
      </c>
    </row>
    <row r="8239" spans="1:4" x14ac:dyDescent="0.3">
      <c r="A8239" s="54">
        <v>45634</v>
      </c>
      <c r="B8239" s="52">
        <v>18</v>
      </c>
      <c r="C8239" s="55">
        <v>148.47</v>
      </c>
      <c r="D8239" s="52">
        <f t="shared" si="131"/>
        <v>12</v>
      </c>
    </row>
    <row r="8240" spans="1:4" x14ac:dyDescent="0.3">
      <c r="A8240" s="54">
        <v>45634</v>
      </c>
      <c r="B8240" s="52">
        <v>19</v>
      </c>
      <c r="C8240" s="55">
        <v>156.41999999999999</v>
      </c>
      <c r="D8240" s="52">
        <f t="shared" si="131"/>
        <v>12</v>
      </c>
    </row>
    <row r="8241" spans="1:4" x14ac:dyDescent="0.3">
      <c r="A8241" s="54">
        <v>45634</v>
      </c>
      <c r="B8241" s="52">
        <v>20</v>
      </c>
      <c r="C8241" s="55">
        <v>141.9</v>
      </c>
      <c r="D8241" s="52">
        <f t="shared" si="131"/>
        <v>12</v>
      </c>
    </row>
    <row r="8242" spans="1:4" x14ac:dyDescent="0.3">
      <c r="A8242" s="54">
        <v>45634</v>
      </c>
      <c r="B8242" s="52">
        <v>21</v>
      </c>
      <c r="C8242" s="55">
        <v>133.07</v>
      </c>
      <c r="D8242" s="52">
        <f t="shared" si="131"/>
        <v>12</v>
      </c>
    </row>
    <row r="8243" spans="1:4" x14ac:dyDescent="0.3">
      <c r="A8243" s="54">
        <v>45634</v>
      </c>
      <c r="B8243" s="52">
        <v>22</v>
      </c>
      <c r="C8243" s="55">
        <v>114.03</v>
      </c>
      <c r="D8243" s="52">
        <f t="shared" si="131"/>
        <v>12</v>
      </c>
    </row>
    <row r="8244" spans="1:4" x14ac:dyDescent="0.3">
      <c r="A8244" s="54">
        <v>45634</v>
      </c>
      <c r="B8244" s="52">
        <v>23</v>
      </c>
      <c r="C8244" s="55">
        <v>101.52</v>
      </c>
      <c r="D8244" s="52">
        <f t="shared" si="131"/>
        <v>12</v>
      </c>
    </row>
    <row r="8245" spans="1:4" x14ac:dyDescent="0.3">
      <c r="A8245" s="54">
        <v>45634</v>
      </c>
      <c r="B8245" s="52">
        <v>24</v>
      </c>
      <c r="C8245" s="55">
        <v>88.42</v>
      </c>
      <c r="D8245" s="52">
        <f t="shared" si="131"/>
        <v>12</v>
      </c>
    </row>
    <row r="8246" spans="1:4" x14ac:dyDescent="0.3">
      <c r="A8246" s="54">
        <v>45635</v>
      </c>
      <c r="B8246" s="52">
        <v>1</v>
      </c>
      <c r="C8246" s="55">
        <v>72.180000000000007</v>
      </c>
      <c r="D8246" s="52">
        <f t="shared" si="131"/>
        <v>12</v>
      </c>
    </row>
    <row r="8247" spans="1:4" x14ac:dyDescent="0.3">
      <c r="A8247" s="54">
        <v>45635</v>
      </c>
      <c r="B8247" s="52">
        <v>2</v>
      </c>
      <c r="C8247" s="55">
        <v>56.76</v>
      </c>
      <c r="D8247" s="52">
        <f t="shared" si="131"/>
        <v>12</v>
      </c>
    </row>
    <row r="8248" spans="1:4" x14ac:dyDescent="0.3">
      <c r="A8248" s="54">
        <v>45635</v>
      </c>
      <c r="B8248" s="52">
        <v>3</v>
      </c>
      <c r="C8248" s="55">
        <v>35.299999999999997</v>
      </c>
      <c r="D8248" s="52">
        <f t="shared" si="131"/>
        <v>12</v>
      </c>
    </row>
    <row r="8249" spans="1:4" x14ac:dyDescent="0.3">
      <c r="A8249" s="54">
        <v>45635</v>
      </c>
      <c r="B8249" s="52">
        <v>4</v>
      </c>
      <c r="C8249" s="55">
        <v>35.44</v>
      </c>
      <c r="D8249" s="52">
        <f t="shared" si="131"/>
        <v>12</v>
      </c>
    </row>
    <row r="8250" spans="1:4" x14ac:dyDescent="0.3">
      <c r="A8250" s="54">
        <v>45635</v>
      </c>
      <c r="B8250" s="52">
        <v>5</v>
      </c>
      <c r="C8250" s="55">
        <v>41.78</v>
      </c>
      <c r="D8250" s="52">
        <f t="shared" si="131"/>
        <v>12</v>
      </c>
    </row>
    <row r="8251" spans="1:4" x14ac:dyDescent="0.3">
      <c r="A8251" s="54">
        <v>45635</v>
      </c>
      <c r="B8251" s="52">
        <v>6</v>
      </c>
      <c r="C8251" s="55">
        <v>79.13</v>
      </c>
      <c r="D8251" s="52">
        <f t="shared" si="131"/>
        <v>12</v>
      </c>
    </row>
    <row r="8252" spans="1:4" x14ac:dyDescent="0.3">
      <c r="A8252" s="54">
        <v>45635</v>
      </c>
      <c r="B8252" s="52">
        <v>7</v>
      </c>
      <c r="C8252" s="55">
        <v>124.76</v>
      </c>
      <c r="D8252" s="52">
        <f t="shared" si="131"/>
        <v>12</v>
      </c>
    </row>
    <row r="8253" spans="1:4" x14ac:dyDescent="0.3">
      <c r="A8253" s="54">
        <v>45635</v>
      </c>
      <c r="B8253" s="52">
        <v>8</v>
      </c>
      <c r="C8253" s="55">
        <v>154.82</v>
      </c>
      <c r="D8253" s="52">
        <f t="shared" si="131"/>
        <v>12</v>
      </c>
    </row>
    <row r="8254" spans="1:4" x14ac:dyDescent="0.3">
      <c r="A8254" s="54">
        <v>45635</v>
      </c>
      <c r="B8254" s="52">
        <v>9</v>
      </c>
      <c r="C8254" s="55">
        <v>151.68</v>
      </c>
      <c r="D8254" s="52">
        <f t="shared" si="131"/>
        <v>12</v>
      </c>
    </row>
    <row r="8255" spans="1:4" x14ac:dyDescent="0.3">
      <c r="A8255" s="54">
        <v>45635</v>
      </c>
      <c r="B8255" s="52">
        <v>10</v>
      </c>
      <c r="C8255" s="55">
        <v>150.76</v>
      </c>
      <c r="D8255" s="52">
        <f t="shared" si="131"/>
        <v>12</v>
      </c>
    </row>
    <row r="8256" spans="1:4" x14ac:dyDescent="0.3">
      <c r="A8256" s="54">
        <v>45635</v>
      </c>
      <c r="B8256" s="52">
        <v>11</v>
      </c>
      <c r="C8256" s="55">
        <v>144.79</v>
      </c>
      <c r="D8256" s="52">
        <f t="shared" si="131"/>
        <v>12</v>
      </c>
    </row>
    <row r="8257" spans="1:4" x14ac:dyDescent="0.3">
      <c r="A8257" s="54">
        <v>45635</v>
      </c>
      <c r="B8257" s="52">
        <v>12</v>
      </c>
      <c r="C8257" s="55">
        <v>145.18</v>
      </c>
      <c r="D8257" s="52">
        <f t="shared" si="131"/>
        <v>12</v>
      </c>
    </row>
    <row r="8258" spans="1:4" x14ac:dyDescent="0.3">
      <c r="A8258" s="54">
        <v>45635</v>
      </c>
      <c r="B8258" s="52">
        <v>13</v>
      </c>
      <c r="C8258" s="55">
        <v>142.62</v>
      </c>
      <c r="D8258" s="52">
        <f t="shared" si="131"/>
        <v>12</v>
      </c>
    </row>
    <row r="8259" spans="1:4" x14ac:dyDescent="0.3">
      <c r="A8259" s="54">
        <v>45635</v>
      </c>
      <c r="B8259" s="52">
        <v>14</v>
      </c>
      <c r="C8259" s="55">
        <v>150</v>
      </c>
      <c r="D8259" s="52">
        <f t="shared" si="131"/>
        <v>12</v>
      </c>
    </row>
    <row r="8260" spans="1:4" x14ac:dyDescent="0.3">
      <c r="A8260" s="54">
        <v>45635</v>
      </c>
      <c r="B8260" s="52">
        <v>15</v>
      </c>
      <c r="C8260" s="55">
        <v>166.8</v>
      </c>
      <c r="D8260" s="52">
        <f t="shared" si="131"/>
        <v>12</v>
      </c>
    </row>
    <row r="8261" spans="1:4" x14ac:dyDescent="0.3">
      <c r="A8261" s="54">
        <v>45635</v>
      </c>
      <c r="B8261" s="52">
        <v>16</v>
      </c>
      <c r="C8261" s="55">
        <v>206.06</v>
      </c>
      <c r="D8261" s="52">
        <f t="shared" si="131"/>
        <v>12</v>
      </c>
    </row>
    <row r="8262" spans="1:4" x14ac:dyDescent="0.3">
      <c r="A8262" s="54">
        <v>45635</v>
      </c>
      <c r="B8262" s="52">
        <v>17</v>
      </c>
      <c r="C8262" s="55">
        <v>219.02</v>
      </c>
      <c r="D8262" s="52">
        <f t="shared" si="131"/>
        <v>12</v>
      </c>
    </row>
    <row r="8263" spans="1:4" x14ac:dyDescent="0.3">
      <c r="A8263" s="54">
        <v>45635</v>
      </c>
      <c r="B8263" s="52">
        <v>18</v>
      </c>
      <c r="C8263" s="55">
        <v>220.35</v>
      </c>
      <c r="D8263" s="52">
        <f t="shared" si="131"/>
        <v>12</v>
      </c>
    </row>
    <row r="8264" spans="1:4" x14ac:dyDescent="0.3">
      <c r="A8264" s="54">
        <v>45635</v>
      </c>
      <c r="B8264" s="52">
        <v>19</v>
      </c>
      <c r="C8264" s="55">
        <v>218.43</v>
      </c>
      <c r="D8264" s="52">
        <f t="shared" si="131"/>
        <v>12</v>
      </c>
    </row>
    <row r="8265" spans="1:4" x14ac:dyDescent="0.3">
      <c r="A8265" s="54">
        <v>45635</v>
      </c>
      <c r="B8265" s="52">
        <v>20</v>
      </c>
      <c r="C8265" s="55">
        <v>211.44</v>
      </c>
      <c r="D8265" s="52">
        <f t="shared" si="131"/>
        <v>12</v>
      </c>
    </row>
    <row r="8266" spans="1:4" x14ac:dyDescent="0.3">
      <c r="A8266" s="54">
        <v>45635</v>
      </c>
      <c r="B8266" s="52">
        <v>21</v>
      </c>
      <c r="C8266" s="55">
        <v>211.2</v>
      </c>
      <c r="D8266" s="52">
        <f t="shared" si="131"/>
        <v>12</v>
      </c>
    </row>
    <row r="8267" spans="1:4" x14ac:dyDescent="0.3">
      <c r="A8267" s="54">
        <v>45635</v>
      </c>
      <c r="B8267" s="52">
        <v>22</v>
      </c>
      <c r="C8267" s="55">
        <v>195.25</v>
      </c>
      <c r="D8267" s="52">
        <f t="shared" si="131"/>
        <v>12</v>
      </c>
    </row>
    <row r="8268" spans="1:4" x14ac:dyDescent="0.3">
      <c r="A8268" s="54">
        <v>45635</v>
      </c>
      <c r="B8268" s="52">
        <v>23</v>
      </c>
      <c r="C8268" s="55">
        <v>152.07</v>
      </c>
      <c r="D8268" s="52">
        <f t="shared" si="131"/>
        <v>12</v>
      </c>
    </row>
    <row r="8269" spans="1:4" x14ac:dyDescent="0.3">
      <c r="A8269" s="54">
        <v>45635</v>
      </c>
      <c r="B8269" s="52">
        <v>24</v>
      </c>
      <c r="C8269" s="55">
        <v>129.57</v>
      </c>
      <c r="D8269" s="52">
        <f t="shared" si="131"/>
        <v>12</v>
      </c>
    </row>
    <row r="8270" spans="1:4" x14ac:dyDescent="0.3">
      <c r="A8270" s="54">
        <v>45636</v>
      </c>
      <c r="B8270" s="52">
        <v>1</v>
      </c>
      <c r="C8270" s="55">
        <v>96.49</v>
      </c>
      <c r="D8270" s="52">
        <f t="shared" si="131"/>
        <v>12</v>
      </c>
    </row>
    <row r="8271" spans="1:4" x14ac:dyDescent="0.3">
      <c r="A8271" s="54">
        <v>45636</v>
      </c>
      <c r="B8271" s="52">
        <v>2</v>
      </c>
      <c r="C8271" s="55">
        <v>93.28</v>
      </c>
      <c r="D8271" s="52">
        <f t="shared" ref="D8271:D8334" si="132">MONTH(A8271)</f>
        <v>12</v>
      </c>
    </row>
    <row r="8272" spans="1:4" x14ac:dyDescent="0.3">
      <c r="A8272" s="54">
        <v>45636</v>
      </c>
      <c r="B8272" s="52">
        <v>3</v>
      </c>
      <c r="C8272" s="55">
        <v>91.58</v>
      </c>
      <c r="D8272" s="52">
        <f t="shared" si="132"/>
        <v>12</v>
      </c>
    </row>
    <row r="8273" spans="1:4" x14ac:dyDescent="0.3">
      <c r="A8273" s="54">
        <v>45636</v>
      </c>
      <c r="B8273" s="52">
        <v>4</v>
      </c>
      <c r="C8273" s="55">
        <v>92.32</v>
      </c>
      <c r="D8273" s="52">
        <f t="shared" si="132"/>
        <v>12</v>
      </c>
    </row>
    <row r="8274" spans="1:4" x14ac:dyDescent="0.3">
      <c r="A8274" s="54">
        <v>45636</v>
      </c>
      <c r="B8274" s="52">
        <v>5</v>
      </c>
      <c r="C8274" s="55">
        <v>98.18</v>
      </c>
      <c r="D8274" s="52">
        <f t="shared" si="132"/>
        <v>12</v>
      </c>
    </row>
    <row r="8275" spans="1:4" x14ac:dyDescent="0.3">
      <c r="A8275" s="54">
        <v>45636</v>
      </c>
      <c r="B8275" s="52">
        <v>6</v>
      </c>
      <c r="C8275" s="55">
        <v>117.65</v>
      </c>
      <c r="D8275" s="52">
        <f t="shared" si="132"/>
        <v>12</v>
      </c>
    </row>
    <row r="8276" spans="1:4" x14ac:dyDescent="0.3">
      <c r="A8276" s="54">
        <v>45636</v>
      </c>
      <c r="B8276" s="52">
        <v>7</v>
      </c>
      <c r="C8276" s="55">
        <v>147.01</v>
      </c>
      <c r="D8276" s="52">
        <f t="shared" si="132"/>
        <v>12</v>
      </c>
    </row>
    <row r="8277" spans="1:4" x14ac:dyDescent="0.3">
      <c r="A8277" s="54">
        <v>45636</v>
      </c>
      <c r="B8277" s="52">
        <v>8</v>
      </c>
      <c r="C8277" s="55">
        <v>191.28</v>
      </c>
      <c r="D8277" s="52">
        <f t="shared" si="132"/>
        <v>12</v>
      </c>
    </row>
    <row r="8278" spans="1:4" x14ac:dyDescent="0.3">
      <c r="A8278" s="54">
        <v>45636</v>
      </c>
      <c r="B8278" s="52">
        <v>9</v>
      </c>
      <c r="C8278" s="55">
        <v>178.9</v>
      </c>
      <c r="D8278" s="52">
        <f t="shared" si="132"/>
        <v>12</v>
      </c>
    </row>
    <row r="8279" spans="1:4" x14ac:dyDescent="0.3">
      <c r="A8279" s="54">
        <v>45636</v>
      </c>
      <c r="B8279" s="52">
        <v>10</v>
      </c>
      <c r="C8279" s="55">
        <v>179.11</v>
      </c>
      <c r="D8279" s="52">
        <f t="shared" si="132"/>
        <v>12</v>
      </c>
    </row>
    <row r="8280" spans="1:4" x14ac:dyDescent="0.3">
      <c r="A8280" s="54">
        <v>45636</v>
      </c>
      <c r="B8280" s="52">
        <v>11</v>
      </c>
      <c r="C8280" s="55">
        <v>182.91</v>
      </c>
      <c r="D8280" s="52">
        <f t="shared" si="132"/>
        <v>12</v>
      </c>
    </row>
    <row r="8281" spans="1:4" x14ac:dyDescent="0.3">
      <c r="A8281" s="54">
        <v>45636</v>
      </c>
      <c r="B8281" s="52">
        <v>12</v>
      </c>
      <c r="C8281" s="55">
        <v>185.58</v>
      </c>
      <c r="D8281" s="52">
        <f t="shared" si="132"/>
        <v>12</v>
      </c>
    </row>
    <row r="8282" spans="1:4" x14ac:dyDescent="0.3">
      <c r="A8282" s="54">
        <v>45636</v>
      </c>
      <c r="B8282" s="52">
        <v>13</v>
      </c>
      <c r="C8282" s="55">
        <v>181.3</v>
      </c>
      <c r="D8282" s="52">
        <f t="shared" si="132"/>
        <v>12</v>
      </c>
    </row>
    <row r="8283" spans="1:4" x14ac:dyDescent="0.3">
      <c r="A8283" s="54">
        <v>45636</v>
      </c>
      <c r="B8283" s="52">
        <v>14</v>
      </c>
      <c r="C8283" s="55">
        <v>188.1</v>
      </c>
      <c r="D8283" s="52">
        <f t="shared" si="132"/>
        <v>12</v>
      </c>
    </row>
    <row r="8284" spans="1:4" x14ac:dyDescent="0.3">
      <c r="A8284" s="54">
        <v>45636</v>
      </c>
      <c r="B8284" s="52">
        <v>15</v>
      </c>
      <c r="C8284" s="55">
        <v>187.21</v>
      </c>
      <c r="D8284" s="52">
        <f t="shared" si="132"/>
        <v>12</v>
      </c>
    </row>
    <row r="8285" spans="1:4" x14ac:dyDescent="0.3">
      <c r="A8285" s="54">
        <v>45636</v>
      </c>
      <c r="B8285" s="52">
        <v>16</v>
      </c>
      <c r="C8285" s="55">
        <v>194.99</v>
      </c>
      <c r="D8285" s="52">
        <f t="shared" si="132"/>
        <v>12</v>
      </c>
    </row>
    <row r="8286" spans="1:4" x14ac:dyDescent="0.3">
      <c r="A8286" s="54">
        <v>45636</v>
      </c>
      <c r="B8286" s="52">
        <v>17</v>
      </c>
      <c r="C8286" s="55">
        <v>196.26</v>
      </c>
      <c r="D8286" s="52">
        <f t="shared" si="132"/>
        <v>12</v>
      </c>
    </row>
    <row r="8287" spans="1:4" x14ac:dyDescent="0.3">
      <c r="A8287" s="54">
        <v>45636</v>
      </c>
      <c r="B8287" s="52">
        <v>18</v>
      </c>
      <c r="C8287" s="55">
        <v>197.7</v>
      </c>
      <c r="D8287" s="52">
        <f t="shared" si="132"/>
        <v>12</v>
      </c>
    </row>
    <row r="8288" spans="1:4" x14ac:dyDescent="0.3">
      <c r="A8288" s="54">
        <v>45636</v>
      </c>
      <c r="B8288" s="52">
        <v>19</v>
      </c>
      <c r="C8288" s="55">
        <v>181</v>
      </c>
      <c r="D8288" s="52">
        <f t="shared" si="132"/>
        <v>12</v>
      </c>
    </row>
    <row r="8289" spans="1:4" x14ac:dyDescent="0.3">
      <c r="A8289" s="54">
        <v>45636</v>
      </c>
      <c r="B8289" s="52">
        <v>20</v>
      </c>
      <c r="C8289" s="55">
        <v>180</v>
      </c>
      <c r="D8289" s="52">
        <f t="shared" si="132"/>
        <v>12</v>
      </c>
    </row>
    <row r="8290" spans="1:4" x14ac:dyDescent="0.3">
      <c r="A8290" s="54">
        <v>45636</v>
      </c>
      <c r="B8290" s="52">
        <v>21</v>
      </c>
      <c r="C8290" s="55">
        <v>165.78</v>
      </c>
      <c r="D8290" s="52">
        <f t="shared" si="132"/>
        <v>12</v>
      </c>
    </row>
    <row r="8291" spans="1:4" x14ac:dyDescent="0.3">
      <c r="A8291" s="54">
        <v>45636</v>
      </c>
      <c r="B8291" s="52">
        <v>22</v>
      </c>
      <c r="C8291" s="55">
        <v>150.32</v>
      </c>
      <c r="D8291" s="52">
        <f t="shared" si="132"/>
        <v>12</v>
      </c>
    </row>
    <row r="8292" spans="1:4" x14ac:dyDescent="0.3">
      <c r="A8292" s="54">
        <v>45636</v>
      </c>
      <c r="B8292" s="52">
        <v>23</v>
      </c>
      <c r="C8292" s="55">
        <v>138</v>
      </c>
      <c r="D8292" s="52">
        <f t="shared" si="132"/>
        <v>12</v>
      </c>
    </row>
    <row r="8293" spans="1:4" x14ac:dyDescent="0.3">
      <c r="A8293" s="54">
        <v>45636</v>
      </c>
      <c r="B8293" s="52">
        <v>24</v>
      </c>
      <c r="C8293" s="55">
        <v>121.37</v>
      </c>
      <c r="D8293" s="52">
        <f t="shared" si="132"/>
        <v>12</v>
      </c>
    </row>
    <row r="8294" spans="1:4" x14ac:dyDescent="0.3">
      <c r="A8294" s="54">
        <v>45637</v>
      </c>
      <c r="B8294" s="52">
        <v>1</v>
      </c>
      <c r="C8294" s="55">
        <v>114.58</v>
      </c>
      <c r="D8294" s="52">
        <f t="shared" si="132"/>
        <v>12</v>
      </c>
    </row>
    <row r="8295" spans="1:4" x14ac:dyDescent="0.3">
      <c r="A8295" s="54">
        <v>45637</v>
      </c>
      <c r="B8295" s="52">
        <v>2</v>
      </c>
      <c r="C8295" s="55">
        <v>107.69</v>
      </c>
      <c r="D8295" s="52">
        <f t="shared" si="132"/>
        <v>12</v>
      </c>
    </row>
    <row r="8296" spans="1:4" x14ac:dyDescent="0.3">
      <c r="A8296" s="54">
        <v>45637</v>
      </c>
      <c r="B8296" s="52">
        <v>3</v>
      </c>
      <c r="C8296" s="55">
        <v>106.66</v>
      </c>
      <c r="D8296" s="52">
        <f t="shared" si="132"/>
        <v>12</v>
      </c>
    </row>
    <row r="8297" spans="1:4" x14ac:dyDescent="0.3">
      <c r="A8297" s="54">
        <v>45637</v>
      </c>
      <c r="B8297" s="52">
        <v>4</v>
      </c>
      <c r="C8297" s="55">
        <v>105.46</v>
      </c>
      <c r="D8297" s="52">
        <f t="shared" si="132"/>
        <v>12</v>
      </c>
    </row>
    <row r="8298" spans="1:4" x14ac:dyDescent="0.3">
      <c r="A8298" s="54">
        <v>45637</v>
      </c>
      <c r="B8298" s="52">
        <v>5</v>
      </c>
      <c r="C8298" s="55">
        <v>107.64</v>
      </c>
      <c r="D8298" s="52">
        <f t="shared" si="132"/>
        <v>12</v>
      </c>
    </row>
    <row r="8299" spans="1:4" x14ac:dyDescent="0.3">
      <c r="A8299" s="54">
        <v>45637</v>
      </c>
      <c r="B8299" s="52">
        <v>6</v>
      </c>
      <c r="C8299" s="55">
        <v>123.09</v>
      </c>
      <c r="D8299" s="52">
        <f t="shared" si="132"/>
        <v>12</v>
      </c>
    </row>
    <row r="8300" spans="1:4" x14ac:dyDescent="0.3">
      <c r="A8300" s="54">
        <v>45637</v>
      </c>
      <c r="B8300" s="52">
        <v>7</v>
      </c>
      <c r="C8300" s="55">
        <v>158.03</v>
      </c>
      <c r="D8300" s="52">
        <f t="shared" si="132"/>
        <v>12</v>
      </c>
    </row>
    <row r="8301" spans="1:4" x14ac:dyDescent="0.3">
      <c r="A8301" s="54">
        <v>45637</v>
      </c>
      <c r="B8301" s="52">
        <v>8</v>
      </c>
      <c r="C8301" s="55">
        <v>280.69</v>
      </c>
      <c r="D8301" s="52">
        <f t="shared" si="132"/>
        <v>12</v>
      </c>
    </row>
    <row r="8302" spans="1:4" x14ac:dyDescent="0.3">
      <c r="A8302" s="54">
        <v>45637</v>
      </c>
      <c r="B8302" s="52">
        <v>9</v>
      </c>
      <c r="C8302" s="55">
        <v>354.54</v>
      </c>
      <c r="D8302" s="52">
        <f t="shared" si="132"/>
        <v>12</v>
      </c>
    </row>
    <row r="8303" spans="1:4" x14ac:dyDescent="0.3">
      <c r="A8303" s="54">
        <v>45637</v>
      </c>
      <c r="B8303" s="52">
        <v>10</v>
      </c>
      <c r="C8303" s="55">
        <v>368.95</v>
      </c>
      <c r="D8303" s="52">
        <f t="shared" si="132"/>
        <v>12</v>
      </c>
    </row>
    <row r="8304" spans="1:4" x14ac:dyDescent="0.3">
      <c r="A8304" s="54">
        <v>45637</v>
      </c>
      <c r="B8304" s="52">
        <v>11</v>
      </c>
      <c r="C8304" s="55">
        <v>346.32</v>
      </c>
      <c r="D8304" s="52">
        <f t="shared" si="132"/>
        <v>12</v>
      </c>
    </row>
    <row r="8305" spans="1:4" x14ac:dyDescent="0.3">
      <c r="A8305" s="54">
        <v>45637</v>
      </c>
      <c r="B8305" s="52">
        <v>12</v>
      </c>
      <c r="C8305" s="55">
        <v>367.93</v>
      </c>
      <c r="D8305" s="52">
        <f t="shared" si="132"/>
        <v>12</v>
      </c>
    </row>
    <row r="8306" spans="1:4" x14ac:dyDescent="0.3">
      <c r="A8306" s="54">
        <v>45637</v>
      </c>
      <c r="B8306" s="52">
        <v>13</v>
      </c>
      <c r="C8306" s="55">
        <v>368.51</v>
      </c>
      <c r="D8306" s="52">
        <f t="shared" si="132"/>
        <v>12</v>
      </c>
    </row>
    <row r="8307" spans="1:4" x14ac:dyDescent="0.3">
      <c r="A8307" s="54">
        <v>45637</v>
      </c>
      <c r="B8307" s="52">
        <v>14</v>
      </c>
      <c r="C8307" s="55">
        <v>385.31</v>
      </c>
      <c r="D8307" s="52">
        <f t="shared" si="132"/>
        <v>12</v>
      </c>
    </row>
    <row r="8308" spans="1:4" x14ac:dyDescent="0.3">
      <c r="A8308" s="54">
        <v>45637</v>
      </c>
      <c r="B8308" s="52">
        <v>15</v>
      </c>
      <c r="C8308" s="55">
        <v>365.24</v>
      </c>
      <c r="D8308" s="52">
        <f t="shared" si="132"/>
        <v>12</v>
      </c>
    </row>
    <row r="8309" spans="1:4" x14ac:dyDescent="0.3">
      <c r="A8309" s="54">
        <v>45637</v>
      </c>
      <c r="B8309" s="52">
        <v>16</v>
      </c>
      <c r="C8309" s="55">
        <v>376.14</v>
      </c>
      <c r="D8309" s="52">
        <f t="shared" si="132"/>
        <v>12</v>
      </c>
    </row>
    <row r="8310" spans="1:4" x14ac:dyDescent="0.3">
      <c r="A8310" s="54">
        <v>45637</v>
      </c>
      <c r="B8310" s="52">
        <v>17</v>
      </c>
      <c r="C8310" s="55">
        <v>436.79</v>
      </c>
      <c r="D8310" s="52">
        <f t="shared" si="132"/>
        <v>12</v>
      </c>
    </row>
    <row r="8311" spans="1:4" x14ac:dyDescent="0.3">
      <c r="A8311" s="54">
        <v>45637</v>
      </c>
      <c r="B8311" s="52">
        <v>18</v>
      </c>
      <c r="C8311" s="55">
        <v>442.45</v>
      </c>
      <c r="D8311" s="52">
        <f t="shared" si="132"/>
        <v>12</v>
      </c>
    </row>
    <row r="8312" spans="1:4" x14ac:dyDescent="0.3">
      <c r="A8312" s="54">
        <v>45637</v>
      </c>
      <c r="B8312" s="52">
        <v>19</v>
      </c>
      <c r="C8312" s="55">
        <v>359.74</v>
      </c>
      <c r="D8312" s="52">
        <f t="shared" si="132"/>
        <v>12</v>
      </c>
    </row>
    <row r="8313" spans="1:4" x14ac:dyDescent="0.3">
      <c r="A8313" s="54">
        <v>45637</v>
      </c>
      <c r="B8313" s="52">
        <v>20</v>
      </c>
      <c r="C8313" s="55">
        <v>333.93</v>
      </c>
      <c r="D8313" s="52">
        <f t="shared" si="132"/>
        <v>12</v>
      </c>
    </row>
    <row r="8314" spans="1:4" x14ac:dyDescent="0.3">
      <c r="A8314" s="54">
        <v>45637</v>
      </c>
      <c r="B8314" s="52">
        <v>21</v>
      </c>
      <c r="C8314" s="55">
        <v>204.47</v>
      </c>
      <c r="D8314" s="52">
        <f t="shared" si="132"/>
        <v>12</v>
      </c>
    </row>
    <row r="8315" spans="1:4" x14ac:dyDescent="0.3">
      <c r="A8315" s="54">
        <v>45637</v>
      </c>
      <c r="B8315" s="52">
        <v>22</v>
      </c>
      <c r="C8315" s="55">
        <v>170.1</v>
      </c>
      <c r="D8315" s="52">
        <f t="shared" si="132"/>
        <v>12</v>
      </c>
    </row>
    <row r="8316" spans="1:4" x14ac:dyDescent="0.3">
      <c r="A8316" s="54">
        <v>45637</v>
      </c>
      <c r="B8316" s="52">
        <v>23</v>
      </c>
      <c r="C8316" s="55">
        <v>150</v>
      </c>
      <c r="D8316" s="52">
        <f t="shared" si="132"/>
        <v>12</v>
      </c>
    </row>
    <row r="8317" spans="1:4" x14ac:dyDescent="0.3">
      <c r="A8317" s="54">
        <v>45637</v>
      </c>
      <c r="B8317" s="52">
        <v>24</v>
      </c>
      <c r="C8317" s="55">
        <v>137.30000000000001</v>
      </c>
      <c r="D8317" s="52">
        <f t="shared" si="132"/>
        <v>12</v>
      </c>
    </row>
    <row r="8318" spans="1:4" x14ac:dyDescent="0.3">
      <c r="A8318" s="54">
        <v>45638</v>
      </c>
      <c r="B8318" s="52">
        <v>1</v>
      </c>
      <c r="C8318" s="55">
        <v>122.24</v>
      </c>
      <c r="D8318" s="52">
        <f t="shared" si="132"/>
        <v>12</v>
      </c>
    </row>
    <row r="8319" spans="1:4" x14ac:dyDescent="0.3">
      <c r="A8319" s="54">
        <v>45638</v>
      </c>
      <c r="B8319" s="52">
        <v>2</v>
      </c>
      <c r="C8319" s="55">
        <v>115.3</v>
      </c>
      <c r="D8319" s="52">
        <f t="shared" si="132"/>
        <v>12</v>
      </c>
    </row>
    <row r="8320" spans="1:4" x14ac:dyDescent="0.3">
      <c r="A8320" s="54">
        <v>45638</v>
      </c>
      <c r="B8320" s="52">
        <v>3</v>
      </c>
      <c r="C8320" s="55">
        <v>109.96</v>
      </c>
      <c r="D8320" s="52">
        <f t="shared" si="132"/>
        <v>12</v>
      </c>
    </row>
    <row r="8321" spans="1:4" x14ac:dyDescent="0.3">
      <c r="A8321" s="54">
        <v>45638</v>
      </c>
      <c r="B8321" s="52">
        <v>4</v>
      </c>
      <c r="C8321" s="55">
        <v>107.35</v>
      </c>
      <c r="D8321" s="52">
        <f t="shared" si="132"/>
        <v>12</v>
      </c>
    </row>
    <row r="8322" spans="1:4" x14ac:dyDescent="0.3">
      <c r="A8322" s="54">
        <v>45638</v>
      </c>
      <c r="B8322" s="52">
        <v>5</v>
      </c>
      <c r="C8322" s="55">
        <v>112.51</v>
      </c>
      <c r="D8322" s="52">
        <f t="shared" si="132"/>
        <v>12</v>
      </c>
    </row>
    <row r="8323" spans="1:4" x14ac:dyDescent="0.3">
      <c r="A8323" s="54">
        <v>45638</v>
      </c>
      <c r="B8323" s="52">
        <v>6</v>
      </c>
      <c r="C8323" s="55">
        <v>123.92</v>
      </c>
      <c r="D8323" s="52">
        <f t="shared" si="132"/>
        <v>12</v>
      </c>
    </row>
    <row r="8324" spans="1:4" x14ac:dyDescent="0.3">
      <c r="A8324" s="54">
        <v>45638</v>
      </c>
      <c r="B8324" s="52">
        <v>7</v>
      </c>
      <c r="C8324" s="55">
        <v>173.26</v>
      </c>
      <c r="D8324" s="52">
        <f t="shared" si="132"/>
        <v>12</v>
      </c>
    </row>
    <row r="8325" spans="1:4" x14ac:dyDescent="0.3">
      <c r="A8325" s="54">
        <v>45638</v>
      </c>
      <c r="B8325" s="52">
        <v>8</v>
      </c>
      <c r="C8325" s="55">
        <v>564.24</v>
      </c>
      <c r="D8325" s="52">
        <f t="shared" si="132"/>
        <v>12</v>
      </c>
    </row>
    <row r="8326" spans="1:4" x14ac:dyDescent="0.3">
      <c r="A8326" s="54">
        <v>45638</v>
      </c>
      <c r="B8326" s="52">
        <v>9</v>
      </c>
      <c r="C8326" s="55">
        <v>605.92999999999995</v>
      </c>
      <c r="D8326" s="52">
        <f t="shared" si="132"/>
        <v>12</v>
      </c>
    </row>
    <row r="8327" spans="1:4" x14ac:dyDescent="0.3">
      <c r="A8327" s="54">
        <v>45638</v>
      </c>
      <c r="B8327" s="52">
        <v>10</v>
      </c>
      <c r="C8327" s="55">
        <v>415</v>
      </c>
      <c r="D8327" s="52">
        <f t="shared" si="132"/>
        <v>12</v>
      </c>
    </row>
    <row r="8328" spans="1:4" x14ac:dyDescent="0.3">
      <c r="A8328" s="54">
        <v>45638</v>
      </c>
      <c r="B8328" s="52">
        <v>11</v>
      </c>
      <c r="C8328" s="55">
        <v>383.66</v>
      </c>
      <c r="D8328" s="52">
        <f t="shared" si="132"/>
        <v>12</v>
      </c>
    </row>
    <row r="8329" spans="1:4" x14ac:dyDescent="0.3">
      <c r="A8329" s="54">
        <v>45638</v>
      </c>
      <c r="B8329" s="52">
        <v>12</v>
      </c>
      <c r="C8329" s="55">
        <v>384.49</v>
      </c>
      <c r="D8329" s="52">
        <f t="shared" si="132"/>
        <v>12</v>
      </c>
    </row>
    <row r="8330" spans="1:4" x14ac:dyDescent="0.3">
      <c r="A8330" s="54">
        <v>45638</v>
      </c>
      <c r="B8330" s="52">
        <v>13</v>
      </c>
      <c r="C8330" s="55">
        <v>381.2</v>
      </c>
      <c r="D8330" s="52">
        <f t="shared" si="132"/>
        <v>12</v>
      </c>
    </row>
    <row r="8331" spans="1:4" x14ac:dyDescent="0.3">
      <c r="A8331" s="54">
        <v>45638</v>
      </c>
      <c r="B8331" s="52">
        <v>14</v>
      </c>
      <c r="C8331" s="55">
        <v>380.01</v>
      </c>
      <c r="D8331" s="52">
        <f t="shared" si="132"/>
        <v>12</v>
      </c>
    </row>
    <row r="8332" spans="1:4" x14ac:dyDescent="0.3">
      <c r="A8332" s="54">
        <v>45638</v>
      </c>
      <c r="B8332" s="52">
        <v>15</v>
      </c>
      <c r="C8332" s="55">
        <v>448.48</v>
      </c>
      <c r="D8332" s="52">
        <f t="shared" si="132"/>
        <v>12</v>
      </c>
    </row>
    <row r="8333" spans="1:4" x14ac:dyDescent="0.3">
      <c r="A8333" s="54">
        <v>45638</v>
      </c>
      <c r="B8333" s="52">
        <v>16</v>
      </c>
      <c r="C8333" s="55">
        <v>601.61</v>
      </c>
      <c r="D8333" s="52">
        <f t="shared" si="132"/>
        <v>12</v>
      </c>
    </row>
    <row r="8334" spans="1:4" x14ac:dyDescent="0.3">
      <c r="A8334" s="54">
        <v>45638</v>
      </c>
      <c r="B8334" s="52">
        <v>17</v>
      </c>
      <c r="C8334" s="55">
        <v>795.12</v>
      </c>
      <c r="D8334" s="52">
        <f t="shared" si="132"/>
        <v>12</v>
      </c>
    </row>
    <row r="8335" spans="1:4" x14ac:dyDescent="0.3">
      <c r="A8335" s="54">
        <v>45638</v>
      </c>
      <c r="B8335" s="52">
        <v>18</v>
      </c>
      <c r="C8335" s="55">
        <v>850</v>
      </c>
      <c r="D8335" s="52">
        <f t="shared" ref="D8335:D8398" si="133">MONTH(A8335)</f>
        <v>12</v>
      </c>
    </row>
    <row r="8336" spans="1:4" x14ac:dyDescent="0.3">
      <c r="A8336" s="54">
        <v>45638</v>
      </c>
      <c r="B8336" s="52">
        <v>19</v>
      </c>
      <c r="C8336" s="55">
        <v>670</v>
      </c>
      <c r="D8336" s="52">
        <f t="shared" si="133"/>
        <v>12</v>
      </c>
    </row>
    <row r="8337" spans="1:4" x14ac:dyDescent="0.3">
      <c r="A8337" s="54">
        <v>45638</v>
      </c>
      <c r="B8337" s="52">
        <v>20</v>
      </c>
      <c r="C8337" s="55">
        <v>547.94000000000005</v>
      </c>
      <c r="D8337" s="52">
        <f t="shared" si="133"/>
        <v>12</v>
      </c>
    </row>
    <row r="8338" spans="1:4" x14ac:dyDescent="0.3">
      <c r="A8338" s="54">
        <v>45638</v>
      </c>
      <c r="B8338" s="52">
        <v>21</v>
      </c>
      <c r="C8338" s="55">
        <v>294.48</v>
      </c>
      <c r="D8338" s="52">
        <f t="shared" si="133"/>
        <v>12</v>
      </c>
    </row>
    <row r="8339" spans="1:4" x14ac:dyDescent="0.3">
      <c r="A8339" s="54">
        <v>45638</v>
      </c>
      <c r="B8339" s="52">
        <v>22</v>
      </c>
      <c r="C8339" s="55">
        <v>169.4</v>
      </c>
      <c r="D8339" s="52">
        <f t="shared" si="133"/>
        <v>12</v>
      </c>
    </row>
    <row r="8340" spans="1:4" x14ac:dyDescent="0.3">
      <c r="A8340" s="54">
        <v>45638</v>
      </c>
      <c r="B8340" s="52">
        <v>23</v>
      </c>
      <c r="C8340" s="55">
        <v>150</v>
      </c>
      <c r="D8340" s="52">
        <f t="shared" si="133"/>
        <v>12</v>
      </c>
    </row>
    <row r="8341" spans="1:4" x14ac:dyDescent="0.3">
      <c r="A8341" s="54">
        <v>45638</v>
      </c>
      <c r="B8341" s="52">
        <v>24</v>
      </c>
      <c r="C8341" s="55">
        <v>134.75</v>
      </c>
      <c r="D8341" s="52">
        <f t="shared" si="133"/>
        <v>12</v>
      </c>
    </row>
    <row r="8342" spans="1:4" x14ac:dyDescent="0.3">
      <c r="A8342" s="54">
        <v>45639</v>
      </c>
      <c r="B8342" s="52">
        <v>1</v>
      </c>
      <c r="C8342" s="55">
        <v>130.07</v>
      </c>
      <c r="D8342" s="52">
        <f t="shared" si="133"/>
        <v>12</v>
      </c>
    </row>
    <row r="8343" spans="1:4" x14ac:dyDescent="0.3">
      <c r="A8343" s="54">
        <v>45639</v>
      </c>
      <c r="B8343" s="52">
        <v>2</v>
      </c>
      <c r="C8343" s="55">
        <v>122.9</v>
      </c>
      <c r="D8343" s="52">
        <f t="shared" si="133"/>
        <v>12</v>
      </c>
    </row>
    <row r="8344" spans="1:4" x14ac:dyDescent="0.3">
      <c r="A8344" s="54">
        <v>45639</v>
      </c>
      <c r="B8344" s="52">
        <v>3</v>
      </c>
      <c r="C8344" s="55">
        <v>118.97</v>
      </c>
      <c r="D8344" s="52">
        <f t="shared" si="133"/>
        <v>12</v>
      </c>
    </row>
    <row r="8345" spans="1:4" x14ac:dyDescent="0.3">
      <c r="A8345" s="54">
        <v>45639</v>
      </c>
      <c r="B8345" s="52">
        <v>4</v>
      </c>
      <c r="C8345" s="55">
        <v>114.95</v>
      </c>
      <c r="D8345" s="52">
        <f t="shared" si="133"/>
        <v>12</v>
      </c>
    </row>
    <row r="8346" spans="1:4" x14ac:dyDescent="0.3">
      <c r="A8346" s="54">
        <v>45639</v>
      </c>
      <c r="B8346" s="52">
        <v>5</v>
      </c>
      <c r="C8346" s="55">
        <v>115.64</v>
      </c>
      <c r="D8346" s="52">
        <f t="shared" si="133"/>
        <v>12</v>
      </c>
    </row>
    <row r="8347" spans="1:4" x14ac:dyDescent="0.3">
      <c r="A8347" s="54">
        <v>45639</v>
      </c>
      <c r="B8347" s="52">
        <v>6</v>
      </c>
      <c r="C8347" s="55">
        <v>125.53</v>
      </c>
      <c r="D8347" s="52">
        <f t="shared" si="133"/>
        <v>12</v>
      </c>
    </row>
    <row r="8348" spans="1:4" x14ac:dyDescent="0.3">
      <c r="A8348" s="54">
        <v>45639</v>
      </c>
      <c r="B8348" s="52">
        <v>7</v>
      </c>
      <c r="C8348" s="55">
        <v>155.58000000000001</v>
      </c>
      <c r="D8348" s="52">
        <f t="shared" si="133"/>
        <v>12</v>
      </c>
    </row>
    <row r="8349" spans="1:4" x14ac:dyDescent="0.3">
      <c r="A8349" s="54">
        <v>45639</v>
      </c>
      <c r="B8349" s="52">
        <v>8</v>
      </c>
      <c r="C8349" s="55">
        <v>187.74</v>
      </c>
      <c r="D8349" s="52">
        <f t="shared" si="133"/>
        <v>12</v>
      </c>
    </row>
    <row r="8350" spans="1:4" x14ac:dyDescent="0.3">
      <c r="A8350" s="54">
        <v>45639</v>
      </c>
      <c r="B8350" s="52">
        <v>9</v>
      </c>
      <c r="C8350" s="55">
        <v>253</v>
      </c>
      <c r="D8350" s="52">
        <f t="shared" si="133"/>
        <v>12</v>
      </c>
    </row>
    <row r="8351" spans="1:4" x14ac:dyDescent="0.3">
      <c r="A8351" s="54">
        <v>45639</v>
      </c>
      <c r="B8351" s="52">
        <v>10</v>
      </c>
      <c r="C8351" s="55">
        <v>245.74</v>
      </c>
      <c r="D8351" s="52">
        <f t="shared" si="133"/>
        <v>12</v>
      </c>
    </row>
    <row r="8352" spans="1:4" x14ac:dyDescent="0.3">
      <c r="A8352" s="54">
        <v>45639</v>
      </c>
      <c r="B8352" s="52">
        <v>11</v>
      </c>
      <c r="C8352" s="55">
        <v>208.42</v>
      </c>
      <c r="D8352" s="52">
        <f t="shared" si="133"/>
        <v>12</v>
      </c>
    </row>
    <row r="8353" spans="1:4" x14ac:dyDescent="0.3">
      <c r="A8353" s="54">
        <v>45639</v>
      </c>
      <c r="B8353" s="52">
        <v>12</v>
      </c>
      <c r="C8353" s="55">
        <v>178.79</v>
      </c>
      <c r="D8353" s="52">
        <f t="shared" si="133"/>
        <v>12</v>
      </c>
    </row>
    <row r="8354" spans="1:4" x14ac:dyDescent="0.3">
      <c r="A8354" s="54">
        <v>45639</v>
      </c>
      <c r="B8354" s="52">
        <v>13</v>
      </c>
      <c r="C8354" s="55">
        <v>169.33</v>
      </c>
      <c r="D8354" s="52">
        <f t="shared" si="133"/>
        <v>12</v>
      </c>
    </row>
    <row r="8355" spans="1:4" x14ac:dyDescent="0.3">
      <c r="A8355" s="54">
        <v>45639</v>
      </c>
      <c r="B8355" s="52">
        <v>14</v>
      </c>
      <c r="C8355" s="55">
        <v>165</v>
      </c>
      <c r="D8355" s="52">
        <f t="shared" si="133"/>
        <v>12</v>
      </c>
    </row>
    <row r="8356" spans="1:4" x14ac:dyDescent="0.3">
      <c r="A8356" s="54">
        <v>45639</v>
      </c>
      <c r="B8356" s="52">
        <v>15</v>
      </c>
      <c r="C8356" s="55">
        <v>184.5</v>
      </c>
      <c r="D8356" s="52">
        <f t="shared" si="133"/>
        <v>12</v>
      </c>
    </row>
    <row r="8357" spans="1:4" x14ac:dyDescent="0.3">
      <c r="A8357" s="54">
        <v>45639</v>
      </c>
      <c r="B8357" s="52">
        <v>16</v>
      </c>
      <c r="C8357" s="55">
        <v>220.77</v>
      </c>
      <c r="D8357" s="52">
        <f t="shared" si="133"/>
        <v>12</v>
      </c>
    </row>
    <row r="8358" spans="1:4" x14ac:dyDescent="0.3">
      <c r="A8358" s="54">
        <v>45639</v>
      </c>
      <c r="B8358" s="52">
        <v>17</v>
      </c>
      <c r="C8358" s="55">
        <v>250.17</v>
      </c>
      <c r="D8358" s="52">
        <f t="shared" si="133"/>
        <v>12</v>
      </c>
    </row>
    <row r="8359" spans="1:4" x14ac:dyDescent="0.3">
      <c r="A8359" s="54">
        <v>45639</v>
      </c>
      <c r="B8359" s="52">
        <v>18</v>
      </c>
      <c r="C8359" s="55">
        <v>284.20999999999998</v>
      </c>
      <c r="D8359" s="52">
        <f t="shared" si="133"/>
        <v>12</v>
      </c>
    </row>
    <row r="8360" spans="1:4" x14ac:dyDescent="0.3">
      <c r="A8360" s="54">
        <v>45639</v>
      </c>
      <c r="B8360" s="52">
        <v>19</v>
      </c>
      <c r="C8360" s="55">
        <v>260</v>
      </c>
      <c r="D8360" s="52">
        <f t="shared" si="133"/>
        <v>12</v>
      </c>
    </row>
    <row r="8361" spans="1:4" x14ac:dyDescent="0.3">
      <c r="A8361" s="54">
        <v>45639</v>
      </c>
      <c r="B8361" s="52">
        <v>20</v>
      </c>
      <c r="C8361" s="55">
        <v>225.6</v>
      </c>
      <c r="D8361" s="52">
        <f t="shared" si="133"/>
        <v>12</v>
      </c>
    </row>
    <row r="8362" spans="1:4" x14ac:dyDescent="0.3">
      <c r="A8362" s="54">
        <v>45639</v>
      </c>
      <c r="B8362" s="52">
        <v>21</v>
      </c>
      <c r="C8362" s="55">
        <v>175</v>
      </c>
      <c r="D8362" s="52">
        <f t="shared" si="133"/>
        <v>12</v>
      </c>
    </row>
    <row r="8363" spans="1:4" x14ac:dyDescent="0.3">
      <c r="A8363" s="54">
        <v>45639</v>
      </c>
      <c r="B8363" s="52">
        <v>22</v>
      </c>
      <c r="C8363" s="55">
        <v>146.22</v>
      </c>
      <c r="D8363" s="52">
        <f t="shared" si="133"/>
        <v>12</v>
      </c>
    </row>
    <row r="8364" spans="1:4" x14ac:dyDescent="0.3">
      <c r="A8364" s="54">
        <v>45639</v>
      </c>
      <c r="B8364" s="52">
        <v>23</v>
      </c>
      <c r="C8364" s="55">
        <v>135.09</v>
      </c>
      <c r="D8364" s="52">
        <f t="shared" si="133"/>
        <v>12</v>
      </c>
    </row>
    <row r="8365" spans="1:4" x14ac:dyDescent="0.3">
      <c r="A8365" s="54">
        <v>45639</v>
      </c>
      <c r="B8365" s="52">
        <v>24</v>
      </c>
      <c r="C8365" s="55">
        <v>116.52</v>
      </c>
      <c r="D8365" s="52">
        <f t="shared" si="133"/>
        <v>12</v>
      </c>
    </row>
    <row r="8366" spans="1:4" x14ac:dyDescent="0.3">
      <c r="A8366" s="54">
        <v>45640</v>
      </c>
      <c r="B8366" s="52">
        <v>1</v>
      </c>
      <c r="C8366" s="55">
        <v>116.94</v>
      </c>
      <c r="D8366" s="52">
        <f t="shared" si="133"/>
        <v>12</v>
      </c>
    </row>
    <row r="8367" spans="1:4" x14ac:dyDescent="0.3">
      <c r="A8367" s="54">
        <v>45640</v>
      </c>
      <c r="B8367" s="52">
        <v>2</v>
      </c>
      <c r="C8367" s="55">
        <v>111.36</v>
      </c>
      <c r="D8367" s="52">
        <f t="shared" si="133"/>
        <v>12</v>
      </c>
    </row>
    <row r="8368" spans="1:4" x14ac:dyDescent="0.3">
      <c r="A8368" s="54">
        <v>45640</v>
      </c>
      <c r="B8368" s="52">
        <v>3</v>
      </c>
      <c r="C8368" s="55">
        <v>108.04</v>
      </c>
      <c r="D8368" s="52">
        <f t="shared" si="133"/>
        <v>12</v>
      </c>
    </row>
    <row r="8369" spans="1:4" x14ac:dyDescent="0.3">
      <c r="A8369" s="54">
        <v>45640</v>
      </c>
      <c r="B8369" s="52">
        <v>4</v>
      </c>
      <c r="C8369" s="55">
        <v>99.02</v>
      </c>
      <c r="D8369" s="52">
        <f t="shared" si="133"/>
        <v>12</v>
      </c>
    </row>
    <row r="8370" spans="1:4" x14ac:dyDescent="0.3">
      <c r="A8370" s="54">
        <v>45640</v>
      </c>
      <c r="B8370" s="52">
        <v>5</v>
      </c>
      <c r="C8370" s="55">
        <v>93.44</v>
      </c>
      <c r="D8370" s="52">
        <f t="shared" si="133"/>
        <v>12</v>
      </c>
    </row>
    <row r="8371" spans="1:4" x14ac:dyDescent="0.3">
      <c r="A8371" s="54">
        <v>45640</v>
      </c>
      <c r="B8371" s="52">
        <v>6</v>
      </c>
      <c r="C8371" s="55">
        <v>91.55</v>
      </c>
      <c r="D8371" s="52">
        <f t="shared" si="133"/>
        <v>12</v>
      </c>
    </row>
    <row r="8372" spans="1:4" x14ac:dyDescent="0.3">
      <c r="A8372" s="54">
        <v>45640</v>
      </c>
      <c r="B8372" s="52">
        <v>7</v>
      </c>
      <c r="C8372" s="55">
        <v>136.77000000000001</v>
      </c>
      <c r="D8372" s="52">
        <f t="shared" si="133"/>
        <v>12</v>
      </c>
    </row>
    <row r="8373" spans="1:4" x14ac:dyDescent="0.3">
      <c r="A8373" s="54">
        <v>45640</v>
      </c>
      <c r="B8373" s="52">
        <v>8</v>
      </c>
      <c r="C8373" s="55">
        <v>154.43</v>
      </c>
      <c r="D8373" s="52">
        <f t="shared" si="133"/>
        <v>12</v>
      </c>
    </row>
    <row r="8374" spans="1:4" x14ac:dyDescent="0.3">
      <c r="A8374" s="54">
        <v>45640</v>
      </c>
      <c r="B8374" s="52">
        <v>9</v>
      </c>
      <c r="C8374" s="55">
        <v>137.74</v>
      </c>
      <c r="D8374" s="52">
        <f t="shared" si="133"/>
        <v>12</v>
      </c>
    </row>
    <row r="8375" spans="1:4" x14ac:dyDescent="0.3">
      <c r="A8375" s="54">
        <v>45640</v>
      </c>
      <c r="B8375" s="52">
        <v>10</v>
      </c>
      <c r="C8375" s="55">
        <v>131.03</v>
      </c>
      <c r="D8375" s="52">
        <f t="shared" si="133"/>
        <v>12</v>
      </c>
    </row>
    <row r="8376" spans="1:4" x14ac:dyDescent="0.3">
      <c r="A8376" s="54">
        <v>45640</v>
      </c>
      <c r="B8376" s="52">
        <v>11</v>
      </c>
      <c r="C8376" s="55">
        <v>130.03</v>
      </c>
      <c r="D8376" s="52">
        <f t="shared" si="133"/>
        <v>12</v>
      </c>
    </row>
    <row r="8377" spans="1:4" x14ac:dyDescent="0.3">
      <c r="A8377" s="54">
        <v>45640</v>
      </c>
      <c r="B8377" s="52">
        <v>12</v>
      </c>
      <c r="C8377" s="55">
        <v>129.49</v>
      </c>
      <c r="D8377" s="52">
        <f t="shared" si="133"/>
        <v>12</v>
      </c>
    </row>
    <row r="8378" spans="1:4" x14ac:dyDescent="0.3">
      <c r="A8378" s="54">
        <v>45640</v>
      </c>
      <c r="B8378" s="52">
        <v>13</v>
      </c>
      <c r="C8378" s="55">
        <v>129.18</v>
      </c>
      <c r="D8378" s="52">
        <f t="shared" si="133"/>
        <v>12</v>
      </c>
    </row>
    <row r="8379" spans="1:4" x14ac:dyDescent="0.3">
      <c r="A8379" s="54">
        <v>45640</v>
      </c>
      <c r="B8379" s="52">
        <v>14</v>
      </c>
      <c r="C8379" s="55">
        <v>129.30000000000001</v>
      </c>
      <c r="D8379" s="52">
        <f t="shared" si="133"/>
        <v>12</v>
      </c>
    </row>
    <row r="8380" spans="1:4" x14ac:dyDescent="0.3">
      <c r="A8380" s="54">
        <v>45640</v>
      </c>
      <c r="B8380" s="52">
        <v>15</v>
      </c>
      <c r="C8380" s="55">
        <v>145</v>
      </c>
      <c r="D8380" s="52">
        <f t="shared" si="133"/>
        <v>12</v>
      </c>
    </row>
    <row r="8381" spans="1:4" x14ac:dyDescent="0.3">
      <c r="A8381" s="54">
        <v>45640</v>
      </c>
      <c r="B8381" s="52">
        <v>16</v>
      </c>
      <c r="C8381" s="55">
        <v>142.38999999999999</v>
      </c>
      <c r="D8381" s="52">
        <f t="shared" si="133"/>
        <v>12</v>
      </c>
    </row>
    <row r="8382" spans="1:4" x14ac:dyDescent="0.3">
      <c r="A8382" s="54">
        <v>45640</v>
      </c>
      <c r="B8382" s="52">
        <v>17</v>
      </c>
      <c r="C8382" s="55">
        <v>146.76</v>
      </c>
      <c r="D8382" s="52">
        <f t="shared" si="133"/>
        <v>12</v>
      </c>
    </row>
    <row r="8383" spans="1:4" x14ac:dyDescent="0.3">
      <c r="A8383" s="54">
        <v>45640</v>
      </c>
      <c r="B8383" s="52">
        <v>18</v>
      </c>
      <c r="C8383" s="55">
        <v>150.93</v>
      </c>
      <c r="D8383" s="52">
        <f t="shared" si="133"/>
        <v>12</v>
      </c>
    </row>
    <row r="8384" spans="1:4" x14ac:dyDescent="0.3">
      <c r="A8384" s="54">
        <v>45640</v>
      </c>
      <c r="B8384" s="52">
        <v>19</v>
      </c>
      <c r="C8384" s="55">
        <v>155.26</v>
      </c>
      <c r="D8384" s="52">
        <f t="shared" si="133"/>
        <v>12</v>
      </c>
    </row>
    <row r="8385" spans="1:4" x14ac:dyDescent="0.3">
      <c r="A8385" s="54">
        <v>45640</v>
      </c>
      <c r="B8385" s="52">
        <v>20</v>
      </c>
      <c r="C8385" s="55">
        <v>153.83000000000001</v>
      </c>
      <c r="D8385" s="52">
        <f t="shared" si="133"/>
        <v>12</v>
      </c>
    </row>
    <row r="8386" spans="1:4" x14ac:dyDescent="0.3">
      <c r="A8386" s="54">
        <v>45640</v>
      </c>
      <c r="B8386" s="52">
        <v>21</v>
      </c>
      <c r="C8386" s="55">
        <v>138.87</v>
      </c>
      <c r="D8386" s="52">
        <f t="shared" si="133"/>
        <v>12</v>
      </c>
    </row>
    <row r="8387" spans="1:4" x14ac:dyDescent="0.3">
      <c r="A8387" s="54">
        <v>45640</v>
      </c>
      <c r="B8387" s="52">
        <v>22</v>
      </c>
      <c r="C8387" s="55">
        <v>142.08000000000001</v>
      </c>
      <c r="D8387" s="52">
        <f t="shared" si="133"/>
        <v>12</v>
      </c>
    </row>
    <row r="8388" spans="1:4" x14ac:dyDescent="0.3">
      <c r="A8388" s="54">
        <v>45640</v>
      </c>
      <c r="B8388" s="52">
        <v>23</v>
      </c>
      <c r="C8388" s="55">
        <v>123.92</v>
      </c>
      <c r="D8388" s="52">
        <f t="shared" si="133"/>
        <v>12</v>
      </c>
    </row>
    <row r="8389" spans="1:4" x14ac:dyDescent="0.3">
      <c r="A8389" s="54">
        <v>45640</v>
      </c>
      <c r="B8389" s="52">
        <v>24</v>
      </c>
      <c r="C8389" s="55">
        <v>103.72</v>
      </c>
      <c r="D8389" s="52">
        <f t="shared" si="133"/>
        <v>12</v>
      </c>
    </row>
    <row r="8390" spans="1:4" x14ac:dyDescent="0.3">
      <c r="A8390" s="54">
        <v>45641</v>
      </c>
      <c r="B8390" s="52">
        <v>1</v>
      </c>
      <c r="C8390" s="55">
        <v>102.12</v>
      </c>
      <c r="D8390" s="52">
        <f t="shared" si="133"/>
        <v>12</v>
      </c>
    </row>
    <row r="8391" spans="1:4" x14ac:dyDescent="0.3">
      <c r="A8391" s="54">
        <v>45641</v>
      </c>
      <c r="B8391" s="52">
        <v>2</v>
      </c>
      <c r="C8391" s="55">
        <v>94.6</v>
      </c>
      <c r="D8391" s="52">
        <f t="shared" si="133"/>
        <v>12</v>
      </c>
    </row>
    <row r="8392" spans="1:4" x14ac:dyDescent="0.3">
      <c r="A8392" s="54">
        <v>45641</v>
      </c>
      <c r="B8392" s="52">
        <v>3</v>
      </c>
      <c r="C8392" s="55">
        <v>93.38</v>
      </c>
      <c r="D8392" s="52">
        <f t="shared" si="133"/>
        <v>12</v>
      </c>
    </row>
    <row r="8393" spans="1:4" x14ac:dyDescent="0.3">
      <c r="A8393" s="54">
        <v>45641</v>
      </c>
      <c r="B8393" s="52">
        <v>4</v>
      </c>
      <c r="C8393" s="55">
        <v>81.03</v>
      </c>
      <c r="D8393" s="52">
        <f t="shared" si="133"/>
        <v>12</v>
      </c>
    </row>
    <row r="8394" spans="1:4" x14ac:dyDescent="0.3">
      <c r="A8394" s="54">
        <v>45641</v>
      </c>
      <c r="B8394" s="52">
        <v>5</v>
      </c>
      <c r="C8394" s="55">
        <v>74.180000000000007</v>
      </c>
      <c r="D8394" s="52">
        <f t="shared" si="133"/>
        <v>12</v>
      </c>
    </row>
    <row r="8395" spans="1:4" x14ac:dyDescent="0.3">
      <c r="A8395" s="54">
        <v>45641</v>
      </c>
      <c r="B8395" s="52">
        <v>6</v>
      </c>
      <c r="C8395" s="55">
        <v>78.680000000000007</v>
      </c>
      <c r="D8395" s="52">
        <f t="shared" si="133"/>
        <v>12</v>
      </c>
    </row>
    <row r="8396" spans="1:4" x14ac:dyDescent="0.3">
      <c r="A8396" s="54">
        <v>45641</v>
      </c>
      <c r="B8396" s="52">
        <v>7</v>
      </c>
      <c r="C8396" s="55">
        <v>83.31</v>
      </c>
      <c r="D8396" s="52">
        <f t="shared" si="133"/>
        <v>12</v>
      </c>
    </row>
    <row r="8397" spans="1:4" x14ac:dyDescent="0.3">
      <c r="A8397" s="54">
        <v>45641</v>
      </c>
      <c r="B8397" s="52">
        <v>8</v>
      </c>
      <c r="C8397" s="55">
        <v>126.87</v>
      </c>
      <c r="D8397" s="52">
        <f t="shared" si="133"/>
        <v>12</v>
      </c>
    </row>
    <row r="8398" spans="1:4" x14ac:dyDescent="0.3">
      <c r="A8398" s="54">
        <v>45641</v>
      </c>
      <c r="B8398" s="52">
        <v>9</v>
      </c>
      <c r="C8398" s="55">
        <v>98.91</v>
      </c>
      <c r="D8398" s="52">
        <f t="shared" si="133"/>
        <v>12</v>
      </c>
    </row>
    <row r="8399" spans="1:4" x14ac:dyDescent="0.3">
      <c r="A8399" s="54">
        <v>45641</v>
      </c>
      <c r="B8399" s="52">
        <v>10</v>
      </c>
      <c r="C8399" s="55">
        <v>94.85</v>
      </c>
      <c r="D8399" s="52">
        <f t="shared" ref="D8399:D8462" si="134">MONTH(A8399)</f>
        <v>12</v>
      </c>
    </row>
    <row r="8400" spans="1:4" x14ac:dyDescent="0.3">
      <c r="A8400" s="54">
        <v>45641</v>
      </c>
      <c r="B8400" s="52">
        <v>11</v>
      </c>
      <c r="C8400" s="55">
        <v>103.14</v>
      </c>
      <c r="D8400" s="52">
        <f t="shared" si="134"/>
        <v>12</v>
      </c>
    </row>
    <row r="8401" spans="1:4" x14ac:dyDescent="0.3">
      <c r="A8401" s="54">
        <v>45641</v>
      </c>
      <c r="B8401" s="52">
        <v>12</v>
      </c>
      <c r="C8401" s="55">
        <v>104.75</v>
      </c>
      <c r="D8401" s="52">
        <f t="shared" si="134"/>
        <v>12</v>
      </c>
    </row>
    <row r="8402" spans="1:4" x14ac:dyDescent="0.3">
      <c r="A8402" s="54">
        <v>45641</v>
      </c>
      <c r="B8402" s="52">
        <v>13</v>
      </c>
      <c r="C8402" s="55">
        <v>99.9</v>
      </c>
      <c r="D8402" s="52">
        <f t="shared" si="134"/>
        <v>12</v>
      </c>
    </row>
    <row r="8403" spans="1:4" x14ac:dyDescent="0.3">
      <c r="A8403" s="54">
        <v>45641</v>
      </c>
      <c r="B8403" s="52">
        <v>14</v>
      </c>
      <c r="C8403" s="55">
        <v>99.08</v>
      </c>
      <c r="D8403" s="52">
        <f t="shared" si="134"/>
        <v>12</v>
      </c>
    </row>
    <row r="8404" spans="1:4" x14ac:dyDescent="0.3">
      <c r="A8404" s="54">
        <v>45641</v>
      </c>
      <c r="B8404" s="52">
        <v>15</v>
      </c>
      <c r="C8404" s="55">
        <v>115.15</v>
      </c>
      <c r="D8404" s="52">
        <f t="shared" si="134"/>
        <v>12</v>
      </c>
    </row>
    <row r="8405" spans="1:4" x14ac:dyDescent="0.3">
      <c r="A8405" s="54">
        <v>45641</v>
      </c>
      <c r="B8405" s="52">
        <v>16</v>
      </c>
      <c r="C8405" s="55">
        <v>134.91</v>
      </c>
      <c r="D8405" s="52">
        <f t="shared" si="134"/>
        <v>12</v>
      </c>
    </row>
    <row r="8406" spans="1:4" x14ac:dyDescent="0.3">
      <c r="A8406" s="54">
        <v>45641</v>
      </c>
      <c r="B8406" s="52">
        <v>17</v>
      </c>
      <c r="C8406" s="55">
        <v>147.63999999999999</v>
      </c>
      <c r="D8406" s="52">
        <f t="shared" si="134"/>
        <v>12</v>
      </c>
    </row>
    <row r="8407" spans="1:4" x14ac:dyDescent="0.3">
      <c r="A8407" s="54">
        <v>45641</v>
      </c>
      <c r="B8407" s="52">
        <v>18</v>
      </c>
      <c r="C8407" s="55">
        <v>200</v>
      </c>
      <c r="D8407" s="52">
        <f t="shared" si="134"/>
        <v>12</v>
      </c>
    </row>
    <row r="8408" spans="1:4" x14ac:dyDescent="0.3">
      <c r="A8408" s="54">
        <v>45641</v>
      </c>
      <c r="B8408" s="52">
        <v>19</v>
      </c>
      <c r="C8408" s="55">
        <v>193.19</v>
      </c>
      <c r="D8408" s="52">
        <f t="shared" si="134"/>
        <v>12</v>
      </c>
    </row>
    <row r="8409" spans="1:4" x14ac:dyDescent="0.3">
      <c r="A8409" s="54">
        <v>45641</v>
      </c>
      <c r="B8409" s="52">
        <v>20</v>
      </c>
      <c r="C8409" s="55">
        <v>197.08</v>
      </c>
      <c r="D8409" s="52">
        <f t="shared" si="134"/>
        <v>12</v>
      </c>
    </row>
    <row r="8410" spans="1:4" x14ac:dyDescent="0.3">
      <c r="A8410" s="54">
        <v>45641</v>
      </c>
      <c r="B8410" s="52">
        <v>21</v>
      </c>
      <c r="C8410" s="55">
        <v>198.52</v>
      </c>
      <c r="D8410" s="52">
        <f t="shared" si="134"/>
        <v>12</v>
      </c>
    </row>
    <row r="8411" spans="1:4" x14ac:dyDescent="0.3">
      <c r="A8411" s="54">
        <v>45641</v>
      </c>
      <c r="B8411" s="52">
        <v>22</v>
      </c>
      <c r="C8411" s="55">
        <v>182.91</v>
      </c>
      <c r="D8411" s="52">
        <f t="shared" si="134"/>
        <v>12</v>
      </c>
    </row>
    <row r="8412" spans="1:4" x14ac:dyDescent="0.3">
      <c r="A8412" s="54">
        <v>45641</v>
      </c>
      <c r="B8412" s="52">
        <v>23</v>
      </c>
      <c r="C8412" s="55">
        <v>158.06</v>
      </c>
      <c r="D8412" s="52">
        <f t="shared" si="134"/>
        <v>12</v>
      </c>
    </row>
    <row r="8413" spans="1:4" x14ac:dyDescent="0.3">
      <c r="A8413" s="54">
        <v>45641</v>
      </c>
      <c r="B8413" s="52">
        <v>24</v>
      </c>
      <c r="C8413" s="55">
        <v>130.74</v>
      </c>
      <c r="D8413" s="52">
        <f t="shared" si="134"/>
        <v>12</v>
      </c>
    </row>
    <row r="8414" spans="1:4" x14ac:dyDescent="0.3">
      <c r="A8414" s="54">
        <v>45642</v>
      </c>
      <c r="B8414" s="52">
        <v>1</v>
      </c>
      <c r="C8414" s="55">
        <v>130.93</v>
      </c>
      <c r="D8414" s="52">
        <f t="shared" si="134"/>
        <v>12</v>
      </c>
    </row>
    <row r="8415" spans="1:4" x14ac:dyDescent="0.3">
      <c r="A8415" s="54">
        <v>45642</v>
      </c>
      <c r="B8415" s="52">
        <v>2</v>
      </c>
      <c r="C8415" s="55">
        <v>96.79</v>
      </c>
      <c r="D8415" s="52">
        <f t="shared" si="134"/>
        <v>12</v>
      </c>
    </row>
    <row r="8416" spans="1:4" x14ac:dyDescent="0.3">
      <c r="A8416" s="54">
        <v>45642</v>
      </c>
      <c r="B8416" s="52">
        <v>3</v>
      </c>
      <c r="C8416" s="55">
        <v>60.29</v>
      </c>
      <c r="D8416" s="52">
        <f t="shared" si="134"/>
        <v>12</v>
      </c>
    </row>
    <row r="8417" spans="1:4" x14ac:dyDescent="0.3">
      <c r="A8417" s="54">
        <v>45642</v>
      </c>
      <c r="B8417" s="52">
        <v>4</v>
      </c>
      <c r="C8417" s="55">
        <v>102.56</v>
      </c>
      <c r="D8417" s="52">
        <f t="shared" si="134"/>
        <v>12</v>
      </c>
    </row>
    <row r="8418" spans="1:4" x14ac:dyDescent="0.3">
      <c r="A8418" s="54">
        <v>45642</v>
      </c>
      <c r="B8418" s="52">
        <v>5</v>
      </c>
      <c r="C8418" s="55">
        <v>110.44</v>
      </c>
      <c r="D8418" s="52">
        <f t="shared" si="134"/>
        <v>12</v>
      </c>
    </row>
    <row r="8419" spans="1:4" x14ac:dyDescent="0.3">
      <c r="A8419" s="54">
        <v>45642</v>
      </c>
      <c r="B8419" s="52">
        <v>6</v>
      </c>
      <c r="C8419" s="55">
        <v>170.89</v>
      </c>
      <c r="D8419" s="52">
        <f t="shared" si="134"/>
        <v>12</v>
      </c>
    </row>
    <row r="8420" spans="1:4" x14ac:dyDescent="0.3">
      <c r="A8420" s="54">
        <v>45642</v>
      </c>
      <c r="B8420" s="52">
        <v>7</v>
      </c>
      <c r="C8420" s="55">
        <v>225.11</v>
      </c>
      <c r="D8420" s="52">
        <f t="shared" si="134"/>
        <v>12</v>
      </c>
    </row>
    <row r="8421" spans="1:4" x14ac:dyDescent="0.3">
      <c r="A8421" s="54">
        <v>45642</v>
      </c>
      <c r="B8421" s="52">
        <v>8</v>
      </c>
      <c r="C8421" s="55">
        <v>245.47</v>
      </c>
      <c r="D8421" s="52">
        <f t="shared" si="134"/>
        <v>12</v>
      </c>
    </row>
    <row r="8422" spans="1:4" x14ac:dyDescent="0.3">
      <c r="A8422" s="54">
        <v>45642</v>
      </c>
      <c r="B8422" s="52">
        <v>9</v>
      </c>
      <c r="C8422" s="55">
        <v>194.82</v>
      </c>
      <c r="D8422" s="52">
        <f t="shared" si="134"/>
        <v>12</v>
      </c>
    </row>
    <row r="8423" spans="1:4" x14ac:dyDescent="0.3">
      <c r="A8423" s="54">
        <v>45642</v>
      </c>
      <c r="B8423" s="52">
        <v>10</v>
      </c>
      <c r="C8423" s="55">
        <v>142.09</v>
      </c>
      <c r="D8423" s="52">
        <f t="shared" si="134"/>
        <v>12</v>
      </c>
    </row>
    <row r="8424" spans="1:4" x14ac:dyDescent="0.3">
      <c r="A8424" s="54">
        <v>45642</v>
      </c>
      <c r="B8424" s="52">
        <v>11</v>
      </c>
      <c r="C8424" s="55">
        <v>117.21</v>
      </c>
      <c r="D8424" s="52">
        <f t="shared" si="134"/>
        <v>12</v>
      </c>
    </row>
    <row r="8425" spans="1:4" x14ac:dyDescent="0.3">
      <c r="A8425" s="54">
        <v>45642</v>
      </c>
      <c r="B8425" s="52">
        <v>12</v>
      </c>
      <c r="C8425" s="55">
        <v>97.36</v>
      </c>
      <c r="D8425" s="52">
        <f t="shared" si="134"/>
        <v>12</v>
      </c>
    </row>
    <row r="8426" spans="1:4" x14ac:dyDescent="0.3">
      <c r="A8426" s="54">
        <v>45642</v>
      </c>
      <c r="B8426" s="52">
        <v>13</v>
      </c>
      <c r="C8426" s="55">
        <v>99.8</v>
      </c>
      <c r="D8426" s="52">
        <f t="shared" si="134"/>
        <v>12</v>
      </c>
    </row>
    <row r="8427" spans="1:4" x14ac:dyDescent="0.3">
      <c r="A8427" s="54">
        <v>45642</v>
      </c>
      <c r="B8427" s="52">
        <v>14</v>
      </c>
      <c r="C8427" s="55">
        <v>113.97</v>
      </c>
      <c r="D8427" s="52">
        <f t="shared" si="134"/>
        <v>12</v>
      </c>
    </row>
    <row r="8428" spans="1:4" x14ac:dyDescent="0.3">
      <c r="A8428" s="54">
        <v>45642</v>
      </c>
      <c r="B8428" s="52">
        <v>15</v>
      </c>
      <c r="C8428" s="55">
        <v>135.58000000000001</v>
      </c>
      <c r="D8428" s="52">
        <f t="shared" si="134"/>
        <v>12</v>
      </c>
    </row>
    <row r="8429" spans="1:4" x14ac:dyDescent="0.3">
      <c r="A8429" s="54">
        <v>45642</v>
      </c>
      <c r="B8429" s="52">
        <v>16</v>
      </c>
      <c r="C8429" s="55">
        <v>165.16</v>
      </c>
      <c r="D8429" s="52">
        <f t="shared" si="134"/>
        <v>12</v>
      </c>
    </row>
    <row r="8430" spans="1:4" x14ac:dyDescent="0.3">
      <c r="A8430" s="54">
        <v>45642</v>
      </c>
      <c r="B8430" s="52">
        <v>17</v>
      </c>
      <c r="C8430" s="55">
        <v>215.25</v>
      </c>
      <c r="D8430" s="52">
        <f t="shared" si="134"/>
        <v>12</v>
      </c>
    </row>
    <row r="8431" spans="1:4" x14ac:dyDescent="0.3">
      <c r="A8431" s="54">
        <v>45642</v>
      </c>
      <c r="B8431" s="52">
        <v>18</v>
      </c>
      <c r="C8431" s="55">
        <v>202.39</v>
      </c>
      <c r="D8431" s="52">
        <f t="shared" si="134"/>
        <v>12</v>
      </c>
    </row>
    <row r="8432" spans="1:4" x14ac:dyDescent="0.3">
      <c r="A8432" s="54">
        <v>45642</v>
      </c>
      <c r="B8432" s="52">
        <v>19</v>
      </c>
      <c r="C8432" s="55">
        <v>212.92</v>
      </c>
      <c r="D8432" s="52">
        <f t="shared" si="134"/>
        <v>12</v>
      </c>
    </row>
    <row r="8433" spans="1:4" x14ac:dyDescent="0.3">
      <c r="A8433" s="54">
        <v>45642</v>
      </c>
      <c r="B8433" s="52">
        <v>20</v>
      </c>
      <c r="C8433" s="55">
        <v>205.9</v>
      </c>
      <c r="D8433" s="52">
        <f t="shared" si="134"/>
        <v>12</v>
      </c>
    </row>
    <row r="8434" spans="1:4" x14ac:dyDescent="0.3">
      <c r="A8434" s="54">
        <v>45642</v>
      </c>
      <c r="B8434" s="52">
        <v>21</v>
      </c>
      <c r="C8434" s="55">
        <v>194.58</v>
      </c>
      <c r="D8434" s="52">
        <f t="shared" si="134"/>
        <v>12</v>
      </c>
    </row>
    <row r="8435" spans="1:4" x14ac:dyDescent="0.3">
      <c r="A8435" s="54">
        <v>45642</v>
      </c>
      <c r="B8435" s="52">
        <v>22</v>
      </c>
      <c r="C8435" s="55">
        <v>166.11</v>
      </c>
      <c r="D8435" s="52">
        <f t="shared" si="134"/>
        <v>12</v>
      </c>
    </row>
    <row r="8436" spans="1:4" x14ac:dyDescent="0.3">
      <c r="A8436" s="54">
        <v>45642</v>
      </c>
      <c r="B8436" s="52">
        <v>23</v>
      </c>
      <c r="C8436" s="55">
        <v>158.88999999999999</v>
      </c>
      <c r="D8436" s="52">
        <f t="shared" si="134"/>
        <v>12</v>
      </c>
    </row>
    <row r="8437" spans="1:4" x14ac:dyDescent="0.3">
      <c r="A8437" s="54">
        <v>45642</v>
      </c>
      <c r="B8437" s="52">
        <v>24</v>
      </c>
      <c r="C8437" s="55">
        <v>107.28</v>
      </c>
      <c r="D8437" s="52">
        <f t="shared" si="134"/>
        <v>12</v>
      </c>
    </row>
    <row r="8438" spans="1:4" x14ac:dyDescent="0.3">
      <c r="A8438" s="54">
        <v>45643</v>
      </c>
      <c r="B8438" s="52">
        <v>1</v>
      </c>
      <c r="C8438" s="55">
        <v>93.42</v>
      </c>
      <c r="D8438" s="52">
        <f t="shared" si="134"/>
        <v>12</v>
      </c>
    </row>
    <row r="8439" spans="1:4" x14ac:dyDescent="0.3">
      <c r="A8439" s="54">
        <v>45643</v>
      </c>
      <c r="B8439" s="52">
        <v>2</v>
      </c>
      <c r="C8439" s="55">
        <v>88.39</v>
      </c>
      <c r="D8439" s="52">
        <f t="shared" si="134"/>
        <v>12</v>
      </c>
    </row>
    <row r="8440" spans="1:4" x14ac:dyDescent="0.3">
      <c r="A8440" s="54">
        <v>45643</v>
      </c>
      <c r="B8440" s="52">
        <v>3</v>
      </c>
      <c r="C8440" s="55">
        <v>69.3</v>
      </c>
      <c r="D8440" s="52">
        <f t="shared" si="134"/>
        <v>12</v>
      </c>
    </row>
    <row r="8441" spans="1:4" x14ac:dyDescent="0.3">
      <c r="A8441" s="54">
        <v>45643</v>
      </c>
      <c r="B8441" s="52">
        <v>4</v>
      </c>
      <c r="C8441" s="55">
        <v>68.430000000000007</v>
      </c>
      <c r="D8441" s="52">
        <f t="shared" si="134"/>
        <v>12</v>
      </c>
    </row>
    <row r="8442" spans="1:4" x14ac:dyDescent="0.3">
      <c r="A8442" s="54">
        <v>45643</v>
      </c>
      <c r="B8442" s="52">
        <v>5</v>
      </c>
      <c r="C8442" s="55">
        <v>101.04</v>
      </c>
      <c r="D8442" s="52">
        <f t="shared" si="134"/>
        <v>12</v>
      </c>
    </row>
    <row r="8443" spans="1:4" x14ac:dyDescent="0.3">
      <c r="A8443" s="54">
        <v>45643</v>
      </c>
      <c r="B8443" s="52">
        <v>6</v>
      </c>
      <c r="C8443" s="55">
        <v>135.43</v>
      </c>
      <c r="D8443" s="52">
        <f t="shared" si="134"/>
        <v>12</v>
      </c>
    </row>
    <row r="8444" spans="1:4" x14ac:dyDescent="0.3">
      <c r="A8444" s="54">
        <v>45643</v>
      </c>
      <c r="B8444" s="52">
        <v>7</v>
      </c>
      <c r="C8444" s="55">
        <v>157.47</v>
      </c>
      <c r="D8444" s="52">
        <f t="shared" si="134"/>
        <v>12</v>
      </c>
    </row>
    <row r="8445" spans="1:4" x14ac:dyDescent="0.3">
      <c r="A8445" s="54">
        <v>45643</v>
      </c>
      <c r="B8445" s="52">
        <v>8</v>
      </c>
      <c r="C8445" s="55">
        <v>177.65</v>
      </c>
      <c r="D8445" s="52">
        <f t="shared" si="134"/>
        <v>12</v>
      </c>
    </row>
    <row r="8446" spans="1:4" x14ac:dyDescent="0.3">
      <c r="A8446" s="54">
        <v>45643</v>
      </c>
      <c r="B8446" s="52">
        <v>9</v>
      </c>
      <c r="C8446" s="55">
        <v>143.37</v>
      </c>
      <c r="D8446" s="52">
        <f t="shared" si="134"/>
        <v>12</v>
      </c>
    </row>
    <row r="8447" spans="1:4" x14ac:dyDescent="0.3">
      <c r="A8447" s="54">
        <v>45643</v>
      </c>
      <c r="B8447" s="52">
        <v>10</v>
      </c>
      <c r="C8447" s="55">
        <v>127.5</v>
      </c>
      <c r="D8447" s="52">
        <f t="shared" si="134"/>
        <v>12</v>
      </c>
    </row>
    <row r="8448" spans="1:4" x14ac:dyDescent="0.3">
      <c r="A8448" s="54">
        <v>45643</v>
      </c>
      <c r="B8448" s="52">
        <v>11</v>
      </c>
      <c r="C8448" s="55">
        <v>113.62</v>
      </c>
      <c r="D8448" s="52">
        <f t="shared" si="134"/>
        <v>12</v>
      </c>
    </row>
    <row r="8449" spans="1:4" x14ac:dyDescent="0.3">
      <c r="A8449" s="54">
        <v>45643</v>
      </c>
      <c r="B8449" s="52">
        <v>12</v>
      </c>
      <c r="C8449" s="55">
        <v>104.99</v>
      </c>
      <c r="D8449" s="52">
        <f t="shared" si="134"/>
        <v>12</v>
      </c>
    </row>
    <row r="8450" spans="1:4" x14ac:dyDescent="0.3">
      <c r="A8450" s="54">
        <v>45643</v>
      </c>
      <c r="B8450" s="52">
        <v>13</v>
      </c>
      <c r="C8450" s="55">
        <v>104.51</v>
      </c>
      <c r="D8450" s="52">
        <f t="shared" si="134"/>
        <v>12</v>
      </c>
    </row>
    <row r="8451" spans="1:4" x14ac:dyDescent="0.3">
      <c r="A8451" s="54">
        <v>45643</v>
      </c>
      <c r="B8451" s="52">
        <v>14</v>
      </c>
      <c r="C8451" s="55">
        <v>108.44</v>
      </c>
      <c r="D8451" s="52">
        <f t="shared" si="134"/>
        <v>12</v>
      </c>
    </row>
    <row r="8452" spans="1:4" x14ac:dyDescent="0.3">
      <c r="A8452" s="54">
        <v>45643</v>
      </c>
      <c r="B8452" s="52">
        <v>15</v>
      </c>
      <c r="C8452" s="55">
        <v>120.89</v>
      </c>
      <c r="D8452" s="52">
        <f t="shared" si="134"/>
        <v>12</v>
      </c>
    </row>
    <row r="8453" spans="1:4" x14ac:dyDescent="0.3">
      <c r="A8453" s="54">
        <v>45643</v>
      </c>
      <c r="B8453" s="52">
        <v>16</v>
      </c>
      <c r="C8453" s="55">
        <v>152.32</v>
      </c>
      <c r="D8453" s="52">
        <f t="shared" si="134"/>
        <v>12</v>
      </c>
    </row>
    <row r="8454" spans="1:4" x14ac:dyDescent="0.3">
      <c r="A8454" s="54">
        <v>45643</v>
      </c>
      <c r="B8454" s="52">
        <v>17</v>
      </c>
      <c r="C8454" s="55">
        <v>154.46</v>
      </c>
      <c r="D8454" s="52">
        <f t="shared" si="134"/>
        <v>12</v>
      </c>
    </row>
    <row r="8455" spans="1:4" x14ac:dyDescent="0.3">
      <c r="A8455" s="54">
        <v>45643</v>
      </c>
      <c r="B8455" s="52">
        <v>18</v>
      </c>
      <c r="C8455" s="55">
        <v>140.35</v>
      </c>
      <c r="D8455" s="52">
        <f t="shared" si="134"/>
        <v>12</v>
      </c>
    </row>
    <row r="8456" spans="1:4" x14ac:dyDescent="0.3">
      <c r="A8456" s="54">
        <v>45643</v>
      </c>
      <c r="B8456" s="52">
        <v>19</v>
      </c>
      <c r="C8456" s="55">
        <v>129.78</v>
      </c>
      <c r="D8456" s="52">
        <f t="shared" si="134"/>
        <v>12</v>
      </c>
    </row>
    <row r="8457" spans="1:4" x14ac:dyDescent="0.3">
      <c r="A8457" s="54">
        <v>45643</v>
      </c>
      <c r="B8457" s="52">
        <v>20</v>
      </c>
      <c r="C8457" s="55">
        <v>116.64</v>
      </c>
      <c r="D8457" s="52">
        <f t="shared" si="134"/>
        <v>12</v>
      </c>
    </row>
    <row r="8458" spans="1:4" x14ac:dyDescent="0.3">
      <c r="A8458" s="54">
        <v>45643</v>
      </c>
      <c r="B8458" s="52">
        <v>21</v>
      </c>
      <c r="C8458" s="55">
        <v>150</v>
      </c>
      <c r="D8458" s="52">
        <f t="shared" si="134"/>
        <v>12</v>
      </c>
    </row>
    <row r="8459" spans="1:4" x14ac:dyDescent="0.3">
      <c r="A8459" s="54">
        <v>45643</v>
      </c>
      <c r="B8459" s="52">
        <v>22</v>
      </c>
      <c r="C8459" s="55">
        <v>158.94999999999999</v>
      </c>
      <c r="D8459" s="52">
        <f t="shared" si="134"/>
        <v>12</v>
      </c>
    </row>
    <row r="8460" spans="1:4" x14ac:dyDescent="0.3">
      <c r="A8460" s="54">
        <v>45643</v>
      </c>
      <c r="B8460" s="52">
        <v>23</v>
      </c>
      <c r="C8460" s="55">
        <v>134.41999999999999</v>
      </c>
      <c r="D8460" s="52">
        <f t="shared" si="134"/>
        <v>12</v>
      </c>
    </row>
    <row r="8461" spans="1:4" x14ac:dyDescent="0.3">
      <c r="A8461" s="54">
        <v>45643</v>
      </c>
      <c r="B8461" s="52">
        <v>24</v>
      </c>
      <c r="C8461" s="55">
        <v>126.97</v>
      </c>
      <c r="D8461" s="52">
        <f t="shared" si="134"/>
        <v>12</v>
      </c>
    </row>
    <row r="8462" spans="1:4" x14ac:dyDescent="0.3">
      <c r="A8462" s="54">
        <v>45644</v>
      </c>
      <c r="B8462" s="52">
        <v>1</v>
      </c>
      <c r="C8462" s="55">
        <v>91.75</v>
      </c>
      <c r="D8462" s="52">
        <f t="shared" si="134"/>
        <v>12</v>
      </c>
    </row>
    <row r="8463" spans="1:4" x14ac:dyDescent="0.3">
      <c r="A8463" s="54">
        <v>45644</v>
      </c>
      <c r="B8463" s="52">
        <v>2</v>
      </c>
      <c r="C8463" s="55">
        <v>87.93</v>
      </c>
      <c r="D8463" s="52">
        <f t="shared" ref="D8463:D8526" si="135">MONTH(A8463)</f>
        <v>12</v>
      </c>
    </row>
    <row r="8464" spans="1:4" x14ac:dyDescent="0.3">
      <c r="A8464" s="54">
        <v>45644</v>
      </c>
      <c r="B8464" s="52">
        <v>3</v>
      </c>
      <c r="C8464" s="55">
        <v>83.36</v>
      </c>
      <c r="D8464" s="52">
        <f t="shared" si="135"/>
        <v>12</v>
      </c>
    </row>
    <row r="8465" spans="1:4" x14ac:dyDescent="0.3">
      <c r="A8465" s="54">
        <v>45644</v>
      </c>
      <c r="B8465" s="52">
        <v>4</v>
      </c>
      <c r="C8465" s="55">
        <v>82.8</v>
      </c>
      <c r="D8465" s="52">
        <f t="shared" si="135"/>
        <v>12</v>
      </c>
    </row>
    <row r="8466" spans="1:4" x14ac:dyDescent="0.3">
      <c r="A8466" s="54">
        <v>45644</v>
      </c>
      <c r="B8466" s="52">
        <v>5</v>
      </c>
      <c r="C8466" s="55">
        <v>88.16</v>
      </c>
      <c r="D8466" s="52">
        <f t="shared" si="135"/>
        <v>12</v>
      </c>
    </row>
    <row r="8467" spans="1:4" x14ac:dyDescent="0.3">
      <c r="A8467" s="54">
        <v>45644</v>
      </c>
      <c r="B8467" s="52">
        <v>6</v>
      </c>
      <c r="C8467" s="55">
        <v>143.77000000000001</v>
      </c>
      <c r="D8467" s="52">
        <f t="shared" si="135"/>
        <v>12</v>
      </c>
    </row>
    <row r="8468" spans="1:4" x14ac:dyDescent="0.3">
      <c r="A8468" s="54">
        <v>45644</v>
      </c>
      <c r="B8468" s="52">
        <v>7</v>
      </c>
      <c r="C8468" s="55">
        <v>202.03</v>
      </c>
      <c r="D8468" s="52">
        <f t="shared" si="135"/>
        <v>12</v>
      </c>
    </row>
    <row r="8469" spans="1:4" x14ac:dyDescent="0.3">
      <c r="A8469" s="54">
        <v>45644</v>
      </c>
      <c r="B8469" s="52">
        <v>8</v>
      </c>
      <c r="C8469" s="55">
        <v>286.12</v>
      </c>
      <c r="D8469" s="52">
        <f t="shared" si="135"/>
        <v>12</v>
      </c>
    </row>
    <row r="8470" spans="1:4" x14ac:dyDescent="0.3">
      <c r="A8470" s="54">
        <v>45644</v>
      </c>
      <c r="B8470" s="52">
        <v>9</v>
      </c>
      <c r="C8470" s="55">
        <v>190.43</v>
      </c>
      <c r="D8470" s="52">
        <f t="shared" si="135"/>
        <v>12</v>
      </c>
    </row>
    <row r="8471" spans="1:4" x14ac:dyDescent="0.3">
      <c r="A8471" s="54">
        <v>45644</v>
      </c>
      <c r="B8471" s="52">
        <v>10</v>
      </c>
      <c r="C8471" s="55">
        <v>155.61000000000001</v>
      </c>
      <c r="D8471" s="52">
        <f t="shared" si="135"/>
        <v>12</v>
      </c>
    </row>
    <row r="8472" spans="1:4" x14ac:dyDescent="0.3">
      <c r="A8472" s="54">
        <v>45644</v>
      </c>
      <c r="B8472" s="52">
        <v>11</v>
      </c>
      <c r="C8472" s="55">
        <v>110.22</v>
      </c>
      <c r="D8472" s="52">
        <f t="shared" si="135"/>
        <v>12</v>
      </c>
    </row>
    <row r="8473" spans="1:4" x14ac:dyDescent="0.3">
      <c r="A8473" s="54">
        <v>45644</v>
      </c>
      <c r="B8473" s="52">
        <v>12</v>
      </c>
      <c r="C8473" s="55">
        <v>113.8</v>
      </c>
      <c r="D8473" s="52">
        <f t="shared" si="135"/>
        <v>12</v>
      </c>
    </row>
    <row r="8474" spans="1:4" x14ac:dyDescent="0.3">
      <c r="A8474" s="54">
        <v>45644</v>
      </c>
      <c r="B8474" s="52">
        <v>13</v>
      </c>
      <c r="C8474" s="55">
        <v>110.5</v>
      </c>
      <c r="D8474" s="52">
        <f t="shared" si="135"/>
        <v>12</v>
      </c>
    </row>
    <row r="8475" spans="1:4" x14ac:dyDescent="0.3">
      <c r="A8475" s="54">
        <v>45644</v>
      </c>
      <c r="B8475" s="52">
        <v>14</v>
      </c>
      <c r="C8475" s="55">
        <v>113.28</v>
      </c>
      <c r="D8475" s="52">
        <f t="shared" si="135"/>
        <v>12</v>
      </c>
    </row>
    <row r="8476" spans="1:4" x14ac:dyDescent="0.3">
      <c r="A8476" s="54">
        <v>45644</v>
      </c>
      <c r="B8476" s="52">
        <v>15</v>
      </c>
      <c r="C8476" s="55">
        <v>141.83000000000001</v>
      </c>
      <c r="D8476" s="52">
        <f t="shared" si="135"/>
        <v>12</v>
      </c>
    </row>
    <row r="8477" spans="1:4" x14ac:dyDescent="0.3">
      <c r="A8477" s="54">
        <v>45644</v>
      </c>
      <c r="B8477" s="52">
        <v>16</v>
      </c>
      <c r="C8477" s="55">
        <v>233.81</v>
      </c>
      <c r="D8477" s="52">
        <f t="shared" si="135"/>
        <v>12</v>
      </c>
    </row>
    <row r="8478" spans="1:4" x14ac:dyDescent="0.3">
      <c r="A8478" s="54">
        <v>45644</v>
      </c>
      <c r="B8478" s="52">
        <v>17</v>
      </c>
      <c r="C8478" s="55">
        <v>230.85</v>
      </c>
      <c r="D8478" s="52">
        <f t="shared" si="135"/>
        <v>12</v>
      </c>
    </row>
    <row r="8479" spans="1:4" x14ac:dyDescent="0.3">
      <c r="A8479" s="54">
        <v>45644</v>
      </c>
      <c r="B8479" s="52">
        <v>18</v>
      </c>
      <c r="C8479" s="55">
        <v>253.42</v>
      </c>
      <c r="D8479" s="52">
        <f t="shared" si="135"/>
        <v>12</v>
      </c>
    </row>
    <row r="8480" spans="1:4" x14ac:dyDescent="0.3">
      <c r="A8480" s="54">
        <v>45644</v>
      </c>
      <c r="B8480" s="52">
        <v>19</v>
      </c>
      <c r="C8480" s="55">
        <v>238.48</v>
      </c>
      <c r="D8480" s="52">
        <f t="shared" si="135"/>
        <v>12</v>
      </c>
    </row>
    <row r="8481" spans="1:4" x14ac:dyDescent="0.3">
      <c r="A8481" s="54">
        <v>45644</v>
      </c>
      <c r="B8481" s="52">
        <v>20</v>
      </c>
      <c r="C8481" s="55">
        <v>239.83</v>
      </c>
      <c r="D8481" s="52">
        <f t="shared" si="135"/>
        <v>12</v>
      </c>
    </row>
    <row r="8482" spans="1:4" x14ac:dyDescent="0.3">
      <c r="A8482" s="54">
        <v>45644</v>
      </c>
      <c r="B8482" s="52">
        <v>21</v>
      </c>
      <c r="C8482" s="55">
        <v>218.49</v>
      </c>
      <c r="D8482" s="52">
        <f t="shared" si="135"/>
        <v>12</v>
      </c>
    </row>
    <row r="8483" spans="1:4" x14ac:dyDescent="0.3">
      <c r="A8483" s="54">
        <v>45644</v>
      </c>
      <c r="B8483" s="52">
        <v>22</v>
      </c>
      <c r="C8483" s="55">
        <v>202.51</v>
      </c>
      <c r="D8483" s="52">
        <f t="shared" si="135"/>
        <v>12</v>
      </c>
    </row>
    <row r="8484" spans="1:4" x14ac:dyDescent="0.3">
      <c r="A8484" s="54">
        <v>45644</v>
      </c>
      <c r="B8484" s="52">
        <v>23</v>
      </c>
      <c r="C8484" s="55">
        <v>162.62</v>
      </c>
      <c r="D8484" s="52">
        <f t="shared" si="135"/>
        <v>12</v>
      </c>
    </row>
    <row r="8485" spans="1:4" x14ac:dyDescent="0.3">
      <c r="A8485" s="54">
        <v>45644</v>
      </c>
      <c r="B8485" s="52">
        <v>24</v>
      </c>
      <c r="C8485" s="55">
        <v>144.29</v>
      </c>
      <c r="D8485" s="52">
        <f t="shared" si="135"/>
        <v>12</v>
      </c>
    </row>
    <row r="8486" spans="1:4" x14ac:dyDescent="0.3">
      <c r="A8486" s="54">
        <v>45645</v>
      </c>
      <c r="B8486" s="52">
        <v>1</v>
      </c>
      <c r="C8486" s="55">
        <v>144.94999999999999</v>
      </c>
      <c r="D8486" s="52">
        <f t="shared" si="135"/>
        <v>12</v>
      </c>
    </row>
    <row r="8487" spans="1:4" x14ac:dyDescent="0.3">
      <c r="A8487" s="54">
        <v>45645</v>
      </c>
      <c r="B8487" s="52">
        <v>2</v>
      </c>
      <c r="C8487" s="55">
        <v>141.69999999999999</v>
      </c>
      <c r="D8487" s="52">
        <f t="shared" si="135"/>
        <v>12</v>
      </c>
    </row>
    <row r="8488" spans="1:4" x14ac:dyDescent="0.3">
      <c r="A8488" s="54">
        <v>45645</v>
      </c>
      <c r="B8488" s="52">
        <v>3</v>
      </c>
      <c r="C8488" s="55">
        <v>137.55000000000001</v>
      </c>
      <c r="D8488" s="52">
        <f t="shared" si="135"/>
        <v>12</v>
      </c>
    </row>
    <row r="8489" spans="1:4" x14ac:dyDescent="0.3">
      <c r="A8489" s="54">
        <v>45645</v>
      </c>
      <c r="B8489" s="52">
        <v>4</v>
      </c>
      <c r="C8489" s="55">
        <v>143.34</v>
      </c>
      <c r="D8489" s="52">
        <f t="shared" si="135"/>
        <v>12</v>
      </c>
    </row>
    <row r="8490" spans="1:4" x14ac:dyDescent="0.3">
      <c r="A8490" s="54">
        <v>45645</v>
      </c>
      <c r="B8490" s="52">
        <v>5</v>
      </c>
      <c r="C8490" s="55">
        <v>126.5</v>
      </c>
      <c r="D8490" s="52">
        <f t="shared" si="135"/>
        <v>12</v>
      </c>
    </row>
    <row r="8491" spans="1:4" x14ac:dyDescent="0.3">
      <c r="A8491" s="54">
        <v>45645</v>
      </c>
      <c r="B8491" s="52">
        <v>6</v>
      </c>
      <c r="C8491" s="55">
        <v>81.599999999999994</v>
      </c>
      <c r="D8491" s="52">
        <f t="shared" si="135"/>
        <v>12</v>
      </c>
    </row>
    <row r="8492" spans="1:4" x14ac:dyDescent="0.3">
      <c r="A8492" s="54">
        <v>45645</v>
      </c>
      <c r="B8492" s="52">
        <v>7</v>
      </c>
      <c r="C8492" s="55">
        <v>142.33000000000001</v>
      </c>
      <c r="D8492" s="52">
        <f t="shared" si="135"/>
        <v>12</v>
      </c>
    </row>
    <row r="8493" spans="1:4" x14ac:dyDescent="0.3">
      <c r="A8493" s="54">
        <v>45645</v>
      </c>
      <c r="B8493" s="52">
        <v>8</v>
      </c>
      <c r="C8493" s="55">
        <v>153</v>
      </c>
      <c r="D8493" s="52">
        <f t="shared" si="135"/>
        <v>12</v>
      </c>
    </row>
    <row r="8494" spans="1:4" x14ac:dyDescent="0.3">
      <c r="A8494" s="54">
        <v>45645</v>
      </c>
      <c r="B8494" s="52">
        <v>9</v>
      </c>
      <c r="C8494" s="55">
        <v>157.47</v>
      </c>
      <c r="D8494" s="52">
        <f t="shared" si="135"/>
        <v>12</v>
      </c>
    </row>
    <row r="8495" spans="1:4" x14ac:dyDescent="0.3">
      <c r="A8495" s="54">
        <v>45645</v>
      </c>
      <c r="B8495" s="52">
        <v>10</v>
      </c>
      <c r="C8495" s="55">
        <v>126.54</v>
      </c>
      <c r="D8495" s="52">
        <f t="shared" si="135"/>
        <v>12</v>
      </c>
    </row>
    <row r="8496" spans="1:4" x14ac:dyDescent="0.3">
      <c r="A8496" s="54">
        <v>45645</v>
      </c>
      <c r="B8496" s="52">
        <v>11</v>
      </c>
      <c r="C8496" s="55">
        <v>99.05</v>
      </c>
      <c r="D8496" s="52">
        <f t="shared" si="135"/>
        <v>12</v>
      </c>
    </row>
    <row r="8497" spans="1:4" x14ac:dyDescent="0.3">
      <c r="A8497" s="54">
        <v>45645</v>
      </c>
      <c r="B8497" s="52">
        <v>12</v>
      </c>
      <c r="C8497" s="55">
        <v>92.36</v>
      </c>
      <c r="D8497" s="52">
        <f t="shared" si="135"/>
        <v>12</v>
      </c>
    </row>
    <row r="8498" spans="1:4" x14ac:dyDescent="0.3">
      <c r="A8498" s="54">
        <v>45645</v>
      </c>
      <c r="B8498" s="52">
        <v>13</v>
      </c>
      <c r="C8498" s="55">
        <v>88.13</v>
      </c>
      <c r="D8498" s="52">
        <f t="shared" si="135"/>
        <v>12</v>
      </c>
    </row>
    <row r="8499" spans="1:4" x14ac:dyDescent="0.3">
      <c r="A8499" s="54">
        <v>45645</v>
      </c>
      <c r="B8499" s="52">
        <v>14</v>
      </c>
      <c r="C8499" s="55">
        <v>107.33</v>
      </c>
      <c r="D8499" s="52">
        <f t="shared" si="135"/>
        <v>12</v>
      </c>
    </row>
    <row r="8500" spans="1:4" x14ac:dyDescent="0.3">
      <c r="A8500" s="54">
        <v>45645</v>
      </c>
      <c r="B8500" s="52">
        <v>15</v>
      </c>
      <c r="C8500" s="55">
        <v>118.55</v>
      </c>
      <c r="D8500" s="52">
        <f t="shared" si="135"/>
        <v>12</v>
      </c>
    </row>
    <row r="8501" spans="1:4" x14ac:dyDescent="0.3">
      <c r="A8501" s="54">
        <v>45645</v>
      </c>
      <c r="B8501" s="52">
        <v>16</v>
      </c>
      <c r="C8501" s="55">
        <v>139.27000000000001</v>
      </c>
      <c r="D8501" s="52">
        <f t="shared" si="135"/>
        <v>12</v>
      </c>
    </row>
    <row r="8502" spans="1:4" x14ac:dyDescent="0.3">
      <c r="A8502" s="54">
        <v>45645</v>
      </c>
      <c r="B8502" s="52">
        <v>17</v>
      </c>
      <c r="C8502" s="55">
        <v>139.75</v>
      </c>
      <c r="D8502" s="52">
        <f t="shared" si="135"/>
        <v>12</v>
      </c>
    </row>
    <row r="8503" spans="1:4" x14ac:dyDescent="0.3">
      <c r="A8503" s="54">
        <v>45645</v>
      </c>
      <c r="B8503" s="52">
        <v>18</v>
      </c>
      <c r="C8503" s="55">
        <v>140</v>
      </c>
      <c r="D8503" s="52">
        <f t="shared" si="135"/>
        <v>12</v>
      </c>
    </row>
    <row r="8504" spans="1:4" x14ac:dyDescent="0.3">
      <c r="A8504" s="54">
        <v>45645</v>
      </c>
      <c r="B8504" s="52">
        <v>19</v>
      </c>
      <c r="C8504" s="55">
        <v>142.80000000000001</v>
      </c>
      <c r="D8504" s="52">
        <f t="shared" si="135"/>
        <v>12</v>
      </c>
    </row>
    <row r="8505" spans="1:4" x14ac:dyDescent="0.3">
      <c r="A8505" s="54">
        <v>45645</v>
      </c>
      <c r="B8505" s="52">
        <v>20</v>
      </c>
      <c r="C8505" s="55">
        <v>167.39</v>
      </c>
      <c r="D8505" s="52">
        <f t="shared" si="135"/>
        <v>12</v>
      </c>
    </row>
    <row r="8506" spans="1:4" x14ac:dyDescent="0.3">
      <c r="A8506" s="54">
        <v>45645</v>
      </c>
      <c r="B8506" s="52">
        <v>21</v>
      </c>
      <c r="C8506" s="55">
        <v>153.32</v>
      </c>
      <c r="D8506" s="52">
        <f t="shared" si="135"/>
        <v>12</v>
      </c>
    </row>
    <row r="8507" spans="1:4" x14ac:dyDescent="0.3">
      <c r="A8507" s="54">
        <v>45645</v>
      </c>
      <c r="B8507" s="52">
        <v>22</v>
      </c>
      <c r="C8507" s="55">
        <v>114.46</v>
      </c>
      <c r="D8507" s="52">
        <f t="shared" si="135"/>
        <v>12</v>
      </c>
    </row>
    <row r="8508" spans="1:4" x14ac:dyDescent="0.3">
      <c r="A8508" s="54">
        <v>45645</v>
      </c>
      <c r="B8508" s="52">
        <v>23</v>
      </c>
      <c r="C8508" s="55">
        <v>83.1</v>
      </c>
      <c r="D8508" s="52">
        <f t="shared" si="135"/>
        <v>12</v>
      </c>
    </row>
    <row r="8509" spans="1:4" x14ac:dyDescent="0.3">
      <c r="A8509" s="54">
        <v>45645</v>
      </c>
      <c r="B8509" s="52">
        <v>24</v>
      </c>
      <c r="C8509" s="55">
        <v>21.21</v>
      </c>
      <c r="D8509" s="52">
        <f t="shared" si="135"/>
        <v>12</v>
      </c>
    </row>
    <row r="8510" spans="1:4" x14ac:dyDescent="0.3">
      <c r="A8510" s="54">
        <v>45646</v>
      </c>
      <c r="B8510" s="52">
        <v>1</v>
      </c>
      <c r="C8510" s="55">
        <v>73.069999999999993</v>
      </c>
      <c r="D8510" s="52">
        <f t="shared" si="135"/>
        <v>12</v>
      </c>
    </row>
    <row r="8511" spans="1:4" x14ac:dyDescent="0.3">
      <c r="A8511" s="54">
        <v>45646</v>
      </c>
      <c r="B8511" s="52">
        <v>2</v>
      </c>
      <c r="C8511" s="55">
        <v>57.11</v>
      </c>
      <c r="D8511" s="52">
        <f t="shared" si="135"/>
        <v>12</v>
      </c>
    </row>
    <row r="8512" spans="1:4" x14ac:dyDescent="0.3">
      <c r="A8512" s="54">
        <v>45646</v>
      </c>
      <c r="B8512" s="52">
        <v>3</v>
      </c>
      <c r="C8512" s="55">
        <v>37.64</v>
      </c>
      <c r="D8512" s="52">
        <f t="shared" si="135"/>
        <v>12</v>
      </c>
    </row>
    <row r="8513" spans="1:4" x14ac:dyDescent="0.3">
      <c r="A8513" s="54">
        <v>45646</v>
      </c>
      <c r="B8513" s="52">
        <v>4</v>
      </c>
      <c r="C8513" s="55">
        <v>38.42</v>
      </c>
      <c r="D8513" s="52">
        <f t="shared" si="135"/>
        <v>12</v>
      </c>
    </row>
    <row r="8514" spans="1:4" x14ac:dyDescent="0.3">
      <c r="A8514" s="54">
        <v>45646</v>
      </c>
      <c r="B8514" s="52">
        <v>5</v>
      </c>
      <c r="C8514" s="55">
        <v>47.37</v>
      </c>
      <c r="D8514" s="52">
        <f t="shared" si="135"/>
        <v>12</v>
      </c>
    </row>
    <row r="8515" spans="1:4" x14ac:dyDescent="0.3">
      <c r="A8515" s="54">
        <v>45646</v>
      </c>
      <c r="B8515" s="52">
        <v>6</v>
      </c>
      <c r="C8515" s="55">
        <v>81.540000000000006</v>
      </c>
      <c r="D8515" s="52">
        <f t="shared" si="135"/>
        <v>12</v>
      </c>
    </row>
    <row r="8516" spans="1:4" x14ac:dyDescent="0.3">
      <c r="A8516" s="54">
        <v>45646</v>
      </c>
      <c r="B8516" s="52">
        <v>7</v>
      </c>
      <c r="C8516" s="55">
        <v>127.13</v>
      </c>
      <c r="D8516" s="52">
        <f t="shared" si="135"/>
        <v>12</v>
      </c>
    </row>
    <row r="8517" spans="1:4" x14ac:dyDescent="0.3">
      <c r="A8517" s="54">
        <v>45646</v>
      </c>
      <c r="B8517" s="52">
        <v>8</v>
      </c>
      <c r="C8517" s="55">
        <v>138.28</v>
      </c>
      <c r="D8517" s="52">
        <f t="shared" si="135"/>
        <v>12</v>
      </c>
    </row>
    <row r="8518" spans="1:4" x14ac:dyDescent="0.3">
      <c r="A8518" s="54">
        <v>45646</v>
      </c>
      <c r="B8518" s="52">
        <v>9</v>
      </c>
      <c r="C8518" s="55">
        <v>136.08000000000001</v>
      </c>
      <c r="D8518" s="52">
        <f t="shared" si="135"/>
        <v>12</v>
      </c>
    </row>
    <row r="8519" spans="1:4" x14ac:dyDescent="0.3">
      <c r="A8519" s="54">
        <v>45646</v>
      </c>
      <c r="B8519" s="52">
        <v>10</v>
      </c>
      <c r="C8519" s="55">
        <v>124.15</v>
      </c>
      <c r="D8519" s="52">
        <f t="shared" si="135"/>
        <v>12</v>
      </c>
    </row>
    <row r="8520" spans="1:4" x14ac:dyDescent="0.3">
      <c r="A8520" s="54">
        <v>45646</v>
      </c>
      <c r="B8520" s="52">
        <v>11</v>
      </c>
      <c r="C8520" s="55">
        <v>113.64</v>
      </c>
      <c r="D8520" s="52">
        <f t="shared" si="135"/>
        <v>12</v>
      </c>
    </row>
    <row r="8521" spans="1:4" x14ac:dyDescent="0.3">
      <c r="A8521" s="54">
        <v>45646</v>
      </c>
      <c r="B8521" s="52">
        <v>12</v>
      </c>
      <c r="C8521" s="55">
        <v>125.55</v>
      </c>
      <c r="D8521" s="52">
        <f t="shared" si="135"/>
        <v>12</v>
      </c>
    </row>
    <row r="8522" spans="1:4" x14ac:dyDescent="0.3">
      <c r="A8522" s="54">
        <v>45646</v>
      </c>
      <c r="B8522" s="52">
        <v>13</v>
      </c>
      <c r="C8522" s="55">
        <v>125.91</v>
      </c>
      <c r="D8522" s="52">
        <f t="shared" si="135"/>
        <v>12</v>
      </c>
    </row>
    <row r="8523" spans="1:4" x14ac:dyDescent="0.3">
      <c r="A8523" s="54">
        <v>45646</v>
      </c>
      <c r="B8523" s="52">
        <v>14</v>
      </c>
      <c r="C8523" s="55">
        <v>132.68</v>
      </c>
      <c r="D8523" s="52">
        <f t="shared" si="135"/>
        <v>12</v>
      </c>
    </row>
    <row r="8524" spans="1:4" x14ac:dyDescent="0.3">
      <c r="A8524" s="54">
        <v>45646</v>
      </c>
      <c r="B8524" s="52">
        <v>15</v>
      </c>
      <c r="C8524" s="55">
        <v>136.88</v>
      </c>
      <c r="D8524" s="52">
        <f t="shared" si="135"/>
        <v>12</v>
      </c>
    </row>
    <row r="8525" spans="1:4" x14ac:dyDescent="0.3">
      <c r="A8525" s="54">
        <v>45646</v>
      </c>
      <c r="B8525" s="52">
        <v>16</v>
      </c>
      <c r="C8525" s="55">
        <v>133.36000000000001</v>
      </c>
      <c r="D8525" s="52">
        <f t="shared" si="135"/>
        <v>12</v>
      </c>
    </row>
    <row r="8526" spans="1:4" x14ac:dyDescent="0.3">
      <c r="A8526" s="54">
        <v>45646</v>
      </c>
      <c r="B8526" s="52">
        <v>17</v>
      </c>
      <c r="C8526" s="55">
        <v>141.16</v>
      </c>
      <c r="D8526" s="52">
        <f t="shared" si="135"/>
        <v>12</v>
      </c>
    </row>
    <row r="8527" spans="1:4" x14ac:dyDescent="0.3">
      <c r="A8527" s="54">
        <v>45646</v>
      </c>
      <c r="B8527" s="52">
        <v>18</v>
      </c>
      <c r="C8527" s="55">
        <v>129</v>
      </c>
      <c r="D8527" s="52">
        <f t="shared" ref="D8527:D8590" si="136">MONTH(A8527)</f>
        <v>12</v>
      </c>
    </row>
    <row r="8528" spans="1:4" x14ac:dyDescent="0.3">
      <c r="A8528" s="54">
        <v>45646</v>
      </c>
      <c r="B8528" s="52">
        <v>19</v>
      </c>
      <c r="C8528" s="55">
        <v>136</v>
      </c>
      <c r="D8528" s="52">
        <f t="shared" si="136"/>
        <v>12</v>
      </c>
    </row>
    <row r="8529" spans="1:4" x14ac:dyDescent="0.3">
      <c r="A8529" s="54">
        <v>45646</v>
      </c>
      <c r="B8529" s="52">
        <v>20</v>
      </c>
      <c r="C8529" s="55">
        <v>129</v>
      </c>
      <c r="D8529" s="52">
        <f t="shared" si="136"/>
        <v>12</v>
      </c>
    </row>
    <row r="8530" spans="1:4" x14ac:dyDescent="0.3">
      <c r="A8530" s="54">
        <v>45646</v>
      </c>
      <c r="B8530" s="52">
        <v>21</v>
      </c>
      <c r="C8530" s="55">
        <v>123.56</v>
      </c>
      <c r="D8530" s="52">
        <f t="shared" si="136"/>
        <v>12</v>
      </c>
    </row>
    <row r="8531" spans="1:4" x14ac:dyDescent="0.3">
      <c r="A8531" s="54">
        <v>45646</v>
      </c>
      <c r="B8531" s="52">
        <v>22</v>
      </c>
      <c r="C8531" s="55">
        <v>102.97</v>
      </c>
      <c r="D8531" s="52">
        <f t="shared" si="136"/>
        <v>12</v>
      </c>
    </row>
    <row r="8532" spans="1:4" x14ac:dyDescent="0.3">
      <c r="A8532" s="54">
        <v>45646</v>
      </c>
      <c r="B8532" s="52">
        <v>23</v>
      </c>
      <c r="C8532" s="55">
        <v>75.02</v>
      </c>
      <c r="D8532" s="52">
        <f t="shared" si="136"/>
        <v>12</v>
      </c>
    </row>
    <row r="8533" spans="1:4" x14ac:dyDescent="0.3">
      <c r="A8533" s="54">
        <v>45646</v>
      </c>
      <c r="B8533" s="52">
        <v>24</v>
      </c>
      <c r="C8533" s="55">
        <v>60.65</v>
      </c>
      <c r="D8533" s="52">
        <f t="shared" si="136"/>
        <v>12</v>
      </c>
    </row>
    <row r="8534" spans="1:4" x14ac:dyDescent="0.3">
      <c r="A8534" s="54">
        <v>45647</v>
      </c>
      <c r="B8534" s="52">
        <v>1</v>
      </c>
      <c r="C8534" s="55">
        <v>54.94</v>
      </c>
      <c r="D8534" s="52">
        <f t="shared" si="136"/>
        <v>12</v>
      </c>
    </row>
    <row r="8535" spans="1:4" x14ac:dyDescent="0.3">
      <c r="A8535" s="54">
        <v>45647</v>
      </c>
      <c r="B8535" s="52">
        <v>2</v>
      </c>
      <c r="C8535" s="55">
        <v>42.09</v>
      </c>
      <c r="D8535" s="52">
        <f t="shared" si="136"/>
        <v>12</v>
      </c>
    </row>
    <row r="8536" spans="1:4" x14ac:dyDescent="0.3">
      <c r="A8536" s="54">
        <v>45647</v>
      </c>
      <c r="B8536" s="52">
        <v>3</v>
      </c>
      <c r="C8536" s="55">
        <v>36.33</v>
      </c>
      <c r="D8536" s="52">
        <f t="shared" si="136"/>
        <v>12</v>
      </c>
    </row>
    <row r="8537" spans="1:4" x14ac:dyDescent="0.3">
      <c r="A8537" s="54">
        <v>45647</v>
      </c>
      <c r="B8537" s="52">
        <v>4</v>
      </c>
      <c r="C8537" s="55">
        <v>19.41</v>
      </c>
      <c r="D8537" s="52">
        <f t="shared" si="136"/>
        <v>12</v>
      </c>
    </row>
    <row r="8538" spans="1:4" x14ac:dyDescent="0.3">
      <c r="A8538" s="54">
        <v>45647</v>
      </c>
      <c r="B8538" s="52">
        <v>5</v>
      </c>
      <c r="C8538" s="55">
        <v>18.11</v>
      </c>
      <c r="D8538" s="52">
        <f t="shared" si="136"/>
        <v>12</v>
      </c>
    </row>
    <row r="8539" spans="1:4" x14ac:dyDescent="0.3">
      <c r="A8539" s="54">
        <v>45647</v>
      </c>
      <c r="B8539" s="52">
        <v>6</v>
      </c>
      <c r="C8539" s="55">
        <v>39.26</v>
      </c>
      <c r="D8539" s="52">
        <f t="shared" si="136"/>
        <v>12</v>
      </c>
    </row>
    <row r="8540" spans="1:4" x14ac:dyDescent="0.3">
      <c r="A8540" s="54">
        <v>45647</v>
      </c>
      <c r="B8540" s="52">
        <v>7</v>
      </c>
      <c r="C8540" s="55">
        <v>67.099999999999994</v>
      </c>
      <c r="D8540" s="52">
        <f t="shared" si="136"/>
        <v>12</v>
      </c>
    </row>
    <row r="8541" spans="1:4" x14ac:dyDescent="0.3">
      <c r="A8541" s="54">
        <v>45647</v>
      </c>
      <c r="B8541" s="52">
        <v>8</v>
      </c>
      <c r="C8541" s="55">
        <v>80.400000000000006</v>
      </c>
      <c r="D8541" s="52">
        <f t="shared" si="136"/>
        <v>12</v>
      </c>
    </row>
    <row r="8542" spans="1:4" x14ac:dyDescent="0.3">
      <c r="A8542" s="54">
        <v>45647</v>
      </c>
      <c r="B8542" s="52">
        <v>9</v>
      </c>
      <c r="C8542" s="55">
        <v>80.56</v>
      </c>
      <c r="D8542" s="52">
        <f t="shared" si="136"/>
        <v>12</v>
      </c>
    </row>
    <row r="8543" spans="1:4" x14ac:dyDescent="0.3">
      <c r="A8543" s="54">
        <v>45647</v>
      </c>
      <c r="B8543" s="52">
        <v>10</v>
      </c>
      <c r="C8543" s="55">
        <v>80</v>
      </c>
      <c r="D8543" s="52">
        <f t="shared" si="136"/>
        <v>12</v>
      </c>
    </row>
    <row r="8544" spans="1:4" x14ac:dyDescent="0.3">
      <c r="A8544" s="54">
        <v>45647</v>
      </c>
      <c r="B8544" s="52">
        <v>11</v>
      </c>
      <c r="C8544" s="55">
        <v>72.61</v>
      </c>
      <c r="D8544" s="52">
        <f t="shared" si="136"/>
        <v>12</v>
      </c>
    </row>
    <row r="8545" spans="1:4" x14ac:dyDescent="0.3">
      <c r="A8545" s="54">
        <v>45647</v>
      </c>
      <c r="B8545" s="52">
        <v>12</v>
      </c>
      <c r="C8545" s="55">
        <v>59</v>
      </c>
      <c r="D8545" s="52">
        <f t="shared" si="136"/>
        <v>12</v>
      </c>
    </row>
    <row r="8546" spans="1:4" x14ac:dyDescent="0.3">
      <c r="A8546" s="54">
        <v>45647</v>
      </c>
      <c r="B8546" s="52">
        <v>13</v>
      </c>
      <c r="C8546" s="55">
        <v>63.44</v>
      </c>
      <c r="D8546" s="52">
        <f t="shared" si="136"/>
        <v>12</v>
      </c>
    </row>
    <row r="8547" spans="1:4" x14ac:dyDescent="0.3">
      <c r="A8547" s="54">
        <v>45647</v>
      </c>
      <c r="B8547" s="52">
        <v>14</v>
      </c>
      <c r="C8547" s="55">
        <v>83.98</v>
      </c>
      <c r="D8547" s="52">
        <f t="shared" si="136"/>
        <v>12</v>
      </c>
    </row>
    <row r="8548" spans="1:4" x14ac:dyDescent="0.3">
      <c r="A8548" s="54">
        <v>45647</v>
      </c>
      <c r="B8548" s="52">
        <v>15</v>
      </c>
      <c r="C8548" s="55">
        <v>107.89</v>
      </c>
      <c r="D8548" s="52">
        <f t="shared" si="136"/>
        <v>12</v>
      </c>
    </row>
    <row r="8549" spans="1:4" x14ac:dyDescent="0.3">
      <c r="A8549" s="54">
        <v>45647</v>
      </c>
      <c r="B8549" s="52">
        <v>16</v>
      </c>
      <c r="C8549" s="55">
        <v>128.87</v>
      </c>
      <c r="D8549" s="52">
        <f t="shared" si="136"/>
        <v>12</v>
      </c>
    </row>
    <row r="8550" spans="1:4" x14ac:dyDescent="0.3">
      <c r="A8550" s="54">
        <v>45647</v>
      </c>
      <c r="B8550" s="52">
        <v>17</v>
      </c>
      <c r="C8550" s="55">
        <v>142.63</v>
      </c>
      <c r="D8550" s="52">
        <f t="shared" si="136"/>
        <v>12</v>
      </c>
    </row>
    <row r="8551" spans="1:4" x14ac:dyDescent="0.3">
      <c r="A8551" s="54">
        <v>45647</v>
      </c>
      <c r="B8551" s="52">
        <v>18</v>
      </c>
      <c r="C8551" s="55">
        <v>138.99</v>
      </c>
      <c r="D8551" s="52">
        <f t="shared" si="136"/>
        <v>12</v>
      </c>
    </row>
    <row r="8552" spans="1:4" x14ac:dyDescent="0.3">
      <c r="A8552" s="54">
        <v>45647</v>
      </c>
      <c r="B8552" s="52">
        <v>19</v>
      </c>
      <c r="C8552" s="55">
        <v>141.22999999999999</v>
      </c>
      <c r="D8552" s="52">
        <f t="shared" si="136"/>
        <v>12</v>
      </c>
    </row>
    <row r="8553" spans="1:4" x14ac:dyDescent="0.3">
      <c r="A8553" s="54">
        <v>45647</v>
      </c>
      <c r="B8553" s="52">
        <v>20</v>
      </c>
      <c r="C8553" s="55">
        <v>145.83000000000001</v>
      </c>
      <c r="D8553" s="52">
        <f t="shared" si="136"/>
        <v>12</v>
      </c>
    </row>
    <row r="8554" spans="1:4" x14ac:dyDescent="0.3">
      <c r="A8554" s="54">
        <v>45647</v>
      </c>
      <c r="B8554" s="52">
        <v>21</v>
      </c>
      <c r="C8554" s="55">
        <v>143.82</v>
      </c>
      <c r="D8554" s="52">
        <f t="shared" si="136"/>
        <v>12</v>
      </c>
    </row>
    <row r="8555" spans="1:4" x14ac:dyDescent="0.3">
      <c r="A8555" s="54">
        <v>45647</v>
      </c>
      <c r="B8555" s="52">
        <v>22</v>
      </c>
      <c r="C8555" s="55">
        <v>121.37</v>
      </c>
      <c r="D8555" s="52">
        <f t="shared" si="136"/>
        <v>12</v>
      </c>
    </row>
    <row r="8556" spans="1:4" x14ac:dyDescent="0.3">
      <c r="A8556" s="54">
        <v>45647</v>
      </c>
      <c r="B8556" s="52">
        <v>23</v>
      </c>
      <c r="C8556" s="55">
        <v>141.96</v>
      </c>
      <c r="D8556" s="52">
        <f t="shared" si="136"/>
        <v>12</v>
      </c>
    </row>
    <row r="8557" spans="1:4" x14ac:dyDescent="0.3">
      <c r="A8557" s="54">
        <v>45647</v>
      </c>
      <c r="B8557" s="52">
        <v>24</v>
      </c>
      <c r="C8557" s="55">
        <v>100.86</v>
      </c>
      <c r="D8557" s="52">
        <f t="shared" si="136"/>
        <v>12</v>
      </c>
    </row>
    <row r="8558" spans="1:4" x14ac:dyDescent="0.3">
      <c r="A8558" s="54">
        <v>45648</v>
      </c>
      <c r="B8558" s="52">
        <v>1</v>
      </c>
      <c r="C8558" s="55">
        <v>109.3</v>
      </c>
      <c r="D8558" s="52">
        <f t="shared" si="136"/>
        <v>12</v>
      </c>
    </row>
    <row r="8559" spans="1:4" x14ac:dyDescent="0.3">
      <c r="A8559" s="54">
        <v>45648</v>
      </c>
      <c r="B8559" s="52">
        <v>2</v>
      </c>
      <c r="C8559" s="55">
        <v>117.16</v>
      </c>
      <c r="D8559" s="52">
        <f t="shared" si="136"/>
        <v>12</v>
      </c>
    </row>
    <row r="8560" spans="1:4" x14ac:dyDescent="0.3">
      <c r="A8560" s="54">
        <v>45648</v>
      </c>
      <c r="B8560" s="52">
        <v>3</v>
      </c>
      <c r="C8560" s="55">
        <v>113.38</v>
      </c>
      <c r="D8560" s="52">
        <f t="shared" si="136"/>
        <v>12</v>
      </c>
    </row>
    <row r="8561" spans="1:4" x14ac:dyDescent="0.3">
      <c r="A8561" s="54">
        <v>45648</v>
      </c>
      <c r="B8561" s="52">
        <v>4</v>
      </c>
      <c r="C8561" s="55">
        <v>90.81</v>
      </c>
      <c r="D8561" s="52">
        <f t="shared" si="136"/>
        <v>12</v>
      </c>
    </row>
    <row r="8562" spans="1:4" x14ac:dyDescent="0.3">
      <c r="A8562" s="54">
        <v>45648</v>
      </c>
      <c r="B8562" s="52">
        <v>5</v>
      </c>
      <c r="C8562" s="55">
        <v>109.87</v>
      </c>
      <c r="D8562" s="52">
        <f t="shared" si="136"/>
        <v>12</v>
      </c>
    </row>
    <row r="8563" spans="1:4" x14ac:dyDescent="0.3">
      <c r="A8563" s="54">
        <v>45648</v>
      </c>
      <c r="B8563" s="52">
        <v>6</v>
      </c>
      <c r="C8563" s="55">
        <v>142.07</v>
      </c>
      <c r="D8563" s="52">
        <f t="shared" si="136"/>
        <v>12</v>
      </c>
    </row>
    <row r="8564" spans="1:4" x14ac:dyDescent="0.3">
      <c r="A8564" s="54">
        <v>45648</v>
      </c>
      <c r="B8564" s="52">
        <v>7</v>
      </c>
      <c r="C8564" s="55">
        <v>155.27000000000001</v>
      </c>
      <c r="D8564" s="52">
        <f t="shared" si="136"/>
        <v>12</v>
      </c>
    </row>
    <row r="8565" spans="1:4" x14ac:dyDescent="0.3">
      <c r="A8565" s="54">
        <v>45648</v>
      </c>
      <c r="B8565" s="52">
        <v>8</v>
      </c>
      <c r="C8565" s="55">
        <v>170.88</v>
      </c>
      <c r="D8565" s="52">
        <f t="shared" si="136"/>
        <v>12</v>
      </c>
    </row>
    <row r="8566" spans="1:4" x14ac:dyDescent="0.3">
      <c r="A8566" s="54">
        <v>45648</v>
      </c>
      <c r="B8566" s="52">
        <v>9</v>
      </c>
      <c r="C8566" s="55">
        <v>159.52000000000001</v>
      </c>
      <c r="D8566" s="52">
        <f t="shared" si="136"/>
        <v>12</v>
      </c>
    </row>
    <row r="8567" spans="1:4" x14ac:dyDescent="0.3">
      <c r="A8567" s="54">
        <v>45648</v>
      </c>
      <c r="B8567" s="52">
        <v>10</v>
      </c>
      <c r="C8567" s="55">
        <v>110.59</v>
      </c>
      <c r="D8567" s="52">
        <f t="shared" si="136"/>
        <v>12</v>
      </c>
    </row>
    <row r="8568" spans="1:4" x14ac:dyDescent="0.3">
      <c r="A8568" s="54">
        <v>45648</v>
      </c>
      <c r="B8568" s="52">
        <v>11</v>
      </c>
      <c r="C8568" s="55">
        <v>84.61</v>
      </c>
      <c r="D8568" s="52">
        <f t="shared" si="136"/>
        <v>12</v>
      </c>
    </row>
    <row r="8569" spans="1:4" x14ac:dyDescent="0.3">
      <c r="A8569" s="54">
        <v>45648</v>
      </c>
      <c r="B8569" s="52">
        <v>12</v>
      </c>
      <c r="C8569" s="55">
        <v>99.33</v>
      </c>
      <c r="D8569" s="52">
        <f t="shared" si="136"/>
        <v>12</v>
      </c>
    </row>
    <row r="8570" spans="1:4" x14ac:dyDescent="0.3">
      <c r="A8570" s="54">
        <v>45648</v>
      </c>
      <c r="B8570" s="52">
        <v>13</v>
      </c>
      <c r="C8570" s="55">
        <v>100.9</v>
      </c>
      <c r="D8570" s="52">
        <f t="shared" si="136"/>
        <v>12</v>
      </c>
    </row>
    <row r="8571" spans="1:4" x14ac:dyDescent="0.3">
      <c r="A8571" s="54">
        <v>45648</v>
      </c>
      <c r="B8571" s="52">
        <v>14</v>
      </c>
      <c r="C8571" s="55">
        <v>104.76</v>
      </c>
      <c r="D8571" s="52">
        <f t="shared" si="136"/>
        <v>12</v>
      </c>
    </row>
    <row r="8572" spans="1:4" x14ac:dyDescent="0.3">
      <c r="A8572" s="54">
        <v>45648</v>
      </c>
      <c r="B8572" s="52">
        <v>15</v>
      </c>
      <c r="C8572" s="55">
        <v>120.84</v>
      </c>
      <c r="D8572" s="52">
        <f t="shared" si="136"/>
        <v>12</v>
      </c>
    </row>
    <row r="8573" spans="1:4" x14ac:dyDescent="0.3">
      <c r="A8573" s="54">
        <v>45648</v>
      </c>
      <c r="B8573" s="52">
        <v>16</v>
      </c>
      <c r="C8573" s="55">
        <v>151</v>
      </c>
      <c r="D8573" s="52">
        <f t="shared" si="136"/>
        <v>12</v>
      </c>
    </row>
    <row r="8574" spans="1:4" x14ac:dyDescent="0.3">
      <c r="A8574" s="54">
        <v>45648</v>
      </c>
      <c r="B8574" s="52">
        <v>17</v>
      </c>
      <c r="C8574" s="55">
        <v>147.4</v>
      </c>
      <c r="D8574" s="52">
        <f t="shared" si="136"/>
        <v>12</v>
      </c>
    </row>
    <row r="8575" spans="1:4" x14ac:dyDescent="0.3">
      <c r="A8575" s="54">
        <v>45648</v>
      </c>
      <c r="B8575" s="52">
        <v>18</v>
      </c>
      <c r="C8575" s="55">
        <v>151.53</v>
      </c>
      <c r="D8575" s="52">
        <f t="shared" si="136"/>
        <v>12</v>
      </c>
    </row>
    <row r="8576" spans="1:4" x14ac:dyDescent="0.3">
      <c r="A8576" s="54">
        <v>45648</v>
      </c>
      <c r="B8576" s="52">
        <v>19</v>
      </c>
      <c r="C8576" s="55">
        <v>154.61000000000001</v>
      </c>
      <c r="D8576" s="52">
        <f t="shared" si="136"/>
        <v>12</v>
      </c>
    </row>
    <row r="8577" spans="1:4" x14ac:dyDescent="0.3">
      <c r="A8577" s="54">
        <v>45648</v>
      </c>
      <c r="B8577" s="52">
        <v>20</v>
      </c>
      <c r="C8577" s="55">
        <v>159.19</v>
      </c>
      <c r="D8577" s="52">
        <f t="shared" si="136"/>
        <v>12</v>
      </c>
    </row>
    <row r="8578" spans="1:4" x14ac:dyDescent="0.3">
      <c r="A8578" s="54">
        <v>45648</v>
      </c>
      <c r="B8578" s="52">
        <v>21</v>
      </c>
      <c r="C8578" s="55">
        <v>137.19</v>
      </c>
      <c r="D8578" s="52">
        <f t="shared" si="136"/>
        <v>12</v>
      </c>
    </row>
    <row r="8579" spans="1:4" x14ac:dyDescent="0.3">
      <c r="A8579" s="54">
        <v>45648</v>
      </c>
      <c r="B8579" s="52">
        <v>22</v>
      </c>
      <c r="C8579" s="55">
        <v>117.49</v>
      </c>
      <c r="D8579" s="52">
        <f t="shared" si="136"/>
        <v>12</v>
      </c>
    </row>
    <row r="8580" spans="1:4" x14ac:dyDescent="0.3">
      <c r="A8580" s="54">
        <v>45648</v>
      </c>
      <c r="B8580" s="52">
        <v>23</v>
      </c>
      <c r="C8580" s="55">
        <v>83.48</v>
      </c>
      <c r="D8580" s="52">
        <f t="shared" si="136"/>
        <v>12</v>
      </c>
    </row>
    <row r="8581" spans="1:4" x14ac:dyDescent="0.3">
      <c r="A8581" s="54">
        <v>45648</v>
      </c>
      <c r="B8581" s="52">
        <v>24</v>
      </c>
      <c r="C8581" s="55">
        <v>85.1</v>
      </c>
      <c r="D8581" s="52">
        <f t="shared" si="136"/>
        <v>12</v>
      </c>
    </row>
    <row r="8582" spans="1:4" x14ac:dyDescent="0.3">
      <c r="A8582" s="54">
        <v>45649</v>
      </c>
      <c r="B8582" s="52">
        <v>1</v>
      </c>
      <c r="C8582" s="55">
        <v>56.9</v>
      </c>
      <c r="D8582" s="52">
        <f t="shared" si="136"/>
        <v>12</v>
      </c>
    </row>
    <row r="8583" spans="1:4" x14ac:dyDescent="0.3">
      <c r="A8583" s="54">
        <v>45649</v>
      </c>
      <c r="B8583" s="52">
        <v>2</v>
      </c>
      <c r="C8583" s="55">
        <v>27.72</v>
      </c>
      <c r="D8583" s="52">
        <f t="shared" si="136"/>
        <v>12</v>
      </c>
    </row>
    <row r="8584" spans="1:4" x14ac:dyDescent="0.3">
      <c r="A8584" s="54">
        <v>45649</v>
      </c>
      <c r="B8584" s="52">
        <v>3</v>
      </c>
      <c r="C8584" s="55">
        <v>16.29</v>
      </c>
      <c r="D8584" s="52">
        <f t="shared" si="136"/>
        <v>12</v>
      </c>
    </row>
    <row r="8585" spans="1:4" x14ac:dyDescent="0.3">
      <c r="A8585" s="54">
        <v>45649</v>
      </c>
      <c r="B8585" s="52">
        <v>4</v>
      </c>
      <c r="C8585" s="55">
        <v>10.1</v>
      </c>
      <c r="D8585" s="52">
        <f t="shared" si="136"/>
        <v>12</v>
      </c>
    </row>
    <row r="8586" spans="1:4" x14ac:dyDescent="0.3">
      <c r="A8586" s="54">
        <v>45649</v>
      </c>
      <c r="B8586" s="52">
        <v>5</v>
      </c>
      <c r="C8586" s="55">
        <v>19.11</v>
      </c>
      <c r="D8586" s="52">
        <f t="shared" si="136"/>
        <v>12</v>
      </c>
    </row>
    <row r="8587" spans="1:4" x14ac:dyDescent="0.3">
      <c r="A8587" s="54">
        <v>45649</v>
      </c>
      <c r="B8587" s="52">
        <v>6</v>
      </c>
      <c r="C8587" s="55">
        <v>66.14</v>
      </c>
      <c r="D8587" s="52">
        <f t="shared" si="136"/>
        <v>12</v>
      </c>
    </row>
    <row r="8588" spans="1:4" x14ac:dyDescent="0.3">
      <c r="A8588" s="54">
        <v>45649</v>
      </c>
      <c r="B8588" s="52">
        <v>7</v>
      </c>
      <c r="C8588" s="55">
        <v>147.88999999999999</v>
      </c>
      <c r="D8588" s="52">
        <f t="shared" si="136"/>
        <v>12</v>
      </c>
    </row>
    <row r="8589" spans="1:4" x14ac:dyDescent="0.3">
      <c r="A8589" s="54">
        <v>45649</v>
      </c>
      <c r="B8589" s="52">
        <v>8</v>
      </c>
      <c r="C8589" s="55">
        <v>197.63</v>
      </c>
      <c r="D8589" s="52">
        <f t="shared" si="136"/>
        <v>12</v>
      </c>
    </row>
    <row r="8590" spans="1:4" x14ac:dyDescent="0.3">
      <c r="A8590" s="54">
        <v>45649</v>
      </c>
      <c r="B8590" s="52">
        <v>9</v>
      </c>
      <c r="C8590" s="55">
        <v>197.99</v>
      </c>
      <c r="D8590" s="52">
        <f t="shared" si="136"/>
        <v>12</v>
      </c>
    </row>
    <row r="8591" spans="1:4" x14ac:dyDescent="0.3">
      <c r="A8591" s="54">
        <v>45649</v>
      </c>
      <c r="B8591" s="52">
        <v>10</v>
      </c>
      <c r="C8591" s="55">
        <v>151.55000000000001</v>
      </c>
      <c r="D8591" s="52">
        <f t="shared" ref="D8591:D8654" si="137">MONTH(A8591)</f>
        <v>12</v>
      </c>
    </row>
    <row r="8592" spans="1:4" x14ac:dyDescent="0.3">
      <c r="A8592" s="54">
        <v>45649</v>
      </c>
      <c r="B8592" s="52">
        <v>11</v>
      </c>
      <c r="C8592" s="55">
        <v>139.06</v>
      </c>
      <c r="D8592" s="52">
        <f t="shared" si="137"/>
        <v>12</v>
      </c>
    </row>
    <row r="8593" spans="1:4" x14ac:dyDescent="0.3">
      <c r="A8593" s="54">
        <v>45649</v>
      </c>
      <c r="B8593" s="52">
        <v>12</v>
      </c>
      <c r="C8593" s="55">
        <v>125.81</v>
      </c>
      <c r="D8593" s="52">
        <f t="shared" si="137"/>
        <v>12</v>
      </c>
    </row>
    <row r="8594" spans="1:4" x14ac:dyDescent="0.3">
      <c r="A8594" s="54">
        <v>45649</v>
      </c>
      <c r="B8594" s="52">
        <v>13</v>
      </c>
      <c r="C8594" s="55">
        <v>118.6</v>
      </c>
      <c r="D8594" s="52">
        <f t="shared" si="137"/>
        <v>12</v>
      </c>
    </row>
    <row r="8595" spans="1:4" x14ac:dyDescent="0.3">
      <c r="A8595" s="54">
        <v>45649</v>
      </c>
      <c r="B8595" s="52">
        <v>14</v>
      </c>
      <c r="C8595" s="55">
        <v>119.5</v>
      </c>
      <c r="D8595" s="52">
        <f t="shared" si="137"/>
        <v>12</v>
      </c>
    </row>
    <row r="8596" spans="1:4" x14ac:dyDescent="0.3">
      <c r="A8596" s="54">
        <v>45649</v>
      </c>
      <c r="B8596" s="52">
        <v>15</v>
      </c>
      <c r="C8596" s="55">
        <v>127.66</v>
      </c>
      <c r="D8596" s="52">
        <f t="shared" si="137"/>
        <v>12</v>
      </c>
    </row>
    <row r="8597" spans="1:4" x14ac:dyDescent="0.3">
      <c r="A8597" s="54">
        <v>45649</v>
      </c>
      <c r="B8597" s="52">
        <v>16</v>
      </c>
      <c r="C8597" s="55">
        <v>136.94999999999999</v>
      </c>
      <c r="D8597" s="52">
        <f t="shared" si="137"/>
        <v>12</v>
      </c>
    </row>
    <row r="8598" spans="1:4" x14ac:dyDescent="0.3">
      <c r="A8598" s="54">
        <v>45649</v>
      </c>
      <c r="B8598" s="52">
        <v>17</v>
      </c>
      <c r="C8598" s="55">
        <v>150.1</v>
      </c>
      <c r="D8598" s="52">
        <f t="shared" si="137"/>
        <v>12</v>
      </c>
    </row>
    <row r="8599" spans="1:4" x14ac:dyDescent="0.3">
      <c r="A8599" s="54">
        <v>45649</v>
      </c>
      <c r="B8599" s="52">
        <v>18</v>
      </c>
      <c r="C8599" s="55">
        <v>141.6</v>
      </c>
      <c r="D8599" s="52">
        <f t="shared" si="137"/>
        <v>12</v>
      </c>
    </row>
    <row r="8600" spans="1:4" x14ac:dyDescent="0.3">
      <c r="A8600" s="54">
        <v>45649</v>
      </c>
      <c r="B8600" s="52">
        <v>19</v>
      </c>
      <c r="C8600" s="55">
        <v>130</v>
      </c>
      <c r="D8600" s="52">
        <f t="shared" si="137"/>
        <v>12</v>
      </c>
    </row>
    <row r="8601" spans="1:4" x14ac:dyDescent="0.3">
      <c r="A8601" s="54">
        <v>45649</v>
      </c>
      <c r="B8601" s="52">
        <v>20</v>
      </c>
      <c r="C8601" s="55">
        <v>129.78</v>
      </c>
      <c r="D8601" s="52">
        <f t="shared" si="137"/>
        <v>12</v>
      </c>
    </row>
    <row r="8602" spans="1:4" x14ac:dyDescent="0.3">
      <c r="A8602" s="54">
        <v>45649</v>
      </c>
      <c r="B8602" s="52">
        <v>21</v>
      </c>
      <c r="C8602" s="55">
        <v>120.85</v>
      </c>
      <c r="D8602" s="52">
        <f t="shared" si="137"/>
        <v>12</v>
      </c>
    </row>
    <row r="8603" spans="1:4" x14ac:dyDescent="0.3">
      <c r="A8603" s="54">
        <v>45649</v>
      </c>
      <c r="B8603" s="52">
        <v>22</v>
      </c>
      <c r="C8603" s="55">
        <v>108.7</v>
      </c>
      <c r="D8603" s="52">
        <f t="shared" si="137"/>
        <v>12</v>
      </c>
    </row>
    <row r="8604" spans="1:4" x14ac:dyDescent="0.3">
      <c r="A8604" s="54">
        <v>45649</v>
      </c>
      <c r="B8604" s="52">
        <v>23</v>
      </c>
      <c r="C8604" s="55">
        <v>105.82</v>
      </c>
      <c r="D8604" s="52">
        <f t="shared" si="137"/>
        <v>12</v>
      </c>
    </row>
    <row r="8605" spans="1:4" x14ac:dyDescent="0.3">
      <c r="A8605" s="54">
        <v>45649</v>
      </c>
      <c r="B8605" s="52">
        <v>24</v>
      </c>
      <c r="C8605" s="55">
        <v>98.6</v>
      </c>
      <c r="D8605" s="52">
        <f t="shared" si="137"/>
        <v>12</v>
      </c>
    </row>
    <row r="8606" spans="1:4" x14ac:dyDescent="0.3">
      <c r="A8606" s="54">
        <v>45650</v>
      </c>
      <c r="B8606" s="52">
        <v>1</v>
      </c>
      <c r="C8606" s="55">
        <v>86.03</v>
      </c>
      <c r="D8606" s="52">
        <f t="shared" si="137"/>
        <v>12</v>
      </c>
    </row>
    <row r="8607" spans="1:4" x14ac:dyDescent="0.3">
      <c r="A8607" s="54">
        <v>45650</v>
      </c>
      <c r="B8607" s="52">
        <v>2</v>
      </c>
      <c r="C8607" s="55">
        <v>82.84</v>
      </c>
      <c r="D8607" s="52">
        <f t="shared" si="137"/>
        <v>12</v>
      </c>
    </row>
    <row r="8608" spans="1:4" x14ac:dyDescent="0.3">
      <c r="A8608" s="54">
        <v>45650</v>
      </c>
      <c r="B8608" s="52">
        <v>3</v>
      </c>
      <c r="C8608" s="55">
        <v>81.89</v>
      </c>
      <c r="D8608" s="52">
        <f t="shared" si="137"/>
        <v>12</v>
      </c>
    </row>
    <row r="8609" spans="1:4" x14ac:dyDescent="0.3">
      <c r="A8609" s="54">
        <v>45650</v>
      </c>
      <c r="B8609" s="52">
        <v>4</v>
      </c>
      <c r="C8609" s="55">
        <v>78</v>
      </c>
      <c r="D8609" s="52">
        <f t="shared" si="137"/>
        <v>12</v>
      </c>
    </row>
    <row r="8610" spans="1:4" x14ac:dyDescent="0.3">
      <c r="A8610" s="54">
        <v>45650</v>
      </c>
      <c r="B8610" s="52">
        <v>5</v>
      </c>
      <c r="C8610" s="55">
        <v>78.78</v>
      </c>
      <c r="D8610" s="52">
        <f t="shared" si="137"/>
        <v>12</v>
      </c>
    </row>
    <row r="8611" spans="1:4" x14ac:dyDescent="0.3">
      <c r="A8611" s="54">
        <v>45650</v>
      </c>
      <c r="B8611" s="52">
        <v>6</v>
      </c>
      <c r="C8611" s="55">
        <v>80.599999999999994</v>
      </c>
      <c r="D8611" s="52">
        <f t="shared" si="137"/>
        <v>12</v>
      </c>
    </row>
    <row r="8612" spans="1:4" x14ac:dyDescent="0.3">
      <c r="A8612" s="54">
        <v>45650</v>
      </c>
      <c r="B8612" s="52">
        <v>7</v>
      </c>
      <c r="C8612" s="55">
        <v>85.07</v>
      </c>
      <c r="D8612" s="52">
        <f t="shared" si="137"/>
        <v>12</v>
      </c>
    </row>
    <row r="8613" spans="1:4" x14ac:dyDescent="0.3">
      <c r="A8613" s="54">
        <v>45650</v>
      </c>
      <c r="B8613" s="52">
        <v>8</v>
      </c>
      <c r="C8613" s="55">
        <v>100.83</v>
      </c>
      <c r="D8613" s="52">
        <f t="shared" si="137"/>
        <v>12</v>
      </c>
    </row>
    <row r="8614" spans="1:4" x14ac:dyDescent="0.3">
      <c r="A8614" s="54">
        <v>45650</v>
      </c>
      <c r="B8614" s="52">
        <v>9</v>
      </c>
      <c r="C8614" s="55">
        <v>115.09</v>
      </c>
      <c r="D8614" s="52">
        <f t="shared" si="137"/>
        <v>12</v>
      </c>
    </row>
    <row r="8615" spans="1:4" x14ac:dyDescent="0.3">
      <c r="A8615" s="54">
        <v>45650</v>
      </c>
      <c r="B8615" s="52">
        <v>10</v>
      </c>
      <c r="C8615" s="55">
        <v>120.95</v>
      </c>
      <c r="D8615" s="52">
        <f t="shared" si="137"/>
        <v>12</v>
      </c>
    </row>
    <row r="8616" spans="1:4" x14ac:dyDescent="0.3">
      <c r="A8616" s="54">
        <v>45650</v>
      </c>
      <c r="B8616" s="52">
        <v>11</v>
      </c>
      <c r="C8616" s="55">
        <v>120</v>
      </c>
      <c r="D8616" s="52">
        <f t="shared" si="137"/>
        <v>12</v>
      </c>
    </row>
    <row r="8617" spans="1:4" x14ac:dyDescent="0.3">
      <c r="A8617" s="54">
        <v>45650</v>
      </c>
      <c r="B8617" s="52">
        <v>12</v>
      </c>
      <c r="C8617" s="55">
        <v>118.16</v>
      </c>
      <c r="D8617" s="52">
        <f t="shared" si="137"/>
        <v>12</v>
      </c>
    </row>
    <row r="8618" spans="1:4" x14ac:dyDescent="0.3">
      <c r="A8618" s="54">
        <v>45650</v>
      </c>
      <c r="B8618" s="52">
        <v>13</v>
      </c>
      <c r="C8618" s="55">
        <v>117.49</v>
      </c>
      <c r="D8618" s="52">
        <f t="shared" si="137"/>
        <v>12</v>
      </c>
    </row>
    <row r="8619" spans="1:4" x14ac:dyDescent="0.3">
      <c r="A8619" s="54">
        <v>45650</v>
      </c>
      <c r="B8619" s="52">
        <v>14</v>
      </c>
      <c r="C8619" s="55">
        <v>115.38</v>
      </c>
      <c r="D8619" s="52">
        <f t="shared" si="137"/>
        <v>12</v>
      </c>
    </row>
    <row r="8620" spans="1:4" x14ac:dyDescent="0.3">
      <c r="A8620" s="54">
        <v>45650</v>
      </c>
      <c r="B8620" s="52">
        <v>15</v>
      </c>
      <c r="C8620" s="55">
        <v>117.98</v>
      </c>
      <c r="D8620" s="52">
        <f t="shared" si="137"/>
        <v>12</v>
      </c>
    </row>
    <row r="8621" spans="1:4" x14ac:dyDescent="0.3">
      <c r="A8621" s="54">
        <v>45650</v>
      </c>
      <c r="B8621" s="52">
        <v>16</v>
      </c>
      <c r="C8621" s="55">
        <v>119.5</v>
      </c>
      <c r="D8621" s="52">
        <f t="shared" si="137"/>
        <v>12</v>
      </c>
    </row>
    <row r="8622" spans="1:4" x14ac:dyDescent="0.3">
      <c r="A8622" s="54">
        <v>45650</v>
      </c>
      <c r="B8622" s="52">
        <v>17</v>
      </c>
      <c r="C8622" s="55">
        <v>120.21</v>
      </c>
      <c r="D8622" s="52">
        <f t="shared" si="137"/>
        <v>12</v>
      </c>
    </row>
    <row r="8623" spans="1:4" x14ac:dyDescent="0.3">
      <c r="A8623" s="54">
        <v>45650</v>
      </c>
      <c r="B8623" s="52">
        <v>18</v>
      </c>
      <c r="C8623" s="55">
        <v>118</v>
      </c>
      <c r="D8623" s="52">
        <f t="shared" si="137"/>
        <v>12</v>
      </c>
    </row>
    <row r="8624" spans="1:4" x14ac:dyDescent="0.3">
      <c r="A8624" s="54">
        <v>45650</v>
      </c>
      <c r="B8624" s="52">
        <v>19</v>
      </c>
      <c r="C8624" s="55">
        <v>110.98</v>
      </c>
      <c r="D8624" s="52">
        <f t="shared" si="137"/>
        <v>12</v>
      </c>
    </row>
    <row r="8625" spans="1:4" x14ac:dyDescent="0.3">
      <c r="A8625" s="54">
        <v>45650</v>
      </c>
      <c r="B8625" s="52">
        <v>20</v>
      </c>
      <c r="C8625" s="55">
        <v>105.66</v>
      </c>
      <c r="D8625" s="52">
        <f t="shared" si="137"/>
        <v>12</v>
      </c>
    </row>
    <row r="8626" spans="1:4" x14ac:dyDescent="0.3">
      <c r="A8626" s="54">
        <v>45650</v>
      </c>
      <c r="B8626" s="52">
        <v>21</v>
      </c>
      <c r="C8626" s="55">
        <v>102.56</v>
      </c>
      <c r="D8626" s="52">
        <f t="shared" si="137"/>
        <v>12</v>
      </c>
    </row>
    <row r="8627" spans="1:4" x14ac:dyDescent="0.3">
      <c r="A8627" s="54">
        <v>45650</v>
      </c>
      <c r="B8627" s="52">
        <v>22</v>
      </c>
      <c r="C8627" s="55">
        <v>94.63</v>
      </c>
      <c r="D8627" s="52">
        <f t="shared" si="137"/>
        <v>12</v>
      </c>
    </row>
    <row r="8628" spans="1:4" x14ac:dyDescent="0.3">
      <c r="A8628" s="54">
        <v>45650</v>
      </c>
      <c r="B8628" s="52">
        <v>23</v>
      </c>
      <c r="C8628" s="55">
        <v>99.04</v>
      </c>
      <c r="D8628" s="52">
        <f t="shared" si="137"/>
        <v>12</v>
      </c>
    </row>
    <row r="8629" spans="1:4" x14ac:dyDescent="0.3">
      <c r="A8629" s="54">
        <v>45650</v>
      </c>
      <c r="B8629" s="52">
        <v>24</v>
      </c>
      <c r="C8629" s="55">
        <v>90</v>
      </c>
      <c r="D8629" s="52">
        <f t="shared" si="137"/>
        <v>12</v>
      </c>
    </row>
    <row r="8630" spans="1:4" x14ac:dyDescent="0.3">
      <c r="A8630" s="54">
        <v>45651</v>
      </c>
      <c r="B8630" s="52">
        <v>1</v>
      </c>
      <c r="C8630" s="55">
        <v>91.37</v>
      </c>
      <c r="D8630" s="52">
        <f t="shared" si="137"/>
        <v>12</v>
      </c>
    </row>
    <row r="8631" spans="1:4" x14ac:dyDescent="0.3">
      <c r="A8631" s="54">
        <v>45651</v>
      </c>
      <c r="B8631" s="52">
        <v>2</v>
      </c>
      <c r="C8631" s="55">
        <v>86.44</v>
      </c>
      <c r="D8631" s="52">
        <f t="shared" si="137"/>
        <v>12</v>
      </c>
    </row>
    <row r="8632" spans="1:4" x14ac:dyDescent="0.3">
      <c r="A8632" s="54">
        <v>45651</v>
      </c>
      <c r="B8632" s="52">
        <v>3</v>
      </c>
      <c r="C8632" s="55">
        <v>85.07</v>
      </c>
      <c r="D8632" s="52">
        <f t="shared" si="137"/>
        <v>12</v>
      </c>
    </row>
    <row r="8633" spans="1:4" x14ac:dyDescent="0.3">
      <c r="A8633" s="54">
        <v>45651</v>
      </c>
      <c r="B8633" s="52">
        <v>4</v>
      </c>
      <c r="C8633" s="55">
        <v>80.81</v>
      </c>
      <c r="D8633" s="52">
        <f t="shared" si="137"/>
        <v>12</v>
      </c>
    </row>
    <row r="8634" spans="1:4" x14ac:dyDescent="0.3">
      <c r="A8634" s="54">
        <v>45651</v>
      </c>
      <c r="B8634" s="52">
        <v>5</v>
      </c>
      <c r="C8634" s="55">
        <v>75.989999999999995</v>
      </c>
      <c r="D8634" s="52">
        <f t="shared" si="137"/>
        <v>12</v>
      </c>
    </row>
    <row r="8635" spans="1:4" x14ac:dyDescent="0.3">
      <c r="A8635" s="54">
        <v>45651</v>
      </c>
      <c r="B8635" s="52">
        <v>6</v>
      </c>
      <c r="C8635" s="55">
        <v>80.81</v>
      </c>
      <c r="D8635" s="52">
        <f t="shared" si="137"/>
        <v>12</v>
      </c>
    </row>
    <row r="8636" spans="1:4" x14ac:dyDescent="0.3">
      <c r="A8636" s="54">
        <v>45651</v>
      </c>
      <c r="B8636" s="52">
        <v>7</v>
      </c>
      <c r="C8636" s="55">
        <v>83.01</v>
      </c>
      <c r="D8636" s="52">
        <f t="shared" si="137"/>
        <v>12</v>
      </c>
    </row>
    <row r="8637" spans="1:4" x14ac:dyDescent="0.3">
      <c r="A8637" s="54">
        <v>45651</v>
      </c>
      <c r="B8637" s="52">
        <v>8</v>
      </c>
      <c r="C8637" s="55">
        <v>84.94</v>
      </c>
      <c r="D8637" s="52">
        <f t="shared" si="137"/>
        <v>12</v>
      </c>
    </row>
    <row r="8638" spans="1:4" x14ac:dyDescent="0.3">
      <c r="A8638" s="54">
        <v>45651</v>
      </c>
      <c r="B8638" s="52">
        <v>9</v>
      </c>
      <c r="C8638" s="55">
        <v>90.21</v>
      </c>
      <c r="D8638" s="52">
        <f t="shared" si="137"/>
        <v>12</v>
      </c>
    </row>
    <row r="8639" spans="1:4" x14ac:dyDescent="0.3">
      <c r="A8639" s="54">
        <v>45651</v>
      </c>
      <c r="B8639" s="52">
        <v>10</v>
      </c>
      <c r="C8639" s="55">
        <v>99.24</v>
      </c>
      <c r="D8639" s="52">
        <f t="shared" si="137"/>
        <v>12</v>
      </c>
    </row>
    <row r="8640" spans="1:4" x14ac:dyDescent="0.3">
      <c r="A8640" s="54">
        <v>45651</v>
      </c>
      <c r="B8640" s="52">
        <v>11</v>
      </c>
      <c r="C8640" s="55">
        <v>93.56</v>
      </c>
      <c r="D8640" s="52">
        <f t="shared" si="137"/>
        <v>12</v>
      </c>
    </row>
    <row r="8641" spans="1:4" x14ac:dyDescent="0.3">
      <c r="A8641" s="54">
        <v>45651</v>
      </c>
      <c r="B8641" s="52">
        <v>12</v>
      </c>
      <c r="C8641" s="55">
        <v>92.55</v>
      </c>
      <c r="D8641" s="52">
        <f t="shared" si="137"/>
        <v>12</v>
      </c>
    </row>
    <row r="8642" spans="1:4" x14ac:dyDescent="0.3">
      <c r="A8642" s="54">
        <v>45651</v>
      </c>
      <c r="B8642" s="52">
        <v>13</v>
      </c>
      <c r="C8642" s="55">
        <v>94.41</v>
      </c>
      <c r="D8642" s="52">
        <f t="shared" si="137"/>
        <v>12</v>
      </c>
    </row>
    <row r="8643" spans="1:4" x14ac:dyDescent="0.3">
      <c r="A8643" s="54">
        <v>45651</v>
      </c>
      <c r="B8643" s="52">
        <v>14</v>
      </c>
      <c r="C8643" s="55">
        <v>91.03</v>
      </c>
      <c r="D8643" s="52">
        <f t="shared" si="137"/>
        <v>12</v>
      </c>
    </row>
    <row r="8644" spans="1:4" x14ac:dyDescent="0.3">
      <c r="A8644" s="54">
        <v>45651</v>
      </c>
      <c r="B8644" s="52">
        <v>15</v>
      </c>
      <c r="C8644" s="55">
        <v>99.76</v>
      </c>
      <c r="D8644" s="52">
        <f t="shared" si="137"/>
        <v>12</v>
      </c>
    </row>
    <row r="8645" spans="1:4" x14ac:dyDescent="0.3">
      <c r="A8645" s="54">
        <v>45651</v>
      </c>
      <c r="B8645" s="52">
        <v>16</v>
      </c>
      <c r="C8645" s="55">
        <v>113.78</v>
      </c>
      <c r="D8645" s="52">
        <f t="shared" si="137"/>
        <v>12</v>
      </c>
    </row>
    <row r="8646" spans="1:4" x14ac:dyDescent="0.3">
      <c r="A8646" s="54">
        <v>45651</v>
      </c>
      <c r="B8646" s="52">
        <v>17</v>
      </c>
      <c r="C8646" s="55">
        <v>118.69</v>
      </c>
      <c r="D8646" s="52">
        <f t="shared" si="137"/>
        <v>12</v>
      </c>
    </row>
    <row r="8647" spans="1:4" x14ac:dyDescent="0.3">
      <c r="A8647" s="54">
        <v>45651</v>
      </c>
      <c r="B8647" s="52">
        <v>18</v>
      </c>
      <c r="C8647" s="55">
        <v>120.72</v>
      </c>
      <c r="D8647" s="52">
        <f t="shared" si="137"/>
        <v>12</v>
      </c>
    </row>
    <row r="8648" spans="1:4" x14ac:dyDescent="0.3">
      <c r="A8648" s="54">
        <v>45651</v>
      </c>
      <c r="B8648" s="52">
        <v>19</v>
      </c>
      <c r="C8648" s="55">
        <v>119.36</v>
      </c>
      <c r="D8648" s="52">
        <f t="shared" si="137"/>
        <v>12</v>
      </c>
    </row>
    <row r="8649" spans="1:4" x14ac:dyDescent="0.3">
      <c r="A8649" s="54">
        <v>45651</v>
      </c>
      <c r="B8649" s="52">
        <v>20</v>
      </c>
      <c r="C8649" s="55">
        <v>118.14</v>
      </c>
      <c r="D8649" s="52">
        <f t="shared" si="137"/>
        <v>12</v>
      </c>
    </row>
    <row r="8650" spans="1:4" x14ac:dyDescent="0.3">
      <c r="A8650" s="54">
        <v>45651</v>
      </c>
      <c r="B8650" s="52">
        <v>21</v>
      </c>
      <c r="C8650" s="55">
        <v>118.53</v>
      </c>
      <c r="D8650" s="52">
        <f t="shared" si="137"/>
        <v>12</v>
      </c>
    </row>
    <row r="8651" spans="1:4" x14ac:dyDescent="0.3">
      <c r="A8651" s="54">
        <v>45651</v>
      </c>
      <c r="B8651" s="52">
        <v>22</v>
      </c>
      <c r="C8651" s="55">
        <v>113.01</v>
      </c>
      <c r="D8651" s="52">
        <f t="shared" si="137"/>
        <v>12</v>
      </c>
    </row>
    <row r="8652" spans="1:4" x14ac:dyDescent="0.3">
      <c r="A8652" s="54">
        <v>45651</v>
      </c>
      <c r="B8652" s="52">
        <v>23</v>
      </c>
      <c r="C8652" s="55">
        <v>114.07</v>
      </c>
      <c r="D8652" s="52">
        <f t="shared" si="137"/>
        <v>12</v>
      </c>
    </row>
    <row r="8653" spans="1:4" x14ac:dyDescent="0.3">
      <c r="A8653" s="54">
        <v>45651</v>
      </c>
      <c r="B8653" s="52">
        <v>24</v>
      </c>
      <c r="C8653" s="55">
        <v>104.63</v>
      </c>
      <c r="D8653" s="52">
        <f t="shared" si="137"/>
        <v>12</v>
      </c>
    </row>
    <row r="8654" spans="1:4" x14ac:dyDescent="0.3">
      <c r="A8654" s="54">
        <v>45652</v>
      </c>
      <c r="B8654" s="52">
        <v>1</v>
      </c>
      <c r="C8654" s="55">
        <v>102.17</v>
      </c>
      <c r="D8654" s="52">
        <f t="shared" si="137"/>
        <v>12</v>
      </c>
    </row>
    <row r="8655" spans="1:4" x14ac:dyDescent="0.3">
      <c r="A8655" s="54">
        <v>45652</v>
      </c>
      <c r="B8655" s="52">
        <v>2</v>
      </c>
      <c r="C8655" s="55">
        <v>95.06</v>
      </c>
      <c r="D8655" s="52">
        <f t="shared" ref="D8655:D8718" si="138">MONTH(A8655)</f>
        <v>12</v>
      </c>
    </row>
    <row r="8656" spans="1:4" x14ac:dyDescent="0.3">
      <c r="A8656" s="54">
        <v>45652</v>
      </c>
      <c r="B8656" s="52">
        <v>3</v>
      </c>
      <c r="C8656" s="55">
        <v>94.61</v>
      </c>
      <c r="D8656" s="52">
        <f t="shared" si="138"/>
        <v>12</v>
      </c>
    </row>
    <row r="8657" spans="1:4" x14ac:dyDescent="0.3">
      <c r="A8657" s="54">
        <v>45652</v>
      </c>
      <c r="B8657" s="52">
        <v>4</v>
      </c>
      <c r="C8657" s="55">
        <v>89.64</v>
      </c>
      <c r="D8657" s="52">
        <f t="shared" si="138"/>
        <v>12</v>
      </c>
    </row>
    <row r="8658" spans="1:4" x14ac:dyDescent="0.3">
      <c r="A8658" s="54">
        <v>45652</v>
      </c>
      <c r="B8658" s="52">
        <v>5</v>
      </c>
      <c r="C8658" s="55">
        <v>90.87</v>
      </c>
      <c r="D8658" s="52">
        <f t="shared" si="138"/>
        <v>12</v>
      </c>
    </row>
    <row r="8659" spans="1:4" x14ac:dyDescent="0.3">
      <c r="A8659" s="54">
        <v>45652</v>
      </c>
      <c r="B8659" s="52">
        <v>6</v>
      </c>
      <c r="C8659" s="55">
        <v>95.1</v>
      </c>
      <c r="D8659" s="52">
        <f t="shared" si="138"/>
        <v>12</v>
      </c>
    </row>
    <row r="8660" spans="1:4" x14ac:dyDescent="0.3">
      <c r="A8660" s="54">
        <v>45652</v>
      </c>
      <c r="B8660" s="52">
        <v>7</v>
      </c>
      <c r="C8660" s="55">
        <v>99</v>
      </c>
      <c r="D8660" s="52">
        <f t="shared" si="138"/>
        <v>12</v>
      </c>
    </row>
    <row r="8661" spans="1:4" x14ac:dyDescent="0.3">
      <c r="A8661" s="54">
        <v>45652</v>
      </c>
      <c r="B8661" s="52">
        <v>8</v>
      </c>
      <c r="C8661" s="55">
        <v>112.8</v>
      </c>
      <c r="D8661" s="52">
        <f t="shared" si="138"/>
        <v>12</v>
      </c>
    </row>
    <row r="8662" spans="1:4" x14ac:dyDescent="0.3">
      <c r="A8662" s="54">
        <v>45652</v>
      </c>
      <c r="B8662" s="52">
        <v>9</v>
      </c>
      <c r="C8662" s="55">
        <v>121.24</v>
      </c>
      <c r="D8662" s="52">
        <f t="shared" si="138"/>
        <v>12</v>
      </c>
    </row>
    <row r="8663" spans="1:4" x14ac:dyDescent="0.3">
      <c r="A8663" s="54">
        <v>45652</v>
      </c>
      <c r="B8663" s="52">
        <v>10</v>
      </c>
      <c r="C8663" s="55">
        <v>118.23</v>
      </c>
      <c r="D8663" s="52">
        <f t="shared" si="138"/>
        <v>12</v>
      </c>
    </row>
    <row r="8664" spans="1:4" x14ac:dyDescent="0.3">
      <c r="A8664" s="54">
        <v>45652</v>
      </c>
      <c r="B8664" s="52">
        <v>11</v>
      </c>
      <c r="C8664" s="55">
        <v>113.25</v>
      </c>
      <c r="D8664" s="52">
        <f t="shared" si="138"/>
        <v>12</v>
      </c>
    </row>
    <row r="8665" spans="1:4" x14ac:dyDescent="0.3">
      <c r="A8665" s="54">
        <v>45652</v>
      </c>
      <c r="B8665" s="52">
        <v>12</v>
      </c>
      <c r="C8665" s="55">
        <v>106.01</v>
      </c>
      <c r="D8665" s="52">
        <f t="shared" si="138"/>
        <v>12</v>
      </c>
    </row>
    <row r="8666" spans="1:4" x14ac:dyDescent="0.3">
      <c r="A8666" s="54">
        <v>45652</v>
      </c>
      <c r="B8666" s="52">
        <v>13</v>
      </c>
      <c r="C8666" s="55">
        <v>107.71</v>
      </c>
      <c r="D8666" s="52">
        <f t="shared" si="138"/>
        <v>12</v>
      </c>
    </row>
    <row r="8667" spans="1:4" x14ac:dyDescent="0.3">
      <c r="A8667" s="54">
        <v>45652</v>
      </c>
      <c r="B8667" s="52">
        <v>14</v>
      </c>
      <c r="C8667" s="55">
        <v>103.9</v>
      </c>
      <c r="D8667" s="52">
        <f t="shared" si="138"/>
        <v>12</v>
      </c>
    </row>
    <row r="8668" spans="1:4" x14ac:dyDescent="0.3">
      <c r="A8668" s="54">
        <v>45652</v>
      </c>
      <c r="B8668" s="52">
        <v>15</v>
      </c>
      <c r="C8668" s="55">
        <v>109.64</v>
      </c>
      <c r="D8668" s="52">
        <f t="shared" si="138"/>
        <v>12</v>
      </c>
    </row>
    <row r="8669" spans="1:4" x14ac:dyDescent="0.3">
      <c r="A8669" s="54">
        <v>45652</v>
      </c>
      <c r="B8669" s="52">
        <v>16</v>
      </c>
      <c r="C8669" s="55">
        <v>120.75</v>
      </c>
      <c r="D8669" s="52">
        <f t="shared" si="138"/>
        <v>12</v>
      </c>
    </row>
    <row r="8670" spans="1:4" x14ac:dyDescent="0.3">
      <c r="A8670" s="54">
        <v>45652</v>
      </c>
      <c r="B8670" s="52">
        <v>17</v>
      </c>
      <c r="C8670" s="55">
        <v>129.97999999999999</v>
      </c>
      <c r="D8670" s="52">
        <f t="shared" si="138"/>
        <v>12</v>
      </c>
    </row>
    <row r="8671" spans="1:4" x14ac:dyDescent="0.3">
      <c r="A8671" s="54">
        <v>45652</v>
      </c>
      <c r="B8671" s="52">
        <v>18</v>
      </c>
      <c r="C8671" s="55">
        <v>137.9</v>
      </c>
      <c r="D8671" s="52">
        <f t="shared" si="138"/>
        <v>12</v>
      </c>
    </row>
    <row r="8672" spans="1:4" x14ac:dyDescent="0.3">
      <c r="A8672" s="54">
        <v>45652</v>
      </c>
      <c r="B8672" s="52">
        <v>19</v>
      </c>
      <c r="C8672" s="55">
        <v>138.05000000000001</v>
      </c>
      <c r="D8672" s="52">
        <f t="shared" si="138"/>
        <v>12</v>
      </c>
    </row>
    <row r="8673" spans="1:4" x14ac:dyDescent="0.3">
      <c r="A8673" s="54">
        <v>45652</v>
      </c>
      <c r="B8673" s="52">
        <v>20</v>
      </c>
      <c r="C8673" s="55">
        <v>135.71</v>
      </c>
      <c r="D8673" s="52">
        <f t="shared" si="138"/>
        <v>12</v>
      </c>
    </row>
    <row r="8674" spans="1:4" x14ac:dyDescent="0.3">
      <c r="A8674" s="54">
        <v>45652</v>
      </c>
      <c r="B8674" s="52">
        <v>21</v>
      </c>
      <c r="C8674" s="55">
        <v>129.13</v>
      </c>
      <c r="D8674" s="52">
        <f t="shared" si="138"/>
        <v>12</v>
      </c>
    </row>
    <row r="8675" spans="1:4" x14ac:dyDescent="0.3">
      <c r="A8675" s="54">
        <v>45652</v>
      </c>
      <c r="B8675" s="52">
        <v>22</v>
      </c>
      <c r="C8675" s="55">
        <v>120.85</v>
      </c>
      <c r="D8675" s="52">
        <f t="shared" si="138"/>
        <v>12</v>
      </c>
    </row>
    <row r="8676" spans="1:4" x14ac:dyDescent="0.3">
      <c r="A8676" s="54">
        <v>45652</v>
      </c>
      <c r="B8676" s="52">
        <v>23</v>
      </c>
      <c r="C8676" s="55">
        <v>123.5</v>
      </c>
      <c r="D8676" s="52">
        <f t="shared" si="138"/>
        <v>12</v>
      </c>
    </row>
    <row r="8677" spans="1:4" x14ac:dyDescent="0.3">
      <c r="A8677" s="54">
        <v>45652</v>
      </c>
      <c r="B8677" s="52">
        <v>24</v>
      </c>
      <c r="C8677" s="55">
        <v>116.98</v>
      </c>
      <c r="D8677" s="52">
        <f t="shared" si="138"/>
        <v>12</v>
      </c>
    </row>
    <row r="8678" spans="1:4" x14ac:dyDescent="0.3">
      <c r="A8678" s="54">
        <v>45653</v>
      </c>
      <c r="B8678" s="52">
        <v>1</v>
      </c>
      <c r="C8678" s="55">
        <v>106.79</v>
      </c>
      <c r="D8678" s="52">
        <f t="shared" si="138"/>
        <v>12</v>
      </c>
    </row>
    <row r="8679" spans="1:4" x14ac:dyDescent="0.3">
      <c r="A8679" s="54">
        <v>45653</v>
      </c>
      <c r="B8679" s="52">
        <v>2</v>
      </c>
      <c r="C8679" s="55">
        <v>101.52</v>
      </c>
      <c r="D8679" s="52">
        <f t="shared" si="138"/>
        <v>12</v>
      </c>
    </row>
    <row r="8680" spans="1:4" x14ac:dyDescent="0.3">
      <c r="A8680" s="54">
        <v>45653</v>
      </c>
      <c r="B8680" s="52">
        <v>3</v>
      </c>
      <c r="C8680" s="55">
        <v>101.03</v>
      </c>
      <c r="D8680" s="52">
        <f t="shared" si="138"/>
        <v>12</v>
      </c>
    </row>
    <row r="8681" spans="1:4" x14ac:dyDescent="0.3">
      <c r="A8681" s="54">
        <v>45653</v>
      </c>
      <c r="B8681" s="52">
        <v>4</v>
      </c>
      <c r="C8681" s="55">
        <v>99.74</v>
      </c>
      <c r="D8681" s="52">
        <f t="shared" si="138"/>
        <v>12</v>
      </c>
    </row>
    <row r="8682" spans="1:4" x14ac:dyDescent="0.3">
      <c r="A8682" s="54">
        <v>45653</v>
      </c>
      <c r="B8682" s="52">
        <v>5</v>
      </c>
      <c r="C8682" s="55">
        <v>99.58</v>
      </c>
      <c r="D8682" s="52">
        <f t="shared" si="138"/>
        <v>12</v>
      </c>
    </row>
    <row r="8683" spans="1:4" x14ac:dyDescent="0.3">
      <c r="A8683" s="54">
        <v>45653</v>
      </c>
      <c r="B8683" s="52">
        <v>6</v>
      </c>
      <c r="C8683" s="55">
        <v>106.2</v>
      </c>
      <c r="D8683" s="52">
        <f t="shared" si="138"/>
        <v>12</v>
      </c>
    </row>
    <row r="8684" spans="1:4" x14ac:dyDescent="0.3">
      <c r="A8684" s="54">
        <v>45653</v>
      </c>
      <c r="B8684" s="52">
        <v>7</v>
      </c>
      <c r="C8684" s="55">
        <v>115.7</v>
      </c>
      <c r="D8684" s="52">
        <f t="shared" si="138"/>
        <v>12</v>
      </c>
    </row>
    <row r="8685" spans="1:4" x14ac:dyDescent="0.3">
      <c r="A8685" s="54">
        <v>45653</v>
      </c>
      <c r="B8685" s="52">
        <v>8</v>
      </c>
      <c r="C8685" s="55">
        <v>124.29</v>
      </c>
      <c r="D8685" s="52">
        <f t="shared" si="138"/>
        <v>12</v>
      </c>
    </row>
    <row r="8686" spans="1:4" x14ac:dyDescent="0.3">
      <c r="A8686" s="54">
        <v>45653</v>
      </c>
      <c r="B8686" s="52">
        <v>9</v>
      </c>
      <c r="C8686" s="55">
        <v>131.85</v>
      </c>
      <c r="D8686" s="52">
        <f t="shared" si="138"/>
        <v>12</v>
      </c>
    </row>
    <row r="8687" spans="1:4" x14ac:dyDescent="0.3">
      <c r="A8687" s="54">
        <v>45653</v>
      </c>
      <c r="B8687" s="52">
        <v>10</v>
      </c>
      <c r="C8687" s="55">
        <v>130.15</v>
      </c>
      <c r="D8687" s="52">
        <f t="shared" si="138"/>
        <v>12</v>
      </c>
    </row>
    <row r="8688" spans="1:4" x14ac:dyDescent="0.3">
      <c r="A8688" s="54">
        <v>45653</v>
      </c>
      <c r="B8688" s="52">
        <v>11</v>
      </c>
      <c r="C8688" s="55">
        <v>120.1</v>
      </c>
      <c r="D8688" s="52">
        <f t="shared" si="138"/>
        <v>12</v>
      </c>
    </row>
    <row r="8689" spans="1:4" x14ac:dyDescent="0.3">
      <c r="A8689" s="54">
        <v>45653</v>
      </c>
      <c r="B8689" s="52">
        <v>12</v>
      </c>
      <c r="C8689" s="55">
        <v>107.94</v>
      </c>
      <c r="D8689" s="52">
        <f t="shared" si="138"/>
        <v>12</v>
      </c>
    </row>
    <row r="8690" spans="1:4" x14ac:dyDescent="0.3">
      <c r="A8690" s="54">
        <v>45653</v>
      </c>
      <c r="B8690" s="52">
        <v>13</v>
      </c>
      <c r="C8690" s="55">
        <v>107.81</v>
      </c>
      <c r="D8690" s="52">
        <f t="shared" si="138"/>
        <v>12</v>
      </c>
    </row>
    <row r="8691" spans="1:4" x14ac:dyDescent="0.3">
      <c r="A8691" s="54">
        <v>45653</v>
      </c>
      <c r="B8691" s="52">
        <v>14</v>
      </c>
      <c r="C8691" s="55">
        <v>107.94</v>
      </c>
      <c r="D8691" s="52">
        <f t="shared" si="138"/>
        <v>12</v>
      </c>
    </row>
    <row r="8692" spans="1:4" x14ac:dyDescent="0.3">
      <c r="A8692" s="54">
        <v>45653</v>
      </c>
      <c r="B8692" s="52">
        <v>15</v>
      </c>
      <c r="C8692" s="55">
        <v>122.28</v>
      </c>
      <c r="D8692" s="52">
        <f t="shared" si="138"/>
        <v>12</v>
      </c>
    </row>
    <row r="8693" spans="1:4" x14ac:dyDescent="0.3">
      <c r="A8693" s="54">
        <v>45653</v>
      </c>
      <c r="B8693" s="52">
        <v>16</v>
      </c>
      <c r="C8693" s="55">
        <v>137.69999999999999</v>
      </c>
      <c r="D8693" s="52">
        <f t="shared" si="138"/>
        <v>12</v>
      </c>
    </row>
    <row r="8694" spans="1:4" x14ac:dyDescent="0.3">
      <c r="A8694" s="54">
        <v>45653</v>
      </c>
      <c r="B8694" s="52">
        <v>17</v>
      </c>
      <c r="C8694" s="55">
        <v>147.15</v>
      </c>
      <c r="D8694" s="52">
        <f t="shared" si="138"/>
        <v>12</v>
      </c>
    </row>
    <row r="8695" spans="1:4" x14ac:dyDescent="0.3">
      <c r="A8695" s="54">
        <v>45653</v>
      </c>
      <c r="B8695" s="52">
        <v>18</v>
      </c>
      <c r="C8695" s="55">
        <v>151.91999999999999</v>
      </c>
      <c r="D8695" s="52">
        <f t="shared" si="138"/>
        <v>12</v>
      </c>
    </row>
    <row r="8696" spans="1:4" x14ac:dyDescent="0.3">
      <c r="A8696" s="54">
        <v>45653</v>
      </c>
      <c r="B8696" s="52">
        <v>19</v>
      </c>
      <c r="C8696" s="55">
        <v>158.4</v>
      </c>
      <c r="D8696" s="52">
        <f t="shared" si="138"/>
        <v>12</v>
      </c>
    </row>
    <row r="8697" spans="1:4" x14ac:dyDescent="0.3">
      <c r="A8697" s="54">
        <v>45653</v>
      </c>
      <c r="B8697" s="52">
        <v>20</v>
      </c>
      <c r="C8697" s="55">
        <v>146.43</v>
      </c>
      <c r="D8697" s="52">
        <f t="shared" si="138"/>
        <v>12</v>
      </c>
    </row>
    <row r="8698" spans="1:4" x14ac:dyDescent="0.3">
      <c r="A8698" s="54">
        <v>45653</v>
      </c>
      <c r="B8698" s="52">
        <v>21</v>
      </c>
      <c r="C8698" s="55">
        <v>133.13999999999999</v>
      </c>
      <c r="D8698" s="52">
        <f t="shared" si="138"/>
        <v>12</v>
      </c>
    </row>
    <row r="8699" spans="1:4" x14ac:dyDescent="0.3">
      <c r="A8699" s="54">
        <v>45653</v>
      </c>
      <c r="B8699" s="52">
        <v>22</v>
      </c>
      <c r="C8699" s="55">
        <v>125.42</v>
      </c>
      <c r="D8699" s="52">
        <f t="shared" si="138"/>
        <v>12</v>
      </c>
    </row>
    <row r="8700" spans="1:4" x14ac:dyDescent="0.3">
      <c r="A8700" s="54">
        <v>45653</v>
      </c>
      <c r="B8700" s="52">
        <v>23</v>
      </c>
      <c r="C8700" s="55">
        <v>126.76</v>
      </c>
      <c r="D8700" s="52">
        <f t="shared" si="138"/>
        <v>12</v>
      </c>
    </row>
    <row r="8701" spans="1:4" x14ac:dyDescent="0.3">
      <c r="A8701" s="54">
        <v>45653</v>
      </c>
      <c r="B8701" s="52">
        <v>24</v>
      </c>
      <c r="C8701" s="55">
        <v>114</v>
      </c>
      <c r="D8701" s="52">
        <f t="shared" si="138"/>
        <v>12</v>
      </c>
    </row>
    <row r="8702" spans="1:4" x14ac:dyDescent="0.3">
      <c r="A8702" s="54">
        <v>45654</v>
      </c>
      <c r="B8702" s="52">
        <v>1</v>
      </c>
      <c r="C8702" s="55">
        <v>126.4</v>
      </c>
      <c r="D8702" s="52">
        <f t="shared" si="138"/>
        <v>12</v>
      </c>
    </row>
    <row r="8703" spans="1:4" x14ac:dyDescent="0.3">
      <c r="A8703" s="54">
        <v>45654</v>
      </c>
      <c r="B8703" s="52">
        <v>2</v>
      </c>
      <c r="C8703" s="55">
        <v>116.63</v>
      </c>
      <c r="D8703" s="52">
        <f t="shared" si="138"/>
        <v>12</v>
      </c>
    </row>
    <row r="8704" spans="1:4" x14ac:dyDescent="0.3">
      <c r="A8704" s="54">
        <v>45654</v>
      </c>
      <c r="B8704" s="52">
        <v>3</v>
      </c>
      <c r="C8704" s="55">
        <v>110.15</v>
      </c>
      <c r="D8704" s="52">
        <f t="shared" si="138"/>
        <v>12</v>
      </c>
    </row>
    <row r="8705" spans="1:4" x14ac:dyDescent="0.3">
      <c r="A8705" s="54">
        <v>45654</v>
      </c>
      <c r="B8705" s="52">
        <v>4</v>
      </c>
      <c r="C8705" s="55">
        <v>105.92</v>
      </c>
      <c r="D8705" s="52">
        <f t="shared" si="138"/>
        <v>12</v>
      </c>
    </row>
    <row r="8706" spans="1:4" x14ac:dyDescent="0.3">
      <c r="A8706" s="54">
        <v>45654</v>
      </c>
      <c r="B8706" s="52">
        <v>5</v>
      </c>
      <c r="C8706" s="55">
        <v>102.93</v>
      </c>
      <c r="D8706" s="52">
        <f t="shared" si="138"/>
        <v>12</v>
      </c>
    </row>
    <row r="8707" spans="1:4" x14ac:dyDescent="0.3">
      <c r="A8707" s="54">
        <v>45654</v>
      </c>
      <c r="B8707" s="52">
        <v>6</v>
      </c>
      <c r="C8707" s="55">
        <v>105.58</v>
      </c>
      <c r="D8707" s="52">
        <f t="shared" si="138"/>
        <v>12</v>
      </c>
    </row>
    <row r="8708" spans="1:4" x14ac:dyDescent="0.3">
      <c r="A8708" s="54">
        <v>45654</v>
      </c>
      <c r="B8708" s="52">
        <v>7</v>
      </c>
      <c r="C8708" s="55">
        <v>109.71</v>
      </c>
      <c r="D8708" s="52">
        <f t="shared" si="138"/>
        <v>12</v>
      </c>
    </row>
    <row r="8709" spans="1:4" x14ac:dyDescent="0.3">
      <c r="A8709" s="54">
        <v>45654</v>
      </c>
      <c r="B8709" s="52">
        <v>8</v>
      </c>
      <c r="C8709" s="55">
        <v>124.24</v>
      </c>
      <c r="D8709" s="52">
        <f t="shared" si="138"/>
        <v>12</v>
      </c>
    </row>
    <row r="8710" spans="1:4" x14ac:dyDescent="0.3">
      <c r="A8710" s="54">
        <v>45654</v>
      </c>
      <c r="B8710" s="52">
        <v>9</v>
      </c>
      <c r="C8710" s="55">
        <v>128</v>
      </c>
      <c r="D8710" s="52">
        <f t="shared" si="138"/>
        <v>12</v>
      </c>
    </row>
    <row r="8711" spans="1:4" x14ac:dyDescent="0.3">
      <c r="A8711" s="54">
        <v>45654</v>
      </c>
      <c r="B8711" s="52">
        <v>10</v>
      </c>
      <c r="C8711" s="55">
        <v>128.30000000000001</v>
      </c>
      <c r="D8711" s="52">
        <f t="shared" si="138"/>
        <v>12</v>
      </c>
    </row>
    <row r="8712" spans="1:4" x14ac:dyDescent="0.3">
      <c r="A8712" s="54">
        <v>45654</v>
      </c>
      <c r="B8712" s="52">
        <v>11</v>
      </c>
      <c r="C8712" s="55">
        <v>122.83</v>
      </c>
      <c r="D8712" s="52">
        <f t="shared" si="138"/>
        <v>12</v>
      </c>
    </row>
    <row r="8713" spans="1:4" x14ac:dyDescent="0.3">
      <c r="A8713" s="54">
        <v>45654</v>
      </c>
      <c r="B8713" s="52">
        <v>12</v>
      </c>
      <c r="C8713" s="55">
        <v>113.4</v>
      </c>
      <c r="D8713" s="52">
        <f t="shared" si="138"/>
        <v>12</v>
      </c>
    </row>
    <row r="8714" spans="1:4" x14ac:dyDescent="0.3">
      <c r="A8714" s="54">
        <v>45654</v>
      </c>
      <c r="B8714" s="52">
        <v>13</v>
      </c>
      <c r="C8714" s="55">
        <v>108.97</v>
      </c>
      <c r="D8714" s="52">
        <f t="shared" si="138"/>
        <v>12</v>
      </c>
    </row>
    <row r="8715" spans="1:4" x14ac:dyDescent="0.3">
      <c r="A8715" s="54">
        <v>45654</v>
      </c>
      <c r="B8715" s="52">
        <v>14</v>
      </c>
      <c r="C8715" s="55">
        <v>110.01</v>
      </c>
      <c r="D8715" s="52">
        <f t="shared" si="138"/>
        <v>12</v>
      </c>
    </row>
    <row r="8716" spans="1:4" x14ac:dyDescent="0.3">
      <c r="A8716" s="54">
        <v>45654</v>
      </c>
      <c r="B8716" s="52">
        <v>15</v>
      </c>
      <c r="C8716" s="55">
        <v>118.01</v>
      </c>
      <c r="D8716" s="52">
        <f t="shared" si="138"/>
        <v>12</v>
      </c>
    </row>
    <row r="8717" spans="1:4" x14ac:dyDescent="0.3">
      <c r="A8717" s="54">
        <v>45654</v>
      </c>
      <c r="B8717" s="52">
        <v>16</v>
      </c>
      <c r="C8717" s="55">
        <v>139.01</v>
      </c>
      <c r="D8717" s="52">
        <f t="shared" si="138"/>
        <v>12</v>
      </c>
    </row>
    <row r="8718" spans="1:4" x14ac:dyDescent="0.3">
      <c r="A8718" s="54">
        <v>45654</v>
      </c>
      <c r="B8718" s="52">
        <v>17</v>
      </c>
      <c r="C8718" s="55">
        <v>130.28</v>
      </c>
      <c r="D8718" s="52">
        <f t="shared" si="138"/>
        <v>12</v>
      </c>
    </row>
    <row r="8719" spans="1:4" x14ac:dyDescent="0.3">
      <c r="A8719" s="54">
        <v>45654</v>
      </c>
      <c r="B8719" s="52">
        <v>18</v>
      </c>
      <c r="C8719" s="55">
        <v>134.21</v>
      </c>
      <c r="D8719" s="52">
        <f t="shared" ref="D8719:D8782" si="139">MONTH(A8719)</f>
        <v>12</v>
      </c>
    </row>
    <row r="8720" spans="1:4" x14ac:dyDescent="0.3">
      <c r="A8720" s="54">
        <v>45654</v>
      </c>
      <c r="B8720" s="52">
        <v>19</v>
      </c>
      <c r="C8720" s="55">
        <v>136.68</v>
      </c>
      <c r="D8720" s="52">
        <f t="shared" si="139"/>
        <v>12</v>
      </c>
    </row>
    <row r="8721" spans="1:4" x14ac:dyDescent="0.3">
      <c r="A8721" s="54">
        <v>45654</v>
      </c>
      <c r="B8721" s="52">
        <v>20</v>
      </c>
      <c r="C8721" s="55">
        <v>126.87</v>
      </c>
      <c r="D8721" s="52">
        <f t="shared" si="139"/>
        <v>12</v>
      </c>
    </row>
    <row r="8722" spans="1:4" x14ac:dyDescent="0.3">
      <c r="A8722" s="54">
        <v>45654</v>
      </c>
      <c r="B8722" s="52">
        <v>21</v>
      </c>
      <c r="C8722" s="55">
        <v>118.08</v>
      </c>
      <c r="D8722" s="52">
        <f t="shared" si="139"/>
        <v>12</v>
      </c>
    </row>
    <row r="8723" spans="1:4" x14ac:dyDescent="0.3">
      <c r="A8723" s="54">
        <v>45654</v>
      </c>
      <c r="B8723" s="52">
        <v>22</v>
      </c>
      <c r="C8723" s="55">
        <v>125.9</v>
      </c>
      <c r="D8723" s="52">
        <f t="shared" si="139"/>
        <v>12</v>
      </c>
    </row>
    <row r="8724" spans="1:4" x14ac:dyDescent="0.3">
      <c r="A8724" s="54">
        <v>45654</v>
      </c>
      <c r="B8724" s="52">
        <v>23</v>
      </c>
      <c r="C8724" s="55">
        <v>121.25</v>
      </c>
      <c r="D8724" s="52">
        <f t="shared" si="139"/>
        <v>12</v>
      </c>
    </row>
    <row r="8725" spans="1:4" x14ac:dyDescent="0.3">
      <c r="A8725" s="54">
        <v>45654</v>
      </c>
      <c r="B8725" s="52">
        <v>24</v>
      </c>
      <c r="C8725" s="55">
        <v>116.79</v>
      </c>
      <c r="D8725" s="52">
        <f t="shared" si="139"/>
        <v>12</v>
      </c>
    </row>
    <row r="8726" spans="1:4" x14ac:dyDescent="0.3">
      <c r="A8726" s="54">
        <v>45655</v>
      </c>
      <c r="B8726" s="52">
        <v>1</v>
      </c>
      <c r="C8726" s="55">
        <v>127.39</v>
      </c>
      <c r="D8726" s="52">
        <f t="shared" si="139"/>
        <v>12</v>
      </c>
    </row>
    <row r="8727" spans="1:4" x14ac:dyDescent="0.3">
      <c r="A8727" s="54">
        <v>45655</v>
      </c>
      <c r="B8727" s="52">
        <v>2</v>
      </c>
      <c r="C8727" s="55">
        <v>114.09</v>
      </c>
      <c r="D8727" s="52">
        <f t="shared" si="139"/>
        <v>12</v>
      </c>
    </row>
    <row r="8728" spans="1:4" x14ac:dyDescent="0.3">
      <c r="A8728" s="54">
        <v>45655</v>
      </c>
      <c r="B8728" s="52">
        <v>3</v>
      </c>
      <c r="C8728" s="55">
        <v>107.71</v>
      </c>
      <c r="D8728" s="52">
        <f t="shared" si="139"/>
        <v>12</v>
      </c>
    </row>
    <row r="8729" spans="1:4" x14ac:dyDescent="0.3">
      <c r="A8729" s="54">
        <v>45655</v>
      </c>
      <c r="B8729" s="52">
        <v>4</v>
      </c>
      <c r="C8729" s="55">
        <v>101.7</v>
      </c>
      <c r="D8729" s="52">
        <f t="shared" si="139"/>
        <v>12</v>
      </c>
    </row>
    <row r="8730" spans="1:4" x14ac:dyDescent="0.3">
      <c r="A8730" s="54">
        <v>45655</v>
      </c>
      <c r="B8730" s="52">
        <v>5</v>
      </c>
      <c r="C8730" s="55">
        <v>97.73</v>
      </c>
      <c r="D8730" s="52">
        <f t="shared" si="139"/>
        <v>12</v>
      </c>
    </row>
    <row r="8731" spans="1:4" x14ac:dyDescent="0.3">
      <c r="A8731" s="54">
        <v>45655</v>
      </c>
      <c r="B8731" s="52">
        <v>6</v>
      </c>
      <c r="C8731" s="55">
        <v>98.61</v>
      </c>
      <c r="D8731" s="52">
        <f t="shared" si="139"/>
        <v>12</v>
      </c>
    </row>
    <row r="8732" spans="1:4" x14ac:dyDescent="0.3">
      <c r="A8732" s="54">
        <v>45655</v>
      </c>
      <c r="B8732" s="52">
        <v>7</v>
      </c>
      <c r="C8732" s="55">
        <v>98.16</v>
      </c>
      <c r="D8732" s="52">
        <f t="shared" si="139"/>
        <v>12</v>
      </c>
    </row>
    <row r="8733" spans="1:4" x14ac:dyDescent="0.3">
      <c r="A8733" s="54">
        <v>45655</v>
      </c>
      <c r="B8733" s="52">
        <v>8</v>
      </c>
      <c r="C8733" s="55">
        <v>102.91</v>
      </c>
      <c r="D8733" s="52">
        <f t="shared" si="139"/>
        <v>12</v>
      </c>
    </row>
    <row r="8734" spans="1:4" x14ac:dyDescent="0.3">
      <c r="A8734" s="54">
        <v>45655</v>
      </c>
      <c r="B8734" s="52">
        <v>9</v>
      </c>
      <c r="C8734" s="55">
        <v>110.71</v>
      </c>
      <c r="D8734" s="52">
        <f t="shared" si="139"/>
        <v>12</v>
      </c>
    </row>
    <row r="8735" spans="1:4" x14ac:dyDescent="0.3">
      <c r="A8735" s="54">
        <v>45655</v>
      </c>
      <c r="B8735" s="52">
        <v>10</v>
      </c>
      <c r="C8735" s="55">
        <v>116.33</v>
      </c>
      <c r="D8735" s="52">
        <f t="shared" si="139"/>
        <v>12</v>
      </c>
    </row>
    <row r="8736" spans="1:4" x14ac:dyDescent="0.3">
      <c r="A8736" s="54">
        <v>45655</v>
      </c>
      <c r="B8736" s="52">
        <v>11</v>
      </c>
      <c r="C8736" s="55">
        <v>106.17</v>
      </c>
      <c r="D8736" s="52">
        <f t="shared" si="139"/>
        <v>12</v>
      </c>
    </row>
    <row r="8737" spans="1:4" x14ac:dyDescent="0.3">
      <c r="A8737" s="54">
        <v>45655</v>
      </c>
      <c r="B8737" s="52">
        <v>12</v>
      </c>
      <c r="C8737" s="55">
        <v>104.73</v>
      </c>
      <c r="D8737" s="52">
        <f t="shared" si="139"/>
        <v>12</v>
      </c>
    </row>
    <row r="8738" spans="1:4" x14ac:dyDescent="0.3">
      <c r="A8738" s="54">
        <v>45655</v>
      </c>
      <c r="B8738" s="52">
        <v>13</v>
      </c>
      <c r="C8738" s="55">
        <v>104.73</v>
      </c>
      <c r="D8738" s="52">
        <f t="shared" si="139"/>
        <v>12</v>
      </c>
    </row>
    <row r="8739" spans="1:4" x14ac:dyDescent="0.3">
      <c r="A8739" s="54">
        <v>45655</v>
      </c>
      <c r="B8739" s="52">
        <v>14</v>
      </c>
      <c r="C8739" s="55">
        <v>100.8</v>
      </c>
      <c r="D8739" s="52">
        <f t="shared" si="139"/>
        <v>12</v>
      </c>
    </row>
    <row r="8740" spans="1:4" x14ac:dyDescent="0.3">
      <c r="A8740" s="54">
        <v>45655</v>
      </c>
      <c r="B8740" s="52">
        <v>15</v>
      </c>
      <c r="C8740" s="55">
        <v>98.62</v>
      </c>
      <c r="D8740" s="52">
        <f t="shared" si="139"/>
        <v>12</v>
      </c>
    </row>
    <row r="8741" spans="1:4" x14ac:dyDescent="0.3">
      <c r="A8741" s="54">
        <v>45655</v>
      </c>
      <c r="B8741" s="52">
        <v>16</v>
      </c>
      <c r="C8741" s="55">
        <v>124.3</v>
      </c>
      <c r="D8741" s="52">
        <f t="shared" si="139"/>
        <v>12</v>
      </c>
    </row>
    <row r="8742" spans="1:4" x14ac:dyDescent="0.3">
      <c r="A8742" s="54">
        <v>45655</v>
      </c>
      <c r="B8742" s="52">
        <v>17</v>
      </c>
      <c r="C8742" s="55">
        <v>124.54</v>
      </c>
      <c r="D8742" s="52">
        <f t="shared" si="139"/>
        <v>12</v>
      </c>
    </row>
    <row r="8743" spans="1:4" x14ac:dyDescent="0.3">
      <c r="A8743" s="54">
        <v>45655</v>
      </c>
      <c r="B8743" s="52">
        <v>18</v>
      </c>
      <c r="C8743" s="55">
        <v>173.87</v>
      </c>
      <c r="D8743" s="52">
        <f t="shared" si="139"/>
        <v>12</v>
      </c>
    </row>
    <row r="8744" spans="1:4" x14ac:dyDescent="0.3">
      <c r="A8744" s="54">
        <v>45655</v>
      </c>
      <c r="B8744" s="52">
        <v>19</v>
      </c>
      <c r="C8744" s="55">
        <v>193.26</v>
      </c>
      <c r="D8744" s="52">
        <f t="shared" si="139"/>
        <v>12</v>
      </c>
    </row>
    <row r="8745" spans="1:4" x14ac:dyDescent="0.3">
      <c r="A8745" s="54">
        <v>45655</v>
      </c>
      <c r="B8745" s="52">
        <v>20</v>
      </c>
      <c r="C8745" s="55">
        <v>206.72</v>
      </c>
      <c r="D8745" s="52">
        <f t="shared" si="139"/>
        <v>12</v>
      </c>
    </row>
    <row r="8746" spans="1:4" x14ac:dyDescent="0.3">
      <c r="A8746" s="54">
        <v>45655</v>
      </c>
      <c r="B8746" s="52">
        <v>21</v>
      </c>
      <c r="C8746" s="55">
        <v>194.97</v>
      </c>
      <c r="D8746" s="52">
        <f t="shared" si="139"/>
        <v>12</v>
      </c>
    </row>
    <row r="8747" spans="1:4" x14ac:dyDescent="0.3">
      <c r="A8747" s="54">
        <v>45655</v>
      </c>
      <c r="B8747" s="52">
        <v>22</v>
      </c>
      <c r="C8747" s="55">
        <v>195.95</v>
      </c>
      <c r="D8747" s="52">
        <f t="shared" si="139"/>
        <v>12</v>
      </c>
    </row>
    <row r="8748" spans="1:4" x14ac:dyDescent="0.3">
      <c r="A8748" s="54">
        <v>45655</v>
      </c>
      <c r="B8748" s="52">
        <v>23</v>
      </c>
      <c r="C8748" s="55">
        <v>167.31</v>
      </c>
      <c r="D8748" s="52">
        <f t="shared" si="139"/>
        <v>12</v>
      </c>
    </row>
    <row r="8749" spans="1:4" x14ac:dyDescent="0.3">
      <c r="A8749" s="54">
        <v>45655</v>
      </c>
      <c r="B8749" s="52">
        <v>24</v>
      </c>
      <c r="C8749" s="55">
        <v>149.97999999999999</v>
      </c>
      <c r="D8749" s="52">
        <f t="shared" si="139"/>
        <v>12</v>
      </c>
    </row>
    <row r="8750" spans="1:4" x14ac:dyDescent="0.3">
      <c r="A8750" s="54">
        <v>45656</v>
      </c>
      <c r="B8750" s="52">
        <v>1</v>
      </c>
      <c r="C8750" s="55">
        <v>123.82</v>
      </c>
      <c r="D8750" s="52">
        <f t="shared" si="139"/>
        <v>12</v>
      </c>
    </row>
    <row r="8751" spans="1:4" x14ac:dyDescent="0.3">
      <c r="A8751" s="54">
        <v>45656</v>
      </c>
      <c r="B8751" s="52">
        <v>2</v>
      </c>
      <c r="C8751" s="55">
        <v>106.99</v>
      </c>
      <c r="D8751" s="52">
        <f t="shared" si="139"/>
        <v>12</v>
      </c>
    </row>
    <row r="8752" spans="1:4" x14ac:dyDescent="0.3">
      <c r="A8752" s="54">
        <v>45656</v>
      </c>
      <c r="B8752" s="52">
        <v>3</v>
      </c>
      <c r="C8752" s="55">
        <v>102.1</v>
      </c>
      <c r="D8752" s="52">
        <f t="shared" si="139"/>
        <v>12</v>
      </c>
    </row>
    <row r="8753" spans="1:4" x14ac:dyDescent="0.3">
      <c r="A8753" s="54">
        <v>45656</v>
      </c>
      <c r="B8753" s="52">
        <v>4</v>
      </c>
      <c r="C8753" s="55">
        <v>97.07</v>
      </c>
      <c r="D8753" s="52">
        <f t="shared" si="139"/>
        <v>12</v>
      </c>
    </row>
    <row r="8754" spans="1:4" x14ac:dyDescent="0.3">
      <c r="A8754" s="54">
        <v>45656</v>
      </c>
      <c r="B8754" s="52">
        <v>5</v>
      </c>
      <c r="C8754" s="55">
        <v>114.45</v>
      </c>
      <c r="D8754" s="52">
        <f t="shared" si="139"/>
        <v>12</v>
      </c>
    </row>
    <row r="8755" spans="1:4" x14ac:dyDescent="0.3">
      <c r="A8755" s="54">
        <v>45656</v>
      </c>
      <c r="B8755" s="52">
        <v>6</v>
      </c>
      <c r="C8755" s="55">
        <v>145.11000000000001</v>
      </c>
      <c r="D8755" s="52">
        <f t="shared" si="139"/>
        <v>12</v>
      </c>
    </row>
    <row r="8756" spans="1:4" x14ac:dyDescent="0.3">
      <c r="A8756" s="54">
        <v>45656</v>
      </c>
      <c r="B8756" s="52">
        <v>7</v>
      </c>
      <c r="C8756" s="55">
        <v>169.81</v>
      </c>
      <c r="D8756" s="52">
        <f t="shared" si="139"/>
        <v>12</v>
      </c>
    </row>
    <row r="8757" spans="1:4" x14ac:dyDescent="0.3">
      <c r="A8757" s="54">
        <v>45656</v>
      </c>
      <c r="B8757" s="52">
        <v>8</v>
      </c>
      <c r="C8757" s="55">
        <v>199.01</v>
      </c>
      <c r="D8757" s="52">
        <f t="shared" si="139"/>
        <v>12</v>
      </c>
    </row>
    <row r="8758" spans="1:4" x14ac:dyDescent="0.3">
      <c r="A8758" s="54">
        <v>45656</v>
      </c>
      <c r="B8758" s="52">
        <v>9</v>
      </c>
      <c r="C8758" s="55">
        <v>180.13</v>
      </c>
      <c r="D8758" s="52">
        <f t="shared" si="139"/>
        <v>12</v>
      </c>
    </row>
    <row r="8759" spans="1:4" x14ac:dyDescent="0.3">
      <c r="A8759" s="54">
        <v>45656</v>
      </c>
      <c r="B8759" s="52">
        <v>10</v>
      </c>
      <c r="C8759" s="55">
        <v>141.66</v>
      </c>
      <c r="D8759" s="52">
        <f t="shared" si="139"/>
        <v>12</v>
      </c>
    </row>
    <row r="8760" spans="1:4" x14ac:dyDescent="0.3">
      <c r="A8760" s="54">
        <v>45656</v>
      </c>
      <c r="B8760" s="52">
        <v>11</v>
      </c>
      <c r="C8760" s="55">
        <v>115.8</v>
      </c>
      <c r="D8760" s="52">
        <f t="shared" si="139"/>
        <v>12</v>
      </c>
    </row>
    <row r="8761" spans="1:4" x14ac:dyDescent="0.3">
      <c r="A8761" s="54">
        <v>45656</v>
      </c>
      <c r="B8761" s="52">
        <v>12</v>
      </c>
      <c r="C8761" s="55">
        <v>105.08</v>
      </c>
      <c r="D8761" s="52">
        <f t="shared" si="139"/>
        <v>12</v>
      </c>
    </row>
    <row r="8762" spans="1:4" x14ac:dyDescent="0.3">
      <c r="A8762" s="54">
        <v>45656</v>
      </c>
      <c r="B8762" s="52">
        <v>13</v>
      </c>
      <c r="C8762" s="55">
        <v>102.92</v>
      </c>
      <c r="D8762" s="52">
        <f t="shared" si="139"/>
        <v>12</v>
      </c>
    </row>
    <row r="8763" spans="1:4" x14ac:dyDescent="0.3">
      <c r="A8763" s="54">
        <v>45656</v>
      </c>
      <c r="B8763" s="52">
        <v>14</v>
      </c>
      <c r="C8763" s="55">
        <v>113.37</v>
      </c>
      <c r="D8763" s="52">
        <f t="shared" si="139"/>
        <v>12</v>
      </c>
    </row>
    <row r="8764" spans="1:4" x14ac:dyDescent="0.3">
      <c r="A8764" s="54">
        <v>45656</v>
      </c>
      <c r="B8764" s="52">
        <v>15</v>
      </c>
      <c r="C8764" s="55">
        <v>119.32</v>
      </c>
      <c r="D8764" s="52">
        <f t="shared" si="139"/>
        <v>12</v>
      </c>
    </row>
    <row r="8765" spans="1:4" x14ac:dyDescent="0.3">
      <c r="A8765" s="54">
        <v>45656</v>
      </c>
      <c r="B8765" s="52">
        <v>16</v>
      </c>
      <c r="C8765" s="55">
        <v>167.72</v>
      </c>
      <c r="D8765" s="52">
        <f t="shared" si="139"/>
        <v>12</v>
      </c>
    </row>
    <row r="8766" spans="1:4" x14ac:dyDescent="0.3">
      <c r="A8766" s="54">
        <v>45656</v>
      </c>
      <c r="B8766" s="52">
        <v>17</v>
      </c>
      <c r="C8766" s="55">
        <v>170</v>
      </c>
      <c r="D8766" s="52">
        <f t="shared" si="139"/>
        <v>12</v>
      </c>
    </row>
    <row r="8767" spans="1:4" x14ac:dyDescent="0.3">
      <c r="A8767" s="54">
        <v>45656</v>
      </c>
      <c r="B8767" s="52">
        <v>18</v>
      </c>
      <c r="C8767" s="55">
        <v>99.06</v>
      </c>
      <c r="D8767" s="52">
        <f t="shared" si="139"/>
        <v>12</v>
      </c>
    </row>
    <row r="8768" spans="1:4" x14ac:dyDescent="0.3">
      <c r="A8768" s="54">
        <v>45656</v>
      </c>
      <c r="B8768" s="52">
        <v>19</v>
      </c>
      <c r="C8768" s="55">
        <v>198.93</v>
      </c>
      <c r="D8768" s="52">
        <f t="shared" si="139"/>
        <v>12</v>
      </c>
    </row>
    <row r="8769" spans="1:4" x14ac:dyDescent="0.3">
      <c r="A8769" s="54">
        <v>45656</v>
      </c>
      <c r="B8769" s="52">
        <v>20</v>
      </c>
      <c r="C8769" s="55">
        <v>165.93</v>
      </c>
      <c r="D8769" s="52">
        <f t="shared" si="139"/>
        <v>12</v>
      </c>
    </row>
    <row r="8770" spans="1:4" x14ac:dyDescent="0.3">
      <c r="A8770" s="54">
        <v>45656</v>
      </c>
      <c r="B8770" s="52">
        <v>21</v>
      </c>
      <c r="C8770" s="55">
        <v>184.44</v>
      </c>
      <c r="D8770" s="52">
        <f t="shared" si="139"/>
        <v>12</v>
      </c>
    </row>
    <row r="8771" spans="1:4" x14ac:dyDescent="0.3">
      <c r="A8771" s="54">
        <v>45656</v>
      </c>
      <c r="B8771" s="52">
        <v>22</v>
      </c>
      <c r="C8771" s="55">
        <v>203.88</v>
      </c>
      <c r="D8771" s="52">
        <f t="shared" si="139"/>
        <v>12</v>
      </c>
    </row>
    <row r="8772" spans="1:4" x14ac:dyDescent="0.3">
      <c r="A8772" s="54">
        <v>45656</v>
      </c>
      <c r="B8772" s="52">
        <v>23</v>
      </c>
      <c r="C8772" s="55">
        <v>168.46</v>
      </c>
      <c r="D8772" s="52">
        <f t="shared" si="139"/>
        <v>12</v>
      </c>
    </row>
    <row r="8773" spans="1:4" x14ac:dyDescent="0.3">
      <c r="A8773" s="54">
        <v>45656</v>
      </c>
      <c r="B8773" s="52">
        <v>24</v>
      </c>
      <c r="C8773" s="55">
        <v>162.91999999999999</v>
      </c>
      <c r="D8773" s="52">
        <f t="shared" si="139"/>
        <v>12</v>
      </c>
    </row>
    <row r="8774" spans="1:4" x14ac:dyDescent="0.3">
      <c r="A8774" s="54">
        <v>45657</v>
      </c>
      <c r="B8774" s="52">
        <v>1</v>
      </c>
      <c r="C8774" s="55">
        <v>96.99</v>
      </c>
      <c r="D8774" s="52">
        <f t="shared" si="139"/>
        <v>12</v>
      </c>
    </row>
    <row r="8775" spans="1:4" x14ac:dyDescent="0.3">
      <c r="A8775" s="54">
        <v>45657</v>
      </c>
      <c r="B8775" s="52">
        <v>2</v>
      </c>
      <c r="C8775" s="55">
        <v>93.92</v>
      </c>
      <c r="D8775" s="52">
        <f t="shared" si="139"/>
        <v>12</v>
      </c>
    </row>
    <row r="8776" spans="1:4" x14ac:dyDescent="0.3">
      <c r="A8776" s="54">
        <v>45657</v>
      </c>
      <c r="B8776" s="52">
        <v>3</v>
      </c>
      <c r="C8776" s="55">
        <v>101.14</v>
      </c>
      <c r="D8776" s="52">
        <f t="shared" si="139"/>
        <v>12</v>
      </c>
    </row>
    <row r="8777" spans="1:4" x14ac:dyDescent="0.3">
      <c r="A8777" s="54">
        <v>45657</v>
      </c>
      <c r="B8777" s="52">
        <v>4</v>
      </c>
      <c r="C8777" s="55">
        <v>100.01</v>
      </c>
      <c r="D8777" s="52">
        <f t="shared" si="139"/>
        <v>12</v>
      </c>
    </row>
    <row r="8778" spans="1:4" x14ac:dyDescent="0.3">
      <c r="A8778" s="54">
        <v>45657</v>
      </c>
      <c r="B8778" s="52">
        <v>5</v>
      </c>
      <c r="C8778" s="55">
        <v>98.47</v>
      </c>
      <c r="D8778" s="52">
        <f t="shared" si="139"/>
        <v>12</v>
      </c>
    </row>
    <row r="8779" spans="1:4" x14ac:dyDescent="0.3">
      <c r="A8779" s="54">
        <v>45657</v>
      </c>
      <c r="B8779" s="52">
        <v>6</v>
      </c>
      <c r="C8779" s="55">
        <v>97.23</v>
      </c>
      <c r="D8779" s="52">
        <f t="shared" si="139"/>
        <v>12</v>
      </c>
    </row>
    <row r="8780" spans="1:4" x14ac:dyDescent="0.3">
      <c r="A8780" s="54">
        <v>45657</v>
      </c>
      <c r="B8780" s="52">
        <v>7</v>
      </c>
      <c r="C8780" s="55">
        <v>83.82</v>
      </c>
      <c r="D8780" s="52">
        <f t="shared" si="139"/>
        <v>12</v>
      </c>
    </row>
    <row r="8781" spans="1:4" x14ac:dyDescent="0.3">
      <c r="A8781" s="54">
        <v>45657</v>
      </c>
      <c r="B8781" s="52">
        <v>8</v>
      </c>
      <c r="C8781" s="55">
        <v>110</v>
      </c>
      <c r="D8781" s="52">
        <f t="shared" si="139"/>
        <v>12</v>
      </c>
    </row>
    <row r="8782" spans="1:4" x14ac:dyDescent="0.3">
      <c r="A8782" s="54">
        <v>45657</v>
      </c>
      <c r="B8782" s="52">
        <v>9</v>
      </c>
      <c r="C8782" s="55">
        <v>114.18</v>
      </c>
      <c r="D8782" s="52">
        <f t="shared" si="139"/>
        <v>12</v>
      </c>
    </row>
    <row r="8783" spans="1:4" x14ac:dyDescent="0.3">
      <c r="A8783" s="54">
        <v>45657</v>
      </c>
      <c r="B8783" s="52">
        <v>10</v>
      </c>
      <c r="C8783" s="55">
        <v>121.62</v>
      </c>
      <c r="D8783" s="52">
        <f t="shared" ref="D8783:D8797" si="140">MONTH(A8783)</f>
        <v>12</v>
      </c>
    </row>
    <row r="8784" spans="1:4" x14ac:dyDescent="0.3">
      <c r="A8784" s="54">
        <v>45657</v>
      </c>
      <c r="B8784" s="52">
        <v>11</v>
      </c>
      <c r="C8784" s="55">
        <v>112.62</v>
      </c>
      <c r="D8784" s="52">
        <f t="shared" si="140"/>
        <v>12</v>
      </c>
    </row>
    <row r="8785" spans="1:4" x14ac:dyDescent="0.3">
      <c r="A8785" s="54">
        <v>45657</v>
      </c>
      <c r="B8785" s="52">
        <v>12</v>
      </c>
      <c r="C8785" s="55">
        <v>103.08</v>
      </c>
      <c r="D8785" s="52">
        <f t="shared" si="140"/>
        <v>12</v>
      </c>
    </row>
    <row r="8786" spans="1:4" x14ac:dyDescent="0.3">
      <c r="A8786" s="54">
        <v>45657</v>
      </c>
      <c r="B8786" s="52">
        <v>13</v>
      </c>
      <c r="C8786" s="55">
        <v>103.02</v>
      </c>
      <c r="D8786" s="52">
        <f t="shared" si="140"/>
        <v>12</v>
      </c>
    </row>
    <row r="8787" spans="1:4" x14ac:dyDescent="0.3">
      <c r="A8787" s="54">
        <v>45657</v>
      </c>
      <c r="B8787" s="52">
        <v>14</v>
      </c>
      <c r="C8787" s="55">
        <v>105.36</v>
      </c>
      <c r="D8787" s="52">
        <f t="shared" si="140"/>
        <v>12</v>
      </c>
    </row>
    <row r="8788" spans="1:4" x14ac:dyDescent="0.3">
      <c r="A8788" s="54">
        <v>45657</v>
      </c>
      <c r="B8788" s="52">
        <v>15</v>
      </c>
      <c r="C8788" s="55">
        <v>136.81</v>
      </c>
      <c r="D8788" s="52">
        <f t="shared" si="140"/>
        <v>12</v>
      </c>
    </row>
    <row r="8789" spans="1:4" x14ac:dyDescent="0.3">
      <c r="A8789" s="54">
        <v>45657</v>
      </c>
      <c r="B8789" s="52">
        <v>16</v>
      </c>
      <c r="C8789" s="55">
        <v>168.75</v>
      </c>
      <c r="D8789" s="52">
        <f t="shared" si="140"/>
        <v>12</v>
      </c>
    </row>
    <row r="8790" spans="1:4" x14ac:dyDescent="0.3">
      <c r="A8790" s="54">
        <v>45657</v>
      </c>
      <c r="B8790" s="52">
        <v>17</v>
      </c>
      <c r="C8790" s="55">
        <v>160</v>
      </c>
      <c r="D8790" s="52">
        <f t="shared" si="140"/>
        <v>12</v>
      </c>
    </row>
    <row r="8791" spans="1:4" x14ac:dyDescent="0.3">
      <c r="A8791" s="54">
        <v>45657</v>
      </c>
      <c r="B8791" s="52">
        <v>18</v>
      </c>
      <c r="C8791" s="55">
        <v>114.19</v>
      </c>
      <c r="D8791" s="52">
        <f t="shared" si="140"/>
        <v>12</v>
      </c>
    </row>
    <row r="8792" spans="1:4" x14ac:dyDescent="0.3">
      <c r="A8792" s="54">
        <v>45657</v>
      </c>
      <c r="B8792" s="52">
        <v>19</v>
      </c>
      <c r="C8792" s="55">
        <v>139.4</v>
      </c>
      <c r="D8792" s="52">
        <f t="shared" si="140"/>
        <v>12</v>
      </c>
    </row>
    <row r="8793" spans="1:4" x14ac:dyDescent="0.3">
      <c r="A8793" s="54">
        <v>45657</v>
      </c>
      <c r="B8793" s="52">
        <v>20</v>
      </c>
      <c r="C8793" s="55">
        <v>200</v>
      </c>
      <c r="D8793" s="52">
        <f t="shared" si="140"/>
        <v>12</v>
      </c>
    </row>
    <row r="8794" spans="1:4" x14ac:dyDescent="0.3">
      <c r="A8794" s="54">
        <v>45657</v>
      </c>
      <c r="B8794" s="52">
        <v>21</v>
      </c>
      <c r="C8794" s="55">
        <v>204.61</v>
      </c>
      <c r="D8794" s="52">
        <f t="shared" si="140"/>
        <v>12</v>
      </c>
    </row>
    <row r="8795" spans="1:4" x14ac:dyDescent="0.3">
      <c r="A8795" s="54">
        <v>45657</v>
      </c>
      <c r="B8795" s="52">
        <v>22</v>
      </c>
      <c r="C8795" s="55">
        <v>186.25</v>
      </c>
      <c r="D8795" s="52">
        <f t="shared" si="140"/>
        <v>12</v>
      </c>
    </row>
    <row r="8796" spans="1:4" x14ac:dyDescent="0.3">
      <c r="A8796" s="54">
        <v>45657</v>
      </c>
      <c r="B8796" s="52">
        <v>23</v>
      </c>
      <c r="C8796" s="55">
        <v>146.52000000000001</v>
      </c>
      <c r="D8796" s="52">
        <f t="shared" si="140"/>
        <v>12</v>
      </c>
    </row>
    <row r="8797" spans="1:4" x14ac:dyDescent="0.3">
      <c r="A8797" s="54">
        <v>45657</v>
      </c>
      <c r="B8797" s="52">
        <v>24</v>
      </c>
      <c r="C8797" s="55">
        <v>141.68</v>
      </c>
      <c r="D8797" s="52">
        <f t="shared" si="140"/>
        <v>12</v>
      </c>
    </row>
  </sheetData>
  <mergeCells count="2">
    <mergeCell ref="A1:A3"/>
    <mergeCell ref="B1:O3"/>
  </mergeCells>
  <hyperlinks>
    <hyperlink ref="A7" location="Zoznam!A1" display="Spať na zoznam" xr:uid="{673C745A-85F9-442D-AA8C-3DD0F316EF96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00936-5ACE-4B8B-8F8D-5E20A48583D2}">
  <dimension ref="A1:O19"/>
  <sheetViews>
    <sheetView topLeftCell="A14" zoomScale="70" zoomScaleNormal="70" workbookViewId="0">
      <selection activeCell="Q20" sqref="Q20"/>
    </sheetView>
  </sheetViews>
  <sheetFormatPr defaultColWidth="9" defaultRowHeight="16.5" x14ac:dyDescent="0.3"/>
  <cols>
    <col min="1" max="1" width="9" style="46" customWidth="1"/>
    <col min="2" max="2" width="9" style="46"/>
    <col min="3" max="3" width="9" style="46" customWidth="1"/>
    <col min="4" max="4" width="15.140625" style="46" bestFit="1" customWidth="1"/>
    <col min="5" max="5" width="9" style="46"/>
    <col min="6" max="6" width="14.140625" style="46" customWidth="1"/>
    <col min="7" max="7" width="13.28515625" style="46" customWidth="1"/>
    <col min="8" max="13" width="9" style="46"/>
    <col min="14" max="14" width="32.5703125" style="46" customWidth="1"/>
    <col min="15" max="15" width="14" style="46" bestFit="1" customWidth="1"/>
    <col min="16" max="16384" width="9" style="46"/>
  </cols>
  <sheetData>
    <row r="1" spans="1:15" s="70" customFormat="1" ht="16.5" customHeight="1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s="70" customFormat="1" ht="16.5" customHeight="1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s="70" customFormat="1" ht="16.5" customHeight="1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31" t="s">
        <v>19</v>
      </c>
    </row>
    <row r="6" spans="1:15" x14ac:dyDescent="0.3">
      <c r="A6" s="29" t="s">
        <v>20</v>
      </c>
    </row>
    <row r="7" spans="1:15" x14ac:dyDescent="0.3">
      <c r="A7" s="29" t="s">
        <v>21</v>
      </c>
    </row>
    <row r="8" spans="1:15" x14ac:dyDescent="0.3">
      <c r="A8" s="62" t="s">
        <v>22</v>
      </c>
    </row>
    <row r="13" spans="1:15" s="47" customFormat="1" x14ac:dyDescent="0.3">
      <c r="A13" s="46"/>
      <c r="B13" s="46" t="s">
        <v>23</v>
      </c>
      <c r="C13" s="46" t="s">
        <v>24</v>
      </c>
      <c r="D13" s="46" t="s">
        <v>25</v>
      </c>
      <c r="E13" s="46" t="s">
        <v>26</v>
      </c>
      <c r="F13" s="46" t="s">
        <v>27</v>
      </c>
      <c r="G13" s="46" t="s">
        <v>28</v>
      </c>
      <c r="H13" s="46" t="s">
        <v>29</v>
      </c>
    </row>
    <row r="14" spans="1:15" x14ac:dyDescent="0.3">
      <c r="A14" s="46" t="s">
        <v>30</v>
      </c>
      <c r="B14" s="1">
        <v>0</v>
      </c>
      <c r="C14" s="1">
        <v>156.87436620423259</v>
      </c>
      <c r="D14" s="1">
        <v>213.76256202492823</v>
      </c>
      <c r="E14" s="1">
        <v>504.11269081734224</v>
      </c>
      <c r="F14" s="1">
        <v>566.262569939591</v>
      </c>
      <c r="G14" s="1">
        <v>609.93772653763517</v>
      </c>
      <c r="H14" s="1"/>
    </row>
    <row r="15" spans="1:15" x14ac:dyDescent="0.3">
      <c r="A15" s="46" t="s">
        <v>31</v>
      </c>
      <c r="B15" s="1">
        <v>152.97450449247799</v>
      </c>
      <c r="C15" s="1">
        <v>12.374399217543353</v>
      </c>
      <c r="D15" s="1">
        <v>85.694861760217506</v>
      </c>
      <c r="E15" s="1">
        <v>62.149879122248755</v>
      </c>
      <c r="F15" s="1">
        <v>43.67515659804419</v>
      </c>
      <c r="G15" s="1">
        <v>88.941999999999993</v>
      </c>
      <c r="H15" s="1">
        <v>445.81080119053178</v>
      </c>
      <c r="O15" s="48"/>
    </row>
    <row r="16" spans="1:15" x14ac:dyDescent="0.3">
      <c r="A16" s="46" t="s">
        <v>32</v>
      </c>
      <c r="B16" s="1">
        <v>3.8998617117545984</v>
      </c>
      <c r="C16" s="1">
        <v>44.513796603152272</v>
      </c>
      <c r="D16" s="1">
        <v>204.65526703219649</v>
      </c>
      <c r="E16" s="1">
        <v>0</v>
      </c>
      <c r="F16" s="1">
        <v>0</v>
      </c>
      <c r="G16" s="1">
        <v>7.2489199999999983</v>
      </c>
      <c r="H16" s="1">
        <v>260.31784534710334</v>
      </c>
    </row>
    <row r="17" spans="1:15" x14ac:dyDescent="0.3">
      <c r="A17" s="46" t="s">
        <v>29</v>
      </c>
      <c r="B17" s="1">
        <v>156.87436620423259</v>
      </c>
      <c r="C17" s="1">
        <v>56.888195820695628</v>
      </c>
      <c r="D17" s="1">
        <v>290.35012879241401</v>
      </c>
      <c r="E17" s="1">
        <v>62.149879122248755</v>
      </c>
      <c r="F17" s="1">
        <v>43.67515659804419</v>
      </c>
      <c r="G17" s="1">
        <v>96.190919999999991</v>
      </c>
      <c r="H17" s="1">
        <v>706.12864653763495</v>
      </c>
      <c r="O17" s="49"/>
    </row>
    <row r="18" spans="1:15" x14ac:dyDescent="0.3">
      <c r="A18" s="46" t="s">
        <v>3170</v>
      </c>
      <c r="B18" s="72"/>
      <c r="C18" s="72"/>
      <c r="D18" s="72"/>
      <c r="E18" s="72"/>
      <c r="F18" s="72"/>
      <c r="G18" s="72"/>
      <c r="H18" s="1">
        <v>445.81080119053178</v>
      </c>
      <c r="O18" s="49"/>
    </row>
    <row r="19" spans="1:15" x14ac:dyDescent="0.3">
      <c r="I19" s="50"/>
      <c r="O19" s="48"/>
    </row>
  </sheetData>
  <mergeCells count="2">
    <mergeCell ref="B1:O3"/>
    <mergeCell ref="A1:A3"/>
  </mergeCells>
  <hyperlinks>
    <hyperlink ref="A8" location="Zoznam!A1" display="Spať na zoznam" xr:uid="{7D1BBC06-2050-4D45-81B2-F22E9B53A67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389C2-BE89-4850-8FCF-FB13DADD9D71}">
  <dimension ref="A1:O60"/>
  <sheetViews>
    <sheetView zoomScaleNormal="100" workbookViewId="0">
      <selection activeCell="D24" sqref="D24"/>
    </sheetView>
  </sheetViews>
  <sheetFormatPr defaultColWidth="9" defaultRowHeight="16.5" x14ac:dyDescent="0.3"/>
  <cols>
    <col min="1" max="1" width="9" style="24" customWidth="1"/>
    <col min="2" max="2" width="24.42578125" style="24" customWidth="1"/>
    <col min="3" max="3" width="23.85546875" style="24" bestFit="1" customWidth="1"/>
    <col min="4" max="5" width="12.5703125" style="24" bestFit="1" customWidth="1"/>
    <col min="6" max="16384" width="9" style="24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23" t="s">
        <v>33</v>
      </c>
    </row>
    <row r="6" spans="1:15" x14ac:dyDescent="0.3">
      <c r="A6" s="30" t="s">
        <v>34</v>
      </c>
    </row>
    <row r="7" spans="1:15" x14ac:dyDescent="0.3">
      <c r="A7" t="s">
        <v>35</v>
      </c>
    </row>
    <row r="8" spans="1:15" x14ac:dyDescent="0.3">
      <c r="A8" s="29" t="s">
        <v>36</v>
      </c>
    </row>
    <row r="9" spans="1:15" x14ac:dyDescent="0.3">
      <c r="A9" s="62" t="s">
        <v>22</v>
      </c>
    </row>
    <row r="13" spans="1:15" x14ac:dyDescent="0.3">
      <c r="B13" s="24" t="s">
        <v>37</v>
      </c>
      <c r="C13" s="24" t="s">
        <v>38</v>
      </c>
    </row>
    <row r="14" spans="1:15" x14ac:dyDescent="0.3">
      <c r="A14" s="25" t="s">
        <v>39</v>
      </c>
      <c r="B14" s="26">
        <f>2499419.85472735/1000000</f>
        <v>2.4994198547273503</v>
      </c>
      <c r="C14" s="26">
        <v>3.0012421573395698</v>
      </c>
      <c r="D14" s="27"/>
      <c r="E14" s="27"/>
    </row>
    <row r="15" spans="1:15" x14ac:dyDescent="0.3">
      <c r="A15" s="25" t="s">
        <v>40</v>
      </c>
      <c r="B15" s="26">
        <f>2628261.45275275/1000000</f>
        <v>2.6282614527527497</v>
      </c>
      <c r="C15" s="26">
        <v>3.15595199325668</v>
      </c>
      <c r="D15" s="27"/>
      <c r="E15" s="27"/>
    </row>
    <row r="16" spans="1:15" x14ac:dyDescent="0.3">
      <c r="A16" s="25" t="s">
        <v>41</v>
      </c>
      <c r="B16" s="26">
        <f>2654424.90839255/1000000</f>
        <v>2.6544249083925497</v>
      </c>
      <c r="C16" s="26">
        <v>3.1873684301147498</v>
      </c>
      <c r="D16" s="27"/>
      <c r="E16" s="27"/>
    </row>
    <row r="17" spans="1:5" x14ac:dyDescent="0.3">
      <c r="A17" s="25" t="s">
        <v>42</v>
      </c>
      <c r="B17" s="26">
        <f>3385097.21948944/1000000</f>
        <v>3.38509721948944</v>
      </c>
      <c r="C17" s="26">
        <v>4.0647418490371701</v>
      </c>
      <c r="D17" s="27"/>
      <c r="E17" s="27"/>
    </row>
    <row r="18" spans="1:5" x14ac:dyDescent="0.3">
      <c r="A18" s="25" t="s">
        <v>43</v>
      </c>
      <c r="B18" s="26">
        <f>3390013.72305087/1000000</f>
        <v>3.39001372305087</v>
      </c>
      <c r="C18" s="26">
        <v>4.0706454661214897</v>
      </c>
      <c r="D18" s="27"/>
      <c r="E18" s="27"/>
    </row>
    <row r="19" spans="1:5" x14ac:dyDescent="0.3">
      <c r="A19" s="25" t="s">
        <v>44</v>
      </c>
      <c r="B19" s="26">
        <f>3747925.06156618/1000000</f>
        <v>3.7479250615661801</v>
      </c>
      <c r="C19" s="26">
        <v>4.5004166371035597</v>
      </c>
      <c r="D19" s="27"/>
      <c r="E19" s="27"/>
    </row>
    <row r="20" spans="1:5" x14ac:dyDescent="0.3">
      <c r="A20" s="25" t="s">
        <v>45</v>
      </c>
      <c r="B20" s="26">
        <f>3813452.7052448/1000000</f>
        <v>3.8134527052448002</v>
      </c>
      <c r="C20" s="26">
        <v>4.5791006270332302</v>
      </c>
      <c r="D20" s="27"/>
      <c r="E20" s="27"/>
    </row>
    <row r="21" spans="1:5" x14ac:dyDescent="0.3">
      <c r="A21" s="25" t="s">
        <v>46</v>
      </c>
      <c r="B21" s="26">
        <f>3890236.54281518/1000000</f>
        <v>3.8902365428151802</v>
      </c>
      <c r="C21" s="26">
        <v>4.6713007789535501</v>
      </c>
      <c r="D21" s="27"/>
      <c r="E21" s="27"/>
    </row>
    <row r="22" spans="1:5" x14ac:dyDescent="0.3">
      <c r="A22" s="25" t="s">
        <v>3171</v>
      </c>
      <c r="B22" s="26">
        <f>SUM(D38:D60)/1000000</f>
        <v>12.429512927885165</v>
      </c>
      <c r="C22" s="26">
        <v>14.8552172</v>
      </c>
      <c r="D22" s="27"/>
      <c r="E22" s="27"/>
    </row>
    <row r="23" spans="1:5" x14ac:dyDescent="0.3">
      <c r="A23" s="25" t="s">
        <v>3172</v>
      </c>
      <c r="B23" s="26">
        <f>SUM(B38:B55)/1000000</f>
        <v>33.433564800224666</v>
      </c>
      <c r="C23" s="26">
        <v>40.012393367739698</v>
      </c>
      <c r="D23" s="27"/>
      <c r="E23" s="27"/>
    </row>
    <row r="27" spans="1:5" x14ac:dyDescent="0.3">
      <c r="A27" s="25"/>
      <c r="B27" s="28"/>
      <c r="C27" s="26"/>
    </row>
    <row r="28" spans="1:5" x14ac:dyDescent="0.3">
      <c r="A28" s="25"/>
      <c r="B28" s="28"/>
      <c r="C28" s="26"/>
    </row>
    <row r="29" spans="1:5" x14ac:dyDescent="0.3">
      <c r="A29" s="25"/>
      <c r="B29" s="28"/>
      <c r="C29" s="26"/>
    </row>
    <row r="30" spans="1:5" x14ac:dyDescent="0.3">
      <c r="A30" s="25"/>
      <c r="B30" s="28"/>
      <c r="C30" s="26"/>
    </row>
    <row r="31" spans="1:5" x14ac:dyDescent="0.3">
      <c r="A31" s="25"/>
      <c r="B31" s="28"/>
      <c r="C31" s="26"/>
    </row>
    <row r="32" spans="1:5" x14ac:dyDescent="0.3">
      <c r="A32" s="25"/>
      <c r="B32" s="28"/>
      <c r="C32" s="26"/>
    </row>
    <row r="33" spans="1:4" x14ac:dyDescent="0.3">
      <c r="A33" s="25"/>
      <c r="B33" s="28"/>
      <c r="C33" s="26"/>
    </row>
    <row r="34" spans="1:4" x14ac:dyDescent="0.3">
      <c r="A34" s="25"/>
      <c r="B34" s="28"/>
      <c r="C34" s="26"/>
    </row>
    <row r="35" spans="1:4" x14ac:dyDescent="0.3">
      <c r="A35" s="25"/>
      <c r="B35" s="28"/>
      <c r="C35" s="26"/>
    </row>
    <row r="36" spans="1:4" x14ac:dyDescent="0.3">
      <c r="A36" s="25" t="s">
        <v>47</v>
      </c>
      <c r="B36" s="28"/>
      <c r="C36" s="26"/>
    </row>
    <row r="38" spans="1:4" x14ac:dyDescent="0.3">
      <c r="A38" s="24" t="s">
        <v>48</v>
      </c>
      <c r="B38" s="13">
        <v>1004487.3627285068</v>
      </c>
      <c r="C38" s="24" t="s">
        <v>49</v>
      </c>
      <c r="D38" s="13">
        <v>18999.360321044922</v>
      </c>
    </row>
    <row r="39" spans="1:4" x14ac:dyDescent="0.3">
      <c r="A39" s="24" t="s">
        <v>48</v>
      </c>
      <c r="B39" s="13">
        <v>607300.45946782199</v>
      </c>
      <c r="C39" s="24" t="s">
        <v>49</v>
      </c>
      <c r="D39" s="13">
        <v>22196.247075813495</v>
      </c>
    </row>
    <row r="40" spans="1:4" x14ac:dyDescent="0.3">
      <c r="A40" s="24" t="s">
        <v>48</v>
      </c>
      <c r="B40" s="13">
        <v>2433244.7134779175</v>
      </c>
      <c r="C40" s="24" t="s">
        <v>49</v>
      </c>
      <c r="D40" s="13">
        <v>65901.944222334889</v>
      </c>
    </row>
    <row r="41" spans="1:4" x14ac:dyDescent="0.3">
      <c r="A41" s="24" t="s">
        <v>48</v>
      </c>
      <c r="B41" s="13">
        <v>464882.50175094226</v>
      </c>
      <c r="C41" s="24" t="s">
        <v>49</v>
      </c>
      <c r="D41" s="13">
        <v>340525.62491202715</v>
      </c>
    </row>
    <row r="42" spans="1:4" x14ac:dyDescent="0.3">
      <c r="A42" s="24" t="s">
        <v>48</v>
      </c>
      <c r="B42" s="13">
        <v>1667948.1914463856</v>
      </c>
      <c r="C42" s="24" t="s">
        <v>49</v>
      </c>
      <c r="D42" s="13">
        <v>10402.669921875</v>
      </c>
    </row>
    <row r="43" spans="1:4" x14ac:dyDescent="0.3">
      <c r="A43" s="24" t="s">
        <v>48</v>
      </c>
      <c r="B43" s="13">
        <v>735895.52550186473</v>
      </c>
      <c r="C43" s="24" t="s">
        <v>49</v>
      </c>
      <c r="D43" s="13">
        <v>1438.6500244140625</v>
      </c>
    </row>
    <row r="44" spans="1:4" x14ac:dyDescent="0.3">
      <c r="A44" s="24" t="s">
        <v>48</v>
      </c>
      <c r="B44" s="13">
        <v>109356.77520396093</v>
      </c>
      <c r="C44" s="24" t="s">
        <v>49</v>
      </c>
      <c r="D44" s="13">
        <v>42449.499572753906</v>
      </c>
    </row>
    <row r="45" spans="1:4" x14ac:dyDescent="0.3">
      <c r="A45" s="24" t="s">
        <v>48</v>
      </c>
      <c r="B45" s="13">
        <v>388662.95770624105</v>
      </c>
      <c r="C45" s="24" t="s">
        <v>49</v>
      </c>
      <c r="D45" s="13">
        <v>62203.350946488899</v>
      </c>
    </row>
    <row r="46" spans="1:4" x14ac:dyDescent="0.3">
      <c r="A46" s="24" t="s">
        <v>48</v>
      </c>
      <c r="B46" s="13">
        <v>870207.89297399728</v>
      </c>
      <c r="C46" s="24" t="s">
        <v>49</v>
      </c>
      <c r="D46" s="13">
        <v>19658.512298001817</v>
      </c>
    </row>
    <row r="47" spans="1:4" x14ac:dyDescent="0.3">
      <c r="A47" s="24" t="s">
        <v>48</v>
      </c>
      <c r="B47" s="13">
        <v>952309.95100762497</v>
      </c>
      <c r="C47" s="24" t="s">
        <v>49</v>
      </c>
      <c r="D47" s="13">
        <v>37773.49048614502</v>
      </c>
    </row>
    <row r="48" spans="1:4" x14ac:dyDescent="0.3">
      <c r="A48" s="24" t="s">
        <v>48</v>
      </c>
      <c r="B48" s="13">
        <v>69565.710205078125</v>
      </c>
      <c r="C48" s="24" t="s">
        <v>49</v>
      </c>
      <c r="D48" s="13">
        <v>111188.64284371662</v>
      </c>
    </row>
    <row r="49" spans="1:4" x14ac:dyDescent="0.3">
      <c r="A49" s="24" t="s">
        <v>48</v>
      </c>
      <c r="B49" s="13">
        <v>221359.57049213062</v>
      </c>
      <c r="C49" s="24" t="s">
        <v>49</v>
      </c>
      <c r="D49" s="13">
        <v>22877.870056152344</v>
      </c>
    </row>
    <row r="50" spans="1:4" x14ac:dyDescent="0.3">
      <c r="A50" s="24" t="s">
        <v>48</v>
      </c>
      <c r="B50" s="13">
        <v>207761.578125</v>
      </c>
      <c r="C50" s="24" t="s">
        <v>49</v>
      </c>
      <c r="D50" s="13">
        <v>92706.98046875</v>
      </c>
    </row>
    <row r="51" spans="1:4" x14ac:dyDescent="0.3">
      <c r="A51" s="24" t="s">
        <v>48</v>
      </c>
      <c r="B51" s="13">
        <v>54669.730438232422</v>
      </c>
      <c r="C51" s="24" t="s">
        <v>49</v>
      </c>
      <c r="D51" s="13">
        <v>63653.830083330882</v>
      </c>
    </row>
    <row r="52" spans="1:4" x14ac:dyDescent="0.3">
      <c r="A52" s="24" t="s">
        <v>48</v>
      </c>
      <c r="B52" s="13">
        <v>159504.53982543945</v>
      </c>
      <c r="C52" s="24" t="s">
        <v>49</v>
      </c>
      <c r="D52" s="13">
        <v>133826.03789033243</v>
      </c>
    </row>
    <row r="53" spans="1:4" x14ac:dyDescent="0.3">
      <c r="A53" s="24" t="s">
        <v>48</v>
      </c>
      <c r="B53" s="13">
        <v>2023003.0710154949</v>
      </c>
      <c r="C53" s="24" t="s">
        <v>49</v>
      </c>
      <c r="D53" s="13">
        <v>392937.96546309569</v>
      </c>
    </row>
    <row r="54" spans="1:4" x14ac:dyDescent="0.3">
      <c r="A54" s="24" t="s">
        <v>48</v>
      </c>
      <c r="B54" s="13">
        <v>174976.85089111328</v>
      </c>
      <c r="C54" s="24" t="s">
        <v>49</v>
      </c>
      <c r="D54" s="13">
        <v>19674.700561523438</v>
      </c>
    </row>
    <row r="55" spans="1:4" x14ac:dyDescent="0.3">
      <c r="A55" s="24" t="s">
        <v>48</v>
      </c>
      <c r="B55" s="13">
        <v>21288427.417966913</v>
      </c>
      <c r="C55" s="24" t="s">
        <v>49</v>
      </c>
      <c r="D55" s="13">
        <v>12613.248447600225</v>
      </c>
    </row>
    <row r="56" spans="1:4" x14ac:dyDescent="0.3">
      <c r="C56" s="24" t="s">
        <v>49</v>
      </c>
      <c r="D56" s="13">
        <v>122876.32995512288</v>
      </c>
    </row>
    <row r="57" spans="1:4" x14ac:dyDescent="0.3">
      <c r="C57" s="24" t="s">
        <v>49</v>
      </c>
      <c r="D57" s="13">
        <v>19509.417387051129</v>
      </c>
    </row>
    <row r="58" spans="1:4" x14ac:dyDescent="0.3">
      <c r="C58" s="24" t="s">
        <v>49</v>
      </c>
      <c r="D58" s="13">
        <v>36718.278076051814</v>
      </c>
    </row>
    <row r="59" spans="1:4" x14ac:dyDescent="0.3">
      <c r="C59" s="24" t="s">
        <v>49</v>
      </c>
      <c r="D59" s="13">
        <v>101515.97607421875</v>
      </c>
    </row>
    <row r="60" spans="1:4" x14ac:dyDescent="0.3">
      <c r="C60" s="24" t="s">
        <v>49</v>
      </c>
      <c r="D60" s="13">
        <v>10677864.300797321</v>
      </c>
    </row>
  </sheetData>
  <sortState xmlns:xlrd2="http://schemas.microsoft.com/office/spreadsheetml/2017/richdata2" ref="A14:C23">
    <sortCondition ref="B14:B23"/>
  </sortState>
  <mergeCells count="2">
    <mergeCell ref="A1:A3"/>
    <mergeCell ref="B1:O3"/>
  </mergeCells>
  <hyperlinks>
    <hyperlink ref="A9" location="Zoznam!A1" display="Spať na zoznam" xr:uid="{EB34EBBB-2487-45E5-AAD2-C26E2FDF35F0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2FC5D-341D-463B-9140-3100283E027F}">
  <dimension ref="A1:O23"/>
  <sheetViews>
    <sheetView topLeftCell="A16" workbookViewId="0">
      <selection activeCell="F15" sqref="F15"/>
    </sheetView>
  </sheetViews>
  <sheetFormatPr defaultColWidth="9" defaultRowHeight="16.5" x14ac:dyDescent="0.3"/>
  <cols>
    <col min="1" max="1" width="9" style="24" customWidth="1"/>
    <col min="2" max="2" width="18" style="24" bestFit="1" customWidth="1"/>
    <col min="3" max="3" width="25.140625" style="24" bestFit="1" customWidth="1"/>
    <col min="4" max="16384" width="9" style="24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23" t="s">
        <v>50</v>
      </c>
    </row>
    <row r="6" spans="1:15" x14ac:dyDescent="0.3">
      <c r="A6" s="30" t="s">
        <v>34</v>
      </c>
    </row>
    <row r="7" spans="1:15" x14ac:dyDescent="0.3">
      <c r="A7" s="29" t="s">
        <v>51</v>
      </c>
    </row>
    <row r="8" spans="1:15" x14ac:dyDescent="0.3">
      <c r="A8" s="62" t="s">
        <v>22</v>
      </c>
    </row>
    <row r="13" spans="1:15" x14ac:dyDescent="0.3">
      <c r="B13" s="24" t="s">
        <v>37</v>
      </c>
      <c r="C13" s="24" t="s">
        <v>38</v>
      </c>
    </row>
    <row r="14" spans="1:15" x14ac:dyDescent="0.3">
      <c r="A14" s="25" t="s">
        <v>52</v>
      </c>
      <c r="B14" s="32">
        <f t="shared" ref="B14:B23" si="0">C14-(0.24*C14)</f>
        <v>2.7582815957385263</v>
      </c>
      <c r="C14" s="32">
        <v>3.62931788912964</v>
      </c>
    </row>
    <row r="15" spans="1:15" x14ac:dyDescent="0.3">
      <c r="A15" s="25" t="s">
        <v>53</v>
      </c>
      <c r="B15" s="32">
        <f t="shared" si="0"/>
        <v>3.149754048377293</v>
      </c>
      <c r="C15" s="32">
        <v>4.1444132215490699</v>
      </c>
    </row>
    <row r="16" spans="1:15" x14ac:dyDescent="0.3">
      <c r="A16" s="25" t="s">
        <v>54</v>
      </c>
      <c r="B16" s="32">
        <f t="shared" si="0"/>
        <v>5.6861987698558014</v>
      </c>
      <c r="C16" s="32">
        <v>7.48184048665237</v>
      </c>
    </row>
    <row r="17" spans="1:3" x14ac:dyDescent="0.3">
      <c r="A17" s="25" t="s">
        <v>55</v>
      </c>
      <c r="B17" s="32">
        <f t="shared" si="0"/>
        <v>6.2590776600000009</v>
      </c>
      <c r="C17" s="32">
        <v>8.2356285000000007</v>
      </c>
    </row>
    <row r="18" spans="1:3" x14ac:dyDescent="0.3">
      <c r="A18" s="25" t="s">
        <v>56</v>
      </c>
      <c r="B18" s="32">
        <f t="shared" si="0"/>
        <v>7.9235028385080071</v>
      </c>
      <c r="C18" s="32">
        <v>10.425661629615799</v>
      </c>
    </row>
    <row r="19" spans="1:3" x14ac:dyDescent="0.3">
      <c r="A19" s="25" t="s">
        <v>57</v>
      </c>
      <c r="B19" s="32">
        <f t="shared" si="0"/>
        <v>10.270496794732008</v>
      </c>
      <c r="C19" s="32">
        <v>13.513811572015801</v>
      </c>
    </row>
    <row r="20" spans="1:3" x14ac:dyDescent="0.3">
      <c r="A20" s="25" t="s">
        <v>58</v>
      </c>
      <c r="B20" s="32">
        <f t="shared" si="0"/>
        <v>12.213214229728976</v>
      </c>
      <c r="C20" s="32">
        <v>16.0700187233276</v>
      </c>
    </row>
    <row r="21" spans="1:3" x14ac:dyDescent="0.3">
      <c r="A21" s="25" t="s">
        <v>59</v>
      </c>
      <c r="B21" s="32">
        <f t="shared" si="0"/>
        <v>24.546226633144538</v>
      </c>
      <c r="C21" s="32">
        <v>32.297666622558602</v>
      </c>
    </row>
    <row r="22" spans="1:3" x14ac:dyDescent="0.3">
      <c r="A22" s="25" t="s">
        <v>60</v>
      </c>
      <c r="B22" s="32">
        <f t="shared" si="0"/>
        <v>26.553278578715812</v>
      </c>
      <c r="C22" s="32">
        <v>34.938524445678702</v>
      </c>
    </row>
    <row r="23" spans="1:3" x14ac:dyDescent="0.3">
      <c r="A23" s="25" t="s">
        <v>61</v>
      </c>
      <c r="B23" s="32">
        <f t="shared" si="0"/>
        <v>35.1728708016608</v>
      </c>
      <c r="C23" s="32">
        <v>46.28009316008</v>
      </c>
    </row>
  </sheetData>
  <mergeCells count="2">
    <mergeCell ref="A1:A3"/>
    <mergeCell ref="B1:O3"/>
  </mergeCells>
  <hyperlinks>
    <hyperlink ref="A8" location="Zoznam!A1" display="Spať na zoznam" xr:uid="{F4D4B6D4-4FC8-403E-8C55-86E5B7F03FA2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A1410-BBA6-4584-821A-8ABD81FA42CE}">
  <dimension ref="A1:O2936"/>
  <sheetViews>
    <sheetView zoomScaleNormal="100" workbookViewId="0">
      <selection activeCell="L29" sqref="L29"/>
    </sheetView>
  </sheetViews>
  <sheetFormatPr defaultColWidth="10" defaultRowHeight="16.5" x14ac:dyDescent="0.3"/>
  <cols>
    <col min="1" max="1" width="9" style="8" customWidth="1"/>
    <col min="2" max="2" width="15.140625" style="8" customWidth="1"/>
    <col min="3" max="3" width="12.7109375" style="8" customWidth="1"/>
    <col min="4" max="4" width="24.140625" style="8" customWidth="1"/>
    <col min="5" max="5" width="13.5703125" style="8" bestFit="1" customWidth="1"/>
    <col min="6" max="6" width="20.42578125" style="8" customWidth="1"/>
    <col min="7" max="7" width="10" style="8"/>
    <col min="8" max="8" width="13.42578125" style="8" bestFit="1" customWidth="1"/>
    <col min="9" max="9" width="21.42578125" style="8" customWidth="1"/>
    <col min="10" max="10" width="20.7109375" style="8" customWidth="1"/>
    <col min="11" max="11" width="10" style="8"/>
    <col min="12" max="12" width="31.85546875" style="8" bestFit="1" customWidth="1"/>
    <col min="13" max="13" width="17.42578125" style="8" bestFit="1" customWidth="1"/>
    <col min="14" max="14" width="13.28515625" style="8" customWidth="1"/>
    <col min="15" max="16384" width="10" style="8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31" t="s">
        <v>62</v>
      </c>
    </row>
    <row r="6" spans="1:15" x14ac:dyDescent="0.3">
      <c r="A6" s="33" t="s">
        <v>63</v>
      </c>
    </row>
    <row r="7" spans="1:15" x14ac:dyDescent="0.3">
      <c r="A7" s="29" t="s">
        <v>64</v>
      </c>
    </row>
    <row r="8" spans="1:15" x14ac:dyDescent="0.3">
      <c r="A8" s="62" t="s">
        <v>22</v>
      </c>
    </row>
    <row r="13" spans="1:15" x14ac:dyDescent="0.3">
      <c r="A13" s="8" t="s">
        <v>65</v>
      </c>
      <c r="B13" s="8" t="s">
        <v>66</v>
      </c>
      <c r="C13" s="8" t="s">
        <v>67</v>
      </c>
      <c r="D13" s="8" t="s">
        <v>37</v>
      </c>
      <c r="E13" s="8" t="s">
        <v>68</v>
      </c>
      <c r="G13" s="17" t="s">
        <v>69</v>
      </c>
      <c r="H13" s="8" t="s">
        <v>70</v>
      </c>
      <c r="I13" s="8" t="s">
        <v>71</v>
      </c>
      <c r="J13" s="8" t="s">
        <v>72</v>
      </c>
      <c r="M13" s="17" t="s">
        <v>73</v>
      </c>
      <c r="N13" s="8" t="s">
        <v>72</v>
      </c>
    </row>
    <row r="14" spans="1:15" x14ac:dyDescent="0.3">
      <c r="A14" s="8" t="s">
        <v>74</v>
      </c>
      <c r="B14" s="20">
        <v>74628052.962953925</v>
      </c>
      <c r="C14" s="8">
        <v>1</v>
      </c>
      <c r="D14" s="20">
        <f t="shared" ref="D14:D77" si="0">IF(C14=1,B14*$M$20,B14)</f>
        <v>62149879.122248746</v>
      </c>
      <c r="G14" s="8">
        <v>2019</v>
      </c>
      <c r="H14" s="8">
        <v>0.49299999999999999</v>
      </c>
      <c r="I14" s="8">
        <f>H14*0.44</f>
        <v>0.21692</v>
      </c>
      <c r="J14" s="8">
        <f>H14-I14</f>
        <v>0.27607999999999999</v>
      </c>
      <c r="L14" s="8" t="s">
        <v>75</v>
      </c>
      <c r="M14" s="8">
        <v>170.309</v>
      </c>
      <c r="N14" s="8">
        <v>170.309</v>
      </c>
    </row>
    <row r="15" spans="1:15" x14ac:dyDescent="0.3">
      <c r="A15" s="14" t="s">
        <v>76</v>
      </c>
      <c r="B15" s="13">
        <v>4671300.7789535522</v>
      </c>
      <c r="C15" s="8">
        <v>1</v>
      </c>
      <c r="D15" s="13">
        <f t="shared" si="0"/>
        <v>3890236.5428151754</v>
      </c>
      <c r="E15" s="8" t="str" cm="1">
        <f t="array" ref="E15">_xlfn.IFS(D15&lt;100000,"Malá",D15&lt;442000,"Podlimitná",D15&gt;442000,"Nadlimitná")</f>
        <v>Nadlimitná</v>
      </c>
      <c r="G15" s="8">
        <v>2020</v>
      </c>
      <c r="H15" s="8">
        <v>0.68799999999999994</v>
      </c>
      <c r="I15" s="8">
        <f>H15*0.44</f>
        <v>0.30271999999999999</v>
      </c>
      <c r="J15" s="8">
        <f>H15-I15</f>
        <v>0.38527999999999996</v>
      </c>
      <c r="L15" s="8" t="s">
        <v>77</v>
      </c>
      <c r="M15" s="18">
        <v>0.16</v>
      </c>
      <c r="N15" s="18">
        <v>0.16</v>
      </c>
    </row>
    <row r="16" spans="1:15" x14ac:dyDescent="0.3">
      <c r="A16" s="14" t="s">
        <v>78</v>
      </c>
      <c r="B16" s="13">
        <v>104427.49072265625</v>
      </c>
      <c r="C16" s="8">
        <v>0</v>
      </c>
      <c r="D16" s="13">
        <f t="shared" si="0"/>
        <v>104427.49072265625</v>
      </c>
      <c r="E16" s="8" t="str" cm="1">
        <f t="array" ref="E16">_xlfn.IFS(D16&lt;100000,"Malá",D16&lt;442000,"Podlimitná",D16&gt;442000,"Nadlimitná")</f>
        <v>Podlimitná</v>
      </c>
      <c r="G16" s="8">
        <v>2021</v>
      </c>
      <c r="H16" s="8">
        <v>0.51200000000000001</v>
      </c>
      <c r="I16" s="8">
        <f>H16*0.44</f>
        <v>0.22528000000000001</v>
      </c>
      <c r="J16" s="8">
        <f>H16-I16</f>
        <v>0.28671999999999997</v>
      </c>
      <c r="L16" s="8" t="s">
        <v>79</v>
      </c>
      <c r="M16" s="8">
        <f>M14*(1-M15)</f>
        <v>143.05956</v>
      </c>
      <c r="N16" s="8">
        <f>N14*(1-N15)</f>
        <v>143.05956</v>
      </c>
    </row>
    <row r="17" spans="1:14" x14ac:dyDescent="0.3">
      <c r="A17" s="14" t="s">
        <v>80</v>
      </c>
      <c r="B17" s="13">
        <v>73719.740478515625</v>
      </c>
      <c r="C17" s="8">
        <v>0</v>
      </c>
      <c r="D17" s="13">
        <f t="shared" si="0"/>
        <v>73719.740478515625</v>
      </c>
      <c r="E17" s="8" t="str" cm="1">
        <f t="array" ref="E17">_xlfn.IFS(D17&lt;100000,"Malá",D17&lt;442000,"Podlimitná",D17&gt;442000,"Nadlimitná")</f>
        <v>Malá</v>
      </c>
      <c r="G17" s="8">
        <v>2022</v>
      </c>
      <c r="H17" s="8">
        <v>0.55800000000000005</v>
      </c>
      <c r="I17" s="8">
        <f>H17*0.44</f>
        <v>0.24552000000000002</v>
      </c>
      <c r="J17" s="8">
        <f>H17-I17</f>
        <v>0.31248000000000004</v>
      </c>
      <c r="L17" s="8" t="s">
        <v>81</v>
      </c>
      <c r="M17" s="13">
        <f>I18*1000000</f>
        <v>247610</v>
      </c>
      <c r="N17" s="8">
        <f>J18*1000000</f>
        <v>315140</v>
      </c>
    </row>
    <row r="18" spans="1:14" x14ac:dyDescent="0.3">
      <c r="A18" s="14" t="s">
        <v>82</v>
      </c>
      <c r="B18" s="13">
        <v>108020.3505859375</v>
      </c>
      <c r="C18" s="8">
        <v>0</v>
      </c>
      <c r="D18" s="13">
        <f t="shared" si="0"/>
        <v>108020.3505859375</v>
      </c>
      <c r="E18" s="8" t="str" cm="1">
        <f t="array" ref="E18">_xlfn.IFS(D18&lt;100000,"Malá",D18&lt;442000,"Podlimitná",D18&gt;442000,"Nadlimitná")</f>
        <v>Podlimitná</v>
      </c>
      <c r="G18" s="8" t="s">
        <v>83</v>
      </c>
      <c r="H18" s="8">
        <f>AVERAGE(H14:H17)</f>
        <v>0.56275000000000008</v>
      </c>
      <c r="I18" s="8">
        <f>AVERAGE(I14:I17)</f>
        <v>0.24761</v>
      </c>
      <c r="J18" s="8">
        <f>AVERAGE(J14:J17)</f>
        <v>0.31513999999999998</v>
      </c>
      <c r="L18" s="8" t="s">
        <v>84</v>
      </c>
      <c r="M18" s="13">
        <f>M17*M16*1.2</f>
        <v>42507573.181919999</v>
      </c>
      <c r="N18" s="13">
        <f>N17*N16*1.2</f>
        <v>54100547.686080001</v>
      </c>
    </row>
    <row r="19" spans="1:14" x14ac:dyDescent="0.3">
      <c r="A19" s="14" t="s">
        <v>85</v>
      </c>
      <c r="B19" s="13">
        <v>158635.45916748047</v>
      </c>
      <c r="C19" s="8">
        <v>0</v>
      </c>
      <c r="D19" s="13">
        <f t="shared" si="0"/>
        <v>158635.45916748047</v>
      </c>
      <c r="E19" s="8" t="str" cm="1">
        <f t="array" ref="E19">_xlfn.IFS(D19&lt;100000,"Malá",D19&lt;442000,"Podlimitná",D19&gt;442000,"Nadlimitná")</f>
        <v>Podlimitná</v>
      </c>
      <c r="L19" s="8" t="s">
        <v>86</v>
      </c>
      <c r="M19" s="19">
        <f>SUMIF(C14:C2934,1,B14:B2934)</f>
        <v>254224493.36285987</v>
      </c>
    </row>
    <row r="20" spans="1:14" x14ac:dyDescent="0.3">
      <c r="A20" s="14" t="s">
        <v>87</v>
      </c>
      <c r="B20" s="13">
        <v>54591.819961547852</v>
      </c>
      <c r="C20" s="8">
        <v>0</v>
      </c>
      <c r="D20" s="13">
        <f t="shared" si="0"/>
        <v>54591.819961547852</v>
      </c>
      <c r="E20" s="8" t="str" cm="1">
        <f t="array" ref="E20">_xlfn.IFS(D20&lt;100000,"Malá",D20&lt;442000,"Podlimitná",D20&gt;442000,"Nadlimitná")</f>
        <v>Malá</v>
      </c>
      <c r="L20" s="8" t="s">
        <v>88</v>
      </c>
      <c r="M20" s="18">
        <f>(M19-M18)/M19</f>
        <v>0.83279513071445854</v>
      </c>
    </row>
    <row r="21" spans="1:14" x14ac:dyDescent="0.3">
      <c r="A21" s="14" t="s">
        <v>89</v>
      </c>
      <c r="B21" s="13">
        <v>28804.870040893555</v>
      </c>
      <c r="C21" s="8">
        <v>0</v>
      </c>
      <c r="D21" s="13">
        <f t="shared" si="0"/>
        <v>28804.870040893555</v>
      </c>
      <c r="E21" s="8" t="str" cm="1">
        <f t="array" ref="E21">_xlfn.IFS(D21&lt;100000,"Malá",D21&lt;442000,"Podlimitná",D21&gt;442000,"Nadlimitná")</f>
        <v>Malá</v>
      </c>
    </row>
    <row r="22" spans="1:14" x14ac:dyDescent="0.3">
      <c r="A22" s="14" t="s">
        <v>90</v>
      </c>
      <c r="B22" s="13">
        <v>87427.061157226563</v>
      </c>
      <c r="C22" s="8">
        <v>0</v>
      </c>
      <c r="D22" s="13">
        <f t="shared" si="0"/>
        <v>87427.061157226563</v>
      </c>
      <c r="E22" s="8" t="str" cm="1">
        <f t="array" ref="E22">_xlfn.IFS(D22&lt;100000,"Malá",D22&lt;442000,"Podlimitná",D22&gt;442000,"Nadlimitná")</f>
        <v>Malá</v>
      </c>
      <c r="M22" s="9"/>
    </row>
    <row r="23" spans="1:14" x14ac:dyDescent="0.3">
      <c r="A23" s="14" t="s">
        <v>91</v>
      </c>
      <c r="B23" s="13">
        <v>79912.900177955627</v>
      </c>
      <c r="C23" s="8">
        <v>0</v>
      </c>
      <c r="D23" s="13">
        <f t="shared" si="0"/>
        <v>79912.900177955627</v>
      </c>
      <c r="E23" s="8" t="str" cm="1">
        <f t="array" ref="E23">_xlfn.IFS(D23&lt;100000,"Malá",D23&lt;442000,"Podlimitná",D23&gt;442000,"Nadlimitná")</f>
        <v>Malá</v>
      </c>
    </row>
    <row r="24" spans="1:14" x14ac:dyDescent="0.3">
      <c r="A24" s="14" t="s">
        <v>92</v>
      </c>
      <c r="B24" s="13">
        <v>28869.47998046875</v>
      </c>
      <c r="C24" s="8">
        <v>0</v>
      </c>
      <c r="D24" s="13">
        <f t="shared" si="0"/>
        <v>28869.47998046875</v>
      </c>
      <c r="E24" s="8" t="str" cm="1">
        <f t="array" ref="E24">_xlfn.IFS(D24&lt;100000,"Malá",D24&lt;442000,"Podlimitná",D24&gt;442000,"Nadlimitná")</f>
        <v>Malá</v>
      </c>
      <c r="H24" s="17" t="s">
        <v>93</v>
      </c>
      <c r="I24" s="17" t="s">
        <v>94</v>
      </c>
      <c r="J24" s="17" t="s">
        <v>95</v>
      </c>
    </row>
    <row r="25" spans="1:14" ht="33" x14ac:dyDescent="0.3">
      <c r="A25" s="14" t="s">
        <v>96</v>
      </c>
      <c r="B25" s="13">
        <v>68936.480072021484</v>
      </c>
      <c r="C25" s="8">
        <v>0</v>
      </c>
      <c r="D25" s="13">
        <f t="shared" si="0"/>
        <v>68936.480072021484</v>
      </c>
      <c r="E25" s="8" t="str" cm="1">
        <f t="array" ref="E25">_xlfn.IFS(D25&lt;100000,"Malá",D25&lt;442000,"Podlimitná",D25&gt;442000,"Nadlimitná")</f>
        <v>Malá</v>
      </c>
      <c r="G25" s="22" t="s">
        <v>97</v>
      </c>
      <c r="H25" s="16">
        <v>0</v>
      </c>
      <c r="I25" s="16">
        <f>SUMIF($E:$E,"Malá",$D:$D)</f>
        <v>67559614.348423436</v>
      </c>
      <c r="J25" s="8">
        <f>COUNTIF(E:E,"Malá")</f>
        <v>2378</v>
      </c>
    </row>
    <row r="26" spans="1:14" ht="33" x14ac:dyDescent="0.3">
      <c r="A26" s="14" t="s">
        <v>98</v>
      </c>
      <c r="B26" s="13">
        <v>87192.160278320313</v>
      </c>
      <c r="C26" s="8">
        <v>0</v>
      </c>
      <c r="D26" s="13">
        <f t="shared" si="0"/>
        <v>87192.160278320313</v>
      </c>
      <c r="E26" s="8" t="str" cm="1">
        <f t="array" ref="E26">_xlfn.IFS(D26&lt;100000,"Malá",D26&lt;442000,"Podlimitná",D26&gt;442000,"Nadlimitná")</f>
        <v>Malá</v>
      </c>
      <c r="G26" s="22" t="s">
        <v>99</v>
      </c>
      <c r="H26" s="16">
        <f>SUMIF($E:$E,"Malá",$D:$D)</f>
        <v>67559614.348423436</v>
      </c>
      <c r="I26" s="16">
        <f>SUMIF($E:$E,"Podlimitná",$D:$D)</f>
        <v>81296831.372912988</v>
      </c>
      <c r="J26" s="8">
        <f>COUNTIF(E$14:E$1048576,"Podlimitná")</f>
        <v>449</v>
      </c>
    </row>
    <row r="27" spans="1:14" ht="33" x14ac:dyDescent="0.3">
      <c r="A27" s="14" t="s">
        <v>100</v>
      </c>
      <c r="B27" s="13">
        <v>67106.059978485107</v>
      </c>
      <c r="C27" s="8">
        <v>0</v>
      </c>
      <c r="D27" s="13">
        <f t="shared" si="0"/>
        <v>67106.059978485107</v>
      </c>
      <c r="E27" s="8" t="str" cm="1">
        <f t="array" ref="E27">_xlfn.IFS(D27&lt;100000,"Malá",D27&lt;442000,"Podlimitná",D27&gt;442000,"Nadlimitná")</f>
        <v>Malá</v>
      </c>
      <c r="G27" s="22" t="s">
        <v>101</v>
      </c>
      <c r="H27" s="16">
        <f>H26+I26</f>
        <v>148856445.72133642</v>
      </c>
      <c r="I27" s="16">
        <f>SUMIF($E:$E,"Nadlimitná",$D:$D)</f>
        <v>141493683.0710772</v>
      </c>
      <c r="J27" s="8">
        <f>COUNTIF(E:E,"Nadlimitná")</f>
        <v>93</v>
      </c>
    </row>
    <row r="28" spans="1:14" x14ac:dyDescent="0.3">
      <c r="A28" s="14" t="s">
        <v>102</v>
      </c>
      <c r="B28" s="13">
        <v>56464.350402832031</v>
      </c>
      <c r="C28" s="8">
        <v>0</v>
      </c>
      <c r="D28" s="13">
        <f t="shared" si="0"/>
        <v>56464.350402832031</v>
      </c>
      <c r="E28" s="8" t="str" cm="1">
        <f t="array" ref="E28">_xlfn.IFS(D28&lt;100000,"Malá",D28&lt;442000,"Podlimitná",D28&gt;442000,"Nadlimitná")</f>
        <v>Malá</v>
      </c>
      <c r="G28" s="17" t="s">
        <v>29</v>
      </c>
      <c r="H28" s="16">
        <v>0</v>
      </c>
      <c r="I28" s="15">
        <f>SUM(I25:I27)</f>
        <v>290350128.79241359</v>
      </c>
      <c r="J28" s="8">
        <f>SUM(J25:J27)</f>
        <v>2920</v>
      </c>
    </row>
    <row r="29" spans="1:14" x14ac:dyDescent="0.3">
      <c r="A29" s="14" t="s">
        <v>103</v>
      </c>
      <c r="B29" s="13">
        <v>35679.759887695313</v>
      </c>
      <c r="C29" s="8">
        <v>0</v>
      </c>
      <c r="D29" s="13">
        <f t="shared" si="0"/>
        <v>35679.759887695313</v>
      </c>
      <c r="E29" s="8" t="str" cm="1">
        <f t="array" ref="E29">_xlfn.IFS(D29&lt;100000,"Malá",D29&lt;442000,"Podlimitná",D29&gt;442000,"Nadlimitná")</f>
        <v>Malá</v>
      </c>
    </row>
    <row r="30" spans="1:14" x14ac:dyDescent="0.3">
      <c r="A30" s="14" t="s">
        <v>104</v>
      </c>
      <c r="B30" s="13">
        <v>45496.689758300781</v>
      </c>
      <c r="C30" s="8">
        <v>0</v>
      </c>
      <c r="D30" s="13">
        <f t="shared" si="0"/>
        <v>45496.689758300781</v>
      </c>
      <c r="E30" s="8" t="str" cm="1">
        <f t="array" ref="E30">_xlfn.IFS(D30&lt;100000,"Malá",D30&lt;442000,"Podlimitná",D30&gt;442000,"Nadlimitná")</f>
        <v>Malá</v>
      </c>
    </row>
    <row r="31" spans="1:14" x14ac:dyDescent="0.3">
      <c r="A31" s="14" t="s">
        <v>105</v>
      </c>
      <c r="B31" s="13">
        <v>32923.819274902344</v>
      </c>
      <c r="C31" s="8">
        <v>0</v>
      </c>
      <c r="D31" s="13">
        <f t="shared" si="0"/>
        <v>32923.819274902344</v>
      </c>
      <c r="E31" s="8" t="str" cm="1">
        <f t="array" ref="E31">_xlfn.IFS(D31&lt;100000,"Malá",D31&lt;442000,"Podlimitná",D31&gt;442000,"Nadlimitná")</f>
        <v>Malá</v>
      </c>
    </row>
    <row r="32" spans="1:14" x14ac:dyDescent="0.3">
      <c r="A32" s="14" t="s">
        <v>106</v>
      </c>
      <c r="B32" s="13">
        <v>42560.530080795288</v>
      </c>
      <c r="C32" s="8">
        <v>0</v>
      </c>
      <c r="D32" s="13">
        <f t="shared" si="0"/>
        <v>42560.530080795288</v>
      </c>
      <c r="E32" s="8" t="str" cm="1">
        <f t="array" ref="E32">_xlfn.IFS(D32&lt;100000,"Malá",D32&lt;442000,"Podlimitná",D32&gt;442000,"Nadlimitná")</f>
        <v>Malá</v>
      </c>
    </row>
    <row r="33" spans="1:5" x14ac:dyDescent="0.3">
      <c r="A33" s="14" t="s">
        <v>107</v>
      </c>
      <c r="B33" s="13">
        <v>83522.330781936646</v>
      </c>
      <c r="C33" s="8">
        <v>0</v>
      </c>
      <c r="D33" s="13">
        <f t="shared" si="0"/>
        <v>83522.330781936646</v>
      </c>
      <c r="E33" s="8" t="str" cm="1">
        <f t="array" ref="E33">_xlfn.IFS(D33&lt;100000,"Malá",D33&lt;442000,"Podlimitná",D33&gt;442000,"Nadlimitná")</f>
        <v>Malá</v>
      </c>
    </row>
    <row r="34" spans="1:5" x14ac:dyDescent="0.3">
      <c r="A34" s="14" t="s">
        <v>108</v>
      </c>
      <c r="B34" s="13">
        <v>29013.919982910156</v>
      </c>
      <c r="C34" s="8">
        <v>0</v>
      </c>
      <c r="D34" s="13">
        <f t="shared" si="0"/>
        <v>29013.919982910156</v>
      </c>
      <c r="E34" s="8" t="str" cm="1">
        <f t="array" ref="E34">_xlfn.IFS(D34&lt;100000,"Malá",D34&lt;442000,"Podlimitná",D34&gt;442000,"Nadlimitná")</f>
        <v>Malá</v>
      </c>
    </row>
    <row r="35" spans="1:5" x14ac:dyDescent="0.3">
      <c r="A35" s="14" t="s">
        <v>109</v>
      </c>
      <c r="B35" s="13">
        <v>83936.619079589844</v>
      </c>
      <c r="C35" s="8">
        <v>0</v>
      </c>
      <c r="D35" s="13">
        <f t="shared" si="0"/>
        <v>83936.619079589844</v>
      </c>
      <c r="E35" s="8" t="str" cm="1">
        <f t="array" ref="E35">_xlfn.IFS(D35&lt;100000,"Malá",D35&lt;442000,"Podlimitná",D35&gt;442000,"Nadlimitná")</f>
        <v>Malá</v>
      </c>
    </row>
    <row r="36" spans="1:5" x14ac:dyDescent="0.3">
      <c r="A36" s="14" t="s">
        <v>110</v>
      </c>
      <c r="B36" s="13">
        <v>36522.600156784058</v>
      </c>
      <c r="C36" s="8">
        <v>0</v>
      </c>
      <c r="D36" s="13">
        <f t="shared" si="0"/>
        <v>36522.600156784058</v>
      </c>
      <c r="E36" s="8" t="str" cm="1">
        <f t="array" ref="E36">_xlfn.IFS(D36&lt;100000,"Malá",D36&lt;442000,"Podlimitná",D36&gt;442000,"Nadlimitná")</f>
        <v>Malá</v>
      </c>
    </row>
    <row r="37" spans="1:5" x14ac:dyDescent="0.3">
      <c r="A37" s="14" t="s">
        <v>111</v>
      </c>
      <c r="B37" s="13">
        <v>6245.06982421875</v>
      </c>
      <c r="C37" s="8">
        <v>0</v>
      </c>
      <c r="D37" s="13">
        <f t="shared" si="0"/>
        <v>6245.06982421875</v>
      </c>
      <c r="E37" s="8" t="str" cm="1">
        <f t="array" ref="E37">_xlfn.IFS(D37&lt;100000,"Malá",D37&lt;442000,"Podlimitná",D37&gt;442000,"Nadlimitná")</f>
        <v>Malá</v>
      </c>
    </row>
    <row r="38" spans="1:5" x14ac:dyDescent="0.3">
      <c r="A38" s="14" t="s">
        <v>112</v>
      </c>
      <c r="B38" s="13">
        <v>55429.420288085938</v>
      </c>
      <c r="C38" s="8">
        <v>0</v>
      </c>
      <c r="D38" s="13">
        <f t="shared" si="0"/>
        <v>55429.420288085938</v>
      </c>
      <c r="E38" s="8" t="str" cm="1">
        <f t="array" ref="E38">_xlfn.IFS(D38&lt;100000,"Malá",D38&lt;442000,"Podlimitná",D38&gt;442000,"Nadlimitná")</f>
        <v>Malá</v>
      </c>
    </row>
    <row r="39" spans="1:5" x14ac:dyDescent="0.3">
      <c r="A39" s="14" t="s">
        <v>113</v>
      </c>
      <c r="B39" s="13">
        <v>47797.380187988281</v>
      </c>
      <c r="C39" s="8">
        <v>0</v>
      </c>
      <c r="D39" s="13">
        <f t="shared" si="0"/>
        <v>47797.380187988281</v>
      </c>
      <c r="E39" s="8" t="str" cm="1">
        <f t="array" ref="E39">_xlfn.IFS(D39&lt;100000,"Malá",D39&lt;442000,"Podlimitná",D39&gt;442000,"Nadlimitná")</f>
        <v>Malá</v>
      </c>
    </row>
    <row r="40" spans="1:5" x14ac:dyDescent="0.3">
      <c r="A40" s="14" t="s">
        <v>114</v>
      </c>
      <c r="B40" s="13">
        <v>15259.060119628906</v>
      </c>
      <c r="C40" s="8">
        <v>0</v>
      </c>
      <c r="D40" s="13">
        <f t="shared" si="0"/>
        <v>15259.060119628906</v>
      </c>
      <c r="E40" s="8" t="str" cm="1">
        <f t="array" ref="E40">_xlfn.IFS(D40&lt;100000,"Malá",D40&lt;442000,"Podlimitná",D40&gt;442000,"Nadlimitná")</f>
        <v>Malá</v>
      </c>
    </row>
    <row r="41" spans="1:5" x14ac:dyDescent="0.3">
      <c r="A41" s="14" t="s">
        <v>115</v>
      </c>
      <c r="B41" s="13">
        <v>24247.510238647461</v>
      </c>
      <c r="C41" s="8">
        <v>0</v>
      </c>
      <c r="D41" s="13">
        <f t="shared" si="0"/>
        <v>24247.510238647461</v>
      </c>
      <c r="E41" s="8" t="str" cm="1">
        <f t="array" ref="E41">_xlfn.IFS(D41&lt;100000,"Malá",D41&lt;442000,"Podlimitná",D41&gt;442000,"Nadlimitná")</f>
        <v>Malá</v>
      </c>
    </row>
    <row r="42" spans="1:5" x14ac:dyDescent="0.3">
      <c r="A42" s="14" t="s">
        <v>116</v>
      </c>
      <c r="B42" s="13">
        <v>76409.390533447266</v>
      </c>
      <c r="C42" s="8">
        <v>1</v>
      </c>
      <c r="D42" s="13">
        <f t="shared" si="0"/>
        <v>63633.368377114326</v>
      </c>
      <c r="E42" s="8" t="str" cm="1">
        <f t="array" ref="E42">_xlfn.IFS(D42&lt;100000,"Malá",D42&lt;442000,"Podlimitná",D42&gt;442000,"Nadlimitná")</f>
        <v>Malá</v>
      </c>
    </row>
    <row r="43" spans="1:5" x14ac:dyDescent="0.3">
      <c r="A43" s="14" t="s">
        <v>117</v>
      </c>
      <c r="B43" s="13">
        <v>27244.889923095703</v>
      </c>
      <c r="C43" s="8">
        <v>1</v>
      </c>
      <c r="D43" s="13">
        <f t="shared" si="0"/>
        <v>22689.411664805521</v>
      </c>
      <c r="E43" s="8" t="str" cm="1">
        <f t="array" ref="E43">_xlfn.IFS(D43&lt;100000,"Malá",D43&lt;442000,"Podlimitná",D43&gt;442000,"Nadlimitná")</f>
        <v>Malá</v>
      </c>
    </row>
    <row r="44" spans="1:5" x14ac:dyDescent="0.3">
      <c r="A44" s="14" t="s">
        <v>118</v>
      </c>
      <c r="B44" s="13">
        <v>40150.399780273438</v>
      </c>
      <c r="C44" s="8">
        <v>0</v>
      </c>
      <c r="D44" s="13">
        <f t="shared" si="0"/>
        <v>40150.399780273438</v>
      </c>
      <c r="E44" s="8" t="str" cm="1">
        <f t="array" ref="E44">_xlfn.IFS(D44&lt;100000,"Malá",D44&lt;442000,"Podlimitná",D44&gt;442000,"Nadlimitná")</f>
        <v>Malá</v>
      </c>
    </row>
    <row r="45" spans="1:5" x14ac:dyDescent="0.3">
      <c r="A45" s="14" t="s">
        <v>119</v>
      </c>
      <c r="B45" s="13">
        <v>86490.691310882568</v>
      </c>
      <c r="C45" s="8">
        <v>0</v>
      </c>
      <c r="D45" s="13">
        <f t="shared" si="0"/>
        <v>86490.691310882568</v>
      </c>
      <c r="E45" s="8" t="str" cm="1">
        <f t="array" ref="E45">_xlfn.IFS(D45&lt;100000,"Malá",D45&lt;442000,"Podlimitná",D45&gt;442000,"Nadlimitná")</f>
        <v>Malá</v>
      </c>
    </row>
    <row r="46" spans="1:5" x14ac:dyDescent="0.3">
      <c r="A46" s="14" t="s">
        <v>120</v>
      </c>
      <c r="B46" s="13">
        <v>33235.459838867188</v>
      </c>
      <c r="C46" s="8">
        <v>0</v>
      </c>
      <c r="D46" s="13">
        <f t="shared" si="0"/>
        <v>33235.459838867188</v>
      </c>
      <c r="E46" s="8" t="str" cm="1">
        <f t="array" ref="E46">_xlfn.IFS(D46&lt;100000,"Malá",D46&lt;442000,"Podlimitná",D46&gt;442000,"Nadlimitná")</f>
        <v>Malá</v>
      </c>
    </row>
    <row r="47" spans="1:5" x14ac:dyDescent="0.3">
      <c r="A47" s="14" t="s">
        <v>121</v>
      </c>
      <c r="B47" s="13">
        <v>11686.970016479492</v>
      </c>
      <c r="C47" s="8">
        <v>0</v>
      </c>
      <c r="D47" s="13">
        <f t="shared" si="0"/>
        <v>11686.970016479492</v>
      </c>
      <c r="E47" s="8" t="str" cm="1">
        <f t="array" ref="E47">_xlfn.IFS(D47&lt;100000,"Malá",D47&lt;442000,"Podlimitná",D47&gt;442000,"Nadlimitná")</f>
        <v>Malá</v>
      </c>
    </row>
    <row r="48" spans="1:5" x14ac:dyDescent="0.3">
      <c r="A48" s="14" t="s">
        <v>122</v>
      </c>
      <c r="B48" s="13">
        <v>11576.68994140625</v>
      </c>
      <c r="C48" s="8">
        <v>0</v>
      </c>
      <c r="D48" s="13">
        <f t="shared" si="0"/>
        <v>11576.68994140625</v>
      </c>
      <c r="E48" s="8" t="str" cm="1">
        <f t="array" ref="E48">_xlfn.IFS(D48&lt;100000,"Malá",D48&lt;442000,"Podlimitná",D48&gt;442000,"Nadlimitná")</f>
        <v>Malá</v>
      </c>
    </row>
    <row r="49" spans="1:5" x14ac:dyDescent="0.3">
      <c r="A49" s="14" t="s">
        <v>123</v>
      </c>
      <c r="B49" s="13">
        <v>27276.580200195313</v>
      </c>
      <c r="C49" s="8">
        <v>0</v>
      </c>
      <c r="D49" s="13">
        <f t="shared" si="0"/>
        <v>27276.580200195313</v>
      </c>
      <c r="E49" s="8" t="str" cm="1">
        <f t="array" ref="E49">_xlfn.IFS(D49&lt;100000,"Malá",D49&lt;442000,"Podlimitná",D49&gt;442000,"Nadlimitná")</f>
        <v>Malá</v>
      </c>
    </row>
    <row r="50" spans="1:5" x14ac:dyDescent="0.3">
      <c r="A50" s="14" t="s">
        <v>124</v>
      </c>
      <c r="B50" s="13">
        <v>25787.960083007813</v>
      </c>
      <c r="C50" s="8">
        <v>0</v>
      </c>
      <c r="D50" s="13">
        <f t="shared" si="0"/>
        <v>25787.960083007813</v>
      </c>
      <c r="E50" s="8" t="str" cm="1">
        <f t="array" ref="E50">_xlfn.IFS(D50&lt;100000,"Malá",D50&lt;442000,"Podlimitná",D50&gt;442000,"Nadlimitná")</f>
        <v>Malá</v>
      </c>
    </row>
    <row r="51" spans="1:5" x14ac:dyDescent="0.3">
      <c r="A51" s="14" t="s">
        <v>125</v>
      </c>
      <c r="B51" s="13">
        <v>17529.33984375</v>
      </c>
      <c r="C51" s="8">
        <v>0</v>
      </c>
      <c r="D51" s="13">
        <f t="shared" si="0"/>
        <v>17529.33984375</v>
      </c>
      <c r="E51" s="8" t="str" cm="1">
        <f t="array" ref="E51">_xlfn.IFS(D51&lt;100000,"Malá",D51&lt;442000,"Podlimitná",D51&gt;442000,"Nadlimitná")</f>
        <v>Malá</v>
      </c>
    </row>
    <row r="52" spans="1:5" x14ac:dyDescent="0.3">
      <c r="A52" s="14" t="s">
        <v>126</v>
      </c>
      <c r="B52" s="13">
        <v>199528.41040039063</v>
      </c>
      <c r="C52" s="8">
        <v>0</v>
      </c>
      <c r="D52" s="13">
        <f t="shared" si="0"/>
        <v>199528.41040039063</v>
      </c>
      <c r="E52" s="8" t="str" cm="1">
        <f t="array" ref="E52">_xlfn.IFS(D52&lt;100000,"Malá",D52&lt;442000,"Podlimitná",D52&gt;442000,"Nadlimitná")</f>
        <v>Podlimitná</v>
      </c>
    </row>
    <row r="53" spans="1:5" x14ac:dyDescent="0.3">
      <c r="A53" s="14" t="s">
        <v>127</v>
      </c>
      <c r="B53" s="13">
        <v>20830.949752807617</v>
      </c>
      <c r="C53" s="8">
        <v>0</v>
      </c>
      <c r="D53" s="13">
        <f t="shared" si="0"/>
        <v>20830.949752807617</v>
      </c>
      <c r="E53" s="8" t="str" cm="1">
        <f t="array" ref="E53">_xlfn.IFS(D53&lt;100000,"Malá",D53&lt;442000,"Podlimitná",D53&gt;442000,"Nadlimitná")</f>
        <v>Malá</v>
      </c>
    </row>
    <row r="54" spans="1:5" x14ac:dyDescent="0.3">
      <c r="A54" s="14" t="s">
        <v>128</v>
      </c>
      <c r="B54" s="13">
        <v>18638.97998046875</v>
      </c>
      <c r="C54" s="8">
        <v>0</v>
      </c>
      <c r="D54" s="13">
        <f t="shared" si="0"/>
        <v>18638.97998046875</v>
      </c>
      <c r="E54" s="8" t="str" cm="1">
        <f t="array" ref="E54">_xlfn.IFS(D54&lt;100000,"Malá",D54&lt;442000,"Podlimitná",D54&gt;442000,"Nadlimitná")</f>
        <v>Malá</v>
      </c>
    </row>
    <row r="55" spans="1:5" x14ac:dyDescent="0.3">
      <c r="A55" s="14" t="s">
        <v>129</v>
      </c>
      <c r="B55" s="13">
        <v>43349.169799804688</v>
      </c>
      <c r="C55" s="8">
        <v>0</v>
      </c>
      <c r="D55" s="13">
        <f t="shared" si="0"/>
        <v>43349.169799804688</v>
      </c>
      <c r="E55" s="8" t="str" cm="1">
        <f t="array" ref="E55">_xlfn.IFS(D55&lt;100000,"Malá",D55&lt;442000,"Podlimitná",D55&gt;442000,"Nadlimitná")</f>
        <v>Malá</v>
      </c>
    </row>
    <row r="56" spans="1:5" x14ac:dyDescent="0.3">
      <c r="A56" s="14" t="s">
        <v>130</v>
      </c>
      <c r="B56" s="13">
        <v>93195.789520263672</v>
      </c>
      <c r="C56" s="8">
        <v>0</v>
      </c>
      <c r="D56" s="13">
        <f t="shared" si="0"/>
        <v>93195.789520263672</v>
      </c>
      <c r="E56" s="8" t="str" cm="1">
        <f t="array" ref="E56">_xlfn.IFS(D56&lt;100000,"Malá",D56&lt;442000,"Podlimitná",D56&gt;442000,"Nadlimitná")</f>
        <v>Malá</v>
      </c>
    </row>
    <row r="57" spans="1:5" x14ac:dyDescent="0.3">
      <c r="A57" s="14" t="s">
        <v>131</v>
      </c>
      <c r="B57" s="13">
        <v>72501.069431304932</v>
      </c>
      <c r="C57" s="8">
        <v>0</v>
      </c>
      <c r="D57" s="13">
        <f t="shared" si="0"/>
        <v>72501.069431304932</v>
      </c>
      <c r="E57" s="8" t="str" cm="1">
        <f t="array" ref="E57">_xlfn.IFS(D57&lt;100000,"Malá",D57&lt;442000,"Podlimitná",D57&gt;442000,"Nadlimitná")</f>
        <v>Malá</v>
      </c>
    </row>
    <row r="58" spans="1:5" x14ac:dyDescent="0.3">
      <c r="A58" s="14" t="s">
        <v>132</v>
      </c>
      <c r="B58" s="13">
        <v>94480.469940185547</v>
      </c>
      <c r="C58" s="8">
        <v>0</v>
      </c>
      <c r="D58" s="13">
        <f t="shared" si="0"/>
        <v>94480.469940185547</v>
      </c>
      <c r="E58" s="8" t="str" cm="1">
        <f t="array" ref="E58">_xlfn.IFS(D58&lt;100000,"Malá",D58&lt;442000,"Podlimitná",D58&gt;442000,"Nadlimitná")</f>
        <v>Malá</v>
      </c>
    </row>
    <row r="59" spans="1:5" x14ac:dyDescent="0.3">
      <c r="A59" s="14" t="s">
        <v>133</v>
      </c>
      <c r="B59" s="13">
        <v>20950.150085449219</v>
      </c>
      <c r="C59" s="8">
        <v>0</v>
      </c>
      <c r="D59" s="13">
        <f t="shared" si="0"/>
        <v>20950.150085449219</v>
      </c>
      <c r="E59" s="8" t="str" cm="1">
        <f t="array" ref="E59">_xlfn.IFS(D59&lt;100000,"Malá",D59&lt;442000,"Podlimitná",D59&gt;442000,"Nadlimitná")</f>
        <v>Malá</v>
      </c>
    </row>
    <row r="60" spans="1:5" x14ac:dyDescent="0.3">
      <c r="A60" s="14" t="s">
        <v>134</v>
      </c>
      <c r="B60" s="13">
        <v>38039.239856719971</v>
      </c>
      <c r="C60" s="8">
        <v>0</v>
      </c>
      <c r="D60" s="13">
        <f t="shared" si="0"/>
        <v>38039.239856719971</v>
      </c>
      <c r="E60" s="8" t="str" cm="1">
        <f t="array" ref="E60">_xlfn.IFS(D60&lt;100000,"Malá",D60&lt;442000,"Podlimitná",D60&gt;442000,"Nadlimitná")</f>
        <v>Malá</v>
      </c>
    </row>
    <row r="61" spans="1:5" x14ac:dyDescent="0.3">
      <c r="A61" s="14" t="s">
        <v>135</v>
      </c>
      <c r="B61" s="13">
        <v>58220.930252075195</v>
      </c>
      <c r="C61" s="8">
        <v>0</v>
      </c>
      <c r="D61" s="13">
        <f t="shared" si="0"/>
        <v>58220.930252075195</v>
      </c>
      <c r="E61" s="8" t="str" cm="1">
        <f t="array" ref="E61">_xlfn.IFS(D61&lt;100000,"Malá",D61&lt;442000,"Podlimitná",D61&gt;442000,"Nadlimitná")</f>
        <v>Malá</v>
      </c>
    </row>
    <row r="62" spans="1:5" x14ac:dyDescent="0.3">
      <c r="A62" s="14" t="s">
        <v>136</v>
      </c>
      <c r="B62" s="13">
        <v>21220.719879150391</v>
      </c>
      <c r="C62" s="8">
        <v>0</v>
      </c>
      <c r="D62" s="13">
        <f t="shared" si="0"/>
        <v>21220.719879150391</v>
      </c>
      <c r="E62" s="8" t="str" cm="1">
        <f t="array" ref="E62">_xlfn.IFS(D62&lt;100000,"Malá",D62&lt;442000,"Podlimitná",D62&gt;442000,"Nadlimitná")</f>
        <v>Malá</v>
      </c>
    </row>
    <row r="63" spans="1:5" x14ac:dyDescent="0.3">
      <c r="A63" s="14" t="s">
        <v>137</v>
      </c>
      <c r="B63" s="13">
        <v>205163.01909637451</v>
      </c>
      <c r="C63" s="8">
        <v>0</v>
      </c>
      <c r="D63" s="13">
        <f t="shared" si="0"/>
        <v>205163.01909637451</v>
      </c>
      <c r="E63" s="8" t="str" cm="1">
        <f t="array" ref="E63">_xlfn.IFS(D63&lt;100000,"Malá",D63&lt;442000,"Podlimitná",D63&gt;442000,"Nadlimitná")</f>
        <v>Podlimitná</v>
      </c>
    </row>
    <row r="64" spans="1:5" x14ac:dyDescent="0.3">
      <c r="A64" s="14" t="s">
        <v>138</v>
      </c>
      <c r="B64" s="13">
        <v>39872.141159057617</v>
      </c>
      <c r="C64" s="8">
        <v>0</v>
      </c>
      <c r="D64" s="13">
        <f t="shared" si="0"/>
        <v>39872.141159057617</v>
      </c>
      <c r="E64" s="8" t="str" cm="1">
        <f t="array" ref="E64">_xlfn.IFS(D64&lt;100000,"Malá",D64&lt;442000,"Podlimitná",D64&gt;442000,"Nadlimitná")</f>
        <v>Malá</v>
      </c>
    </row>
    <row r="65" spans="1:5" x14ac:dyDescent="0.3">
      <c r="A65" s="14" t="s">
        <v>139</v>
      </c>
      <c r="B65" s="13">
        <v>44225.990371704102</v>
      </c>
      <c r="C65" s="8">
        <v>0</v>
      </c>
      <c r="D65" s="13">
        <f t="shared" si="0"/>
        <v>44225.990371704102</v>
      </c>
      <c r="E65" s="8" t="str" cm="1">
        <f t="array" ref="E65">_xlfn.IFS(D65&lt;100000,"Malá",D65&lt;442000,"Podlimitná",D65&gt;442000,"Nadlimitná")</f>
        <v>Malá</v>
      </c>
    </row>
    <row r="66" spans="1:5" x14ac:dyDescent="0.3">
      <c r="A66" s="14" t="s">
        <v>140</v>
      </c>
      <c r="B66" s="13">
        <v>295431.12536621094</v>
      </c>
      <c r="C66" s="8">
        <v>0</v>
      </c>
      <c r="D66" s="13">
        <f t="shared" si="0"/>
        <v>295431.12536621094</v>
      </c>
      <c r="E66" s="8" t="str" cm="1">
        <f t="array" ref="E66">_xlfn.IFS(D66&lt;100000,"Malá",D66&lt;442000,"Podlimitná",D66&gt;442000,"Nadlimitná")</f>
        <v>Podlimitná</v>
      </c>
    </row>
    <row r="67" spans="1:5" x14ac:dyDescent="0.3">
      <c r="A67" s="14" t="s">
        <v>141</v>
      </c>
      <c r="B67" s="13">
        <v>92256.740089416504</v>
      </c>
      <c r="C67" s="8">
        <v>0</v>
      </c>
      <c r="D67" s="13">
        <f t="shared" si="0"/>
        <v>92256.740089416504</v>
      </c>
      <c r="E67" s="8" t="str" cm="1">
        <f t="array" ref="E67">_xlfn.IFS(D67&lt;100000,"Malá",D67&lt;442000,"Podlimitná",D67&gt;442000,"Nadlimitná")</f>
        <v>Malá</v>
      </c>
    </row>
    <row r="68" spans="1:5" x14ac:dyDescent="0.3">
      <c r="A68" s="14" t="s">
        <v>142</v>
      </c>
      <c r="B68" s="13">
        <v>43266.999389648438</v>
      </c>
      <c r="C68" s="8">
        <v>0</v>
      </c>
      <c r="D68" s="13">
        <f t="shared" si="0"/>
        <v>43266.999389648438</v>
      </c>
      <c r="E68" s="8" t="str" cm="1">
        <f t="array" ref="E68">_xlfn.IFS(D68&lt;100000,"Malá",D68&lt;442000,"Podlimitná",D68&gt;442000,"Nadlimitná")</f>
        <v>Malá</v>
      </c>
    </row>
    <row r="69" spans="1:5" x14ac:dyDescent="0.3">
      <c r="A69" s="14" t="s">
        <v>143</v>
      </c>
      <c r="B69" s="13">
        <v>26122.649963378906</v>
      </c>
      <c r="C69" s="8">
        <v>0</v>
      </c>
      <c r="D69" s="13">
        <f t="shared" si="0"/>
        <v>26122.649963378906</v>
      </c>
      <c r="E69" s="8" t="str" cm="1">
        <f t="array" ref="E69">_xlfn.IFS(D69&lt;100000,"Malá",D69&lt;442000,"Podlimitná",D69&gt;442000,"Nadlimitná")</f>
        <v>Malá</v>
      </c>
    </row>
    <row r="70" spans="1:5" x14ac:dyDescent="0.3">
      <c r="A70" s="14" t="s">
        <v>144</v>
      </c>
      <c r="B70" s="13">
        <v>9481.8699645996094</v>
      </c>
      <c r="C70" s="8">
        <v>0</v>
      </c>
      <c r="D70" s="13">
        <f t="shared" si="0"/>
        <v>9481.8699645996094</v>
      </c>
      <c r="E70" s="8" t="str" cm="1">
        <f t="array" ref="E70">_xlfn.IFS(D70&lt;100000,"Malá",D70&lt;442000,"Podlimitná",D70&gt;442000,"Nadlimitná")</f>
        <v>Malá</v>
      </c>
    </row>
    <row r="71" spans="1:5" x14ac:dyDescent="0.3">
      <c r="A71" s="14" t="s">
        <v>145</v>
      </c>
      <c r="B71" s="13">
        <v>138879.21969985962</v>
      </c>
      <c r="C71" s="8">
        <v>0</v>
      </c>
      <c r="D71" s="13">
        <f t="shared" si="0"/>
        <v>138879.21969985962</v>
      </c>
      <c r="E71" s="8" t="str" cm="1">
        <f t="array" ref="E71">_xlfn.IFS(D71&lt;100000,"Malá",D71&lt;442000,"Podlimitná",D71&gt;442000,"Nadlimitná")</f>
        <v>Podlimitná</v>
      </c>
    </row>
    <row r="72" spans="1:5" x14ac:dyDescent="0.3">
      <c r="A72" s="14" t="s">
        <v>146</v>
      </c>
      <c r="B72" s="13">
        <v>125194.4782409668</v>
      </c>
      <c r="C72" s="8">
        <v>0</v>
      </c>
      <c r="D72" s="13">
        <f t="shared" si="0"/>
        <v>125194.4782409668</v>
      </c>
      <c r="E72" s="8" t="str" cm="1">
        <f t="array" ref="E72">_xlfn.IFS(D72&lt;100000,"Malá",D72&lt;442000,"Podlimitná",D72&gt;442000,"Nadlimitná")</f>
        <v>Podlimitná</v>
      </c>
    </row>
    <row r="73" spans="1:5" x14ac:dyDescent="0.3">
      <c r="A73" s="14" t="s">
        <v>147</v>
      </c>
      <c r="B73" s="13">
        <v>42565.780395507813</v>
      </c>
      <c r="C73" s="8">
        <v>0</v>
      </c>
      <c r="D73" s="13">
        <f t="shared" si="0"/>
        <v>42565.780395507813</v>
      </c>
      <c r="E73" s="8" t="str" cm="1">
        <f t="array" ref="E73">_xlfn.IFS(D73&lt;100000,"Malá",D73&lt;442000,"Podlimitná",D73&gt;442000,"Nadlimitná")</f>
        <v>Malá</v>
      </c>
    </row>
    <row r="74" spans="1:5" x14ac:dyDescent="0.3">
      <c r="A74" s="14" t="s">
        <v>148</v>
      </c>
      <c r="B74" s="13">
        <v>14158.369583129883</v>
      </c>
      <c r="C74" s="8">
        <v>0</v>
      </c>
      <c r="D74" s="13">
        <f t="shared" si="0"/>
        <v>14158.369583129883</v>
      </c>
      <c r="E74" s="8" t="str" cm="1">
        <f t="array" ref="E74">_xlfn.IFS(D74&lt;100000,"Malá",D74&lt;442000,"Podlimitná",D74&gt;442000,"Nadlimitná")</f>
        <v>Malá</v>
      </c>
    </row>
    <row r="75" spans="1:5" x14ac:dyDescent="0.3">
      <c r="A75" s="14" t="s">
        <v>149</v>
      </c>
      <c r="B75" s="13">
        <v>156925.10159301758</v>
      </c>
      <c r="C75" s="8">
        <v>0</v>
      </c>
      <c r="D75" s="13">
        <f t="shared" si="0"/>
        <v>156925.10159301758</v>
      </c>
      <c r="E75" s="8" t="str" cm="1">
        <f t="array" ref="E75">_xlfn.IFS(D75&lt;100000,"Malá",D75&lt;442000,"Podlimitná",D75&gt;442000,"Nadlimitná")</f>
        <v>Podlimitná</v>
      </c>
    </row>
    <row r="76" spans="1:5" x14ac:dyDescent="0.3">
      <c r="A76" s="14" t="s">
        <v>150</v>
      </c>
      <c r="B76" s="13">
        <v>212130.74890136719</v>
      </c>
      <c r="C76" s="8">
        <v>0</v>
      </c>
      <c r="D76" s="13">
        <f t="shared" si="0"/>
        <v>212130.74890136719</v>
      </c>
      <c r="E76" s="8" t="str" cm="1">
        <f t="array" ref="E76">_xlfn.IFS(D76&lt;100000,"Malá",D76&lt;442000,"Podlimitná",D76&gt;442000,"Nadlimitná")</f>
        <v>Podlimitná</v>
      </c>
    </row>
    <row r="77" spans="1:5" x14ac:dyDescent="0.3">
      <c r="A77" s="14" t="s">
        <v>151</v>
      </c>
      <c r="B77" s="13">
        <v>12465.869873046875</v>
      </c>
      <c r="C77" s="8">
        <v>0</v>
      </c>
      <c r="D77" s="13">
        <f t="shared" si="0"/>
        <v>12465.869873046875</v>
      </c>
      <c r="E77" s="8" t="str" cm="1">
        <f t="array" ref="E77">_xlfn.IFS(D77&lt;100000,"Malá",D77&lt;442000,"Podlimitná",D77&gt;442000,"Nadlimitná")</f>
        <v>Malá</v>
      </c>
    </row>
    <row r="78" spans="1:5" x14ac:dyDescent="0.3">
      <c r="A78" s="14" t="s">
        <v>152</v>
      </c>
      <c r="B78" s="13">
        <v>81232.699657440186</v>
      </c>
      <c r="C78" s="8">
        <v>0</v>
      </c>
      <c r="D78" s="13">
        <f t="shared" ref="D78:D141" si="1">IF(C78=1,B78*$M$20,B78)</f>
        <v>81232.699657440186</v>
      </c>
      <c r="E78" s="8" t="str" cm="1">
        <f t="array" ref="E78">_xlfn.IFS(D78&lt;100000,"Malá",D78&lt;442000,"Podlimitná",D78&gt;442000,"Nadlimitná")</f>
        <v>Malá</v>
      </c>
    </row>
    <row r="79" spans="1:5" x14ac:dyDescent="0.3">
      <c r="A79" s="14" t="s">
        <v>153</v>
      </c>
      <c r="B79" s="13">
        <v>49556.499145507813</v>
      </c>
      <c r="C79" s="8">
        <v>0</v>
      </c>
      <c r="D79" s="13">
        <f t="shared" si="1"/>
        <v>49556.499145507813</v>
      </c>
      <c r="E79" s="8" t="str" cm="1">
        <f t="array" ref="E79">_xlfn.IFS(D79&lt;100000,"Malá",D79&lt;442000,"Podlimitná",D79&gt;442000,"Nadlimitná")</f>
        <v>Malá</v>
      </c>
    </row>
    <row r="80" spans="1:5" x14ac:dyDescent="0.3">
      <c r="A80" s="14" t="s">
        <v>154</v>
      </c>
      <c r="B80" s="13">
        <v>786618.19290161133</v>
      </c>
      <c r="C80" s="8">
        <v>1</v>
      </c>
      <c r="D80" s="13">
        <f t="shared" si="1"/>
        <v>655091.80077986862</v>
      </c>
      <c r="E80" s="8" t="str" cm="1">
        <f t="array" ref="E80">_xlfn.IFS(D80&lt;100000,"Malá",D80&lt;442000,"Podlimitná",D80&gt;442000,"Nadlimitná")</f>
        <v>Nadlimitná</v>
      </c>
    </row>
    <row r="81" spans="1:5" x14ac:dyDescent="0.3">
      <c r="A81" s="14" t="s">
        <v>155</v>
      </c>
      <c r="B81" s="13">
        <v>79797.800735473633</v>
      </c>
      <c r="C81" s="8">
        <v>0</v>
      </c>
      <c r="D81" s="13">
        <f t="shared" si="1"/>
        <v>79797.800735473633</v>
      </c>
      <c r="E81" s="8" t="str" cm="1">
        <f t="array" ref="E81">_xlfn.IFS(D81&lt;100000,"Malá",D81&lt;442000,"Podlimitná",D81&gt;442000,"Nadlimitná")</f>
        <v>Malá</v>
      </c>
    </row>
    <row r="82" spans="1:5" x14ac:dyDescent="0.3">
      <c r="A82" s="14" t="s">
        <v>156</v>
      </c>
      <c r="B82" s="13">
        <v>109313.07830810547</v>
      </c>
      <c r="C82" s="8">
        <v>0</v>
      </c>
      <c r="D82" s="13">
        <f t="shared" si="1"/>
        <v>109313.07830810547</v>
      </c>
      <c r="E82" s="8" t="str" cm="1">
        <f t="array" ref="E82">_xlfn.IFS(D82&lt;100000,"Malá",D82&lt;442000,"Podlimitná",D82&gt;442000,"Nadlimitná")</f>
        <v>Podlimitná</v>
      </c>
    </row>
    <row r="83" spans="1:5" x14ac:dyDescent="0.3">
      <c r="A83" s="14" t="s">
        <v>157</v>
      </c>
      <c r="B83" s="13">
        <v>826399.15552330017</v>
      </c>
      <c r="C83" s="8">
        <v>1</v>
      </c>
      <c r="D83" s="13">
        <f t="shared" si="1"/>
        <v>688221.19274634495</v>
      </c>
      <c r="E83" s="8" t="str" cm="1">
        <f t="array" ref="E83">_xlfn.IFS(D83&lt;100000,"Malá",D83&lt;442000,"Podlimitná",D83&gt;442000,"Nadlimitná")</f>
        <v>Nadlimitná</v>
      </c>
    </row>
    <row r="84" spans="1:5" x14ac:dyDescent="0.3">
      <c r="A84" s="14" t="s">
        <v>158</v>
      </c>
      <c r="B84" s="13">
        <v>3284.6300354003906</v>
      </c>
      <c r="C84" s="8">
        <v>0</v>
      </c>
      <c r="D84" s="13">
        <f t="shared" si="1"/>
        <v>3284.6300354003906</v>
      </c>
      <c r="E84" s="8" t="str" cm="1">
        <f t="array" ref="E84">_xlfn.IFS(D84&lt;100000,"Malá",D84&lt;442000,"Podlimitná",D84&gt;442000,"Nadlimitná")</f>
        <v>Malá</v>
      </c>
    </row>
    <row r="85" spans="1:5" x14ac:dyDescent="0.3">
      <c r="A85" s="14" t="s">
        <v>159</v>
      </c>
      <c r="B85" s="13">
        <v>28731.829635620117</v>
      </c>
      <c r="C85" s="8">
        <v>0</v>
      </c>
      <c r="D85" s="13">
        <f t="shared" si="1"/>
        <v>28731.829635620117</v>
      </c>
      <c r="E85" s="8" t="str" cm="1">
        <f t="array" ref="E85">_xlfn.IFS(D85&lt;100000,"Malá",D85&lt;442000,"Podlimitná",D85&gt;442000,"Nadlimitná")</f>
        <v>Malá</v>
      </c>
    </row>
    <row r="86" spans="1:5" x14ac:dyDescent="0.3">
      <c r="A86" s="14" t="s">
        <v>160</v>
      </c>
      <c r="B86" s="13">
        <v>67553.51025390625</v>
      </c>
      <c r="C86" s="8">
        <v>0</v>
      </c>
      <c r="D86" s="13">
        <f t="shared" si="1"/>
        <v>67553.51025390625</v>
      </c>
      <c r="E86" s="8" t="str" cm="1">
        <f t="array" ref="E86">_xlfn.IFS(D86&lt;100000,"Malá",D86&lt;442000,"Podlimitná",D86&gt;442000,"Nadlimitná")</f>
        <v>Malá</v>
      </c>
    </row>
    <row r="87" spans="1:5" x14ac:dyDescent="0.3">
      <c r="A87" s="14" t="s">
        <v>161</v>
      </c>
      <c r="B87" s="13">
        <v>7125.7401123046875</v>
      </c>
      <c r="C87" s="8">
        <v>0</v>
      </c>
      <c r="D87" s="13">
        <f t="shared" si="1"/>
        <v>7125.7401123046875</v>
      </c>
      <c r="E87" s="8" t="str" cm="1">
        <f t="array" ref="E87">_xlfn.IFS(D87&lt;100000,"Malá",D87&lt;442000,"Podlimitná",D87&gt;442000,"Nadlimitná")</f>
        <v>Malá</v>
      </c>
    </row>
    <row r="88" spans="1:5" x14ac:dyDescent="0.3">
      <c r="A88" s="14" t="s">
        <v>162</v>
      </c>
      <c r="B88" s="13">
        <v>2137436.3904724121</v>
      </c>
      <c r="C88" s="8">
        <v>1</v>
      </c>
      <c r="D88" s="13">
        <f t="shared" si="1"/>
        <v>1780046.6181973128</v>
      </c>
      <c r="E88" s="8" t="str" cm="1">
        <f t="array" ref="E88">_xlfn.IFS(D88&lt;100000,"Malá",D88&lt;442000,"Podlimitná",D88&gt;442000,"Nadlimitná")</f>
        <v>Nadlimitná</v>
      </c>
    </row>
    <row r="89" spans="1:5" x14ac:dyDescent="0.3">
      <c r="A89" s="14" t="s">
        <v>163</v>
      </c>
      <c r="B89" s="13">
        <v>58131.889984130859</v>
      </c>
      <c r="C89" s="8">
        <v>0</v>
      </c>
      <c r="D89" s="13">
        <f t="shared" si="1"/>
        <v>58131.889984130859</v>
      </c>
      <c r="E89" s="8" t="str" cm="1">
        <f t="array" ref="E89">_xlfn.IFS(D89&lt;100000,"Malá",D89&lt;442000,"Podlimitná",D89&gt;442000,"Nadlimitná")</f>
        <v>Malá</v>
      </c>
    </row>
    <row r="90" spans="1:5" x14ac:dyDescent="0.3">
      <c r="A90" s="14" t="s">
        <v>164</v>
      </c>
      <c r="B90" s="13">
        <v>22968.339904785156</v>
      </c>
      <c r="C90" s="8">
        <v>0</v>
      </c>
      <c r="D90" s="13">
        <f t="shared" si="1"/>
        <v>22968.339904785156</v>
      </c>
      <c r="E90" s="8" t="str" cm="1">
        <f t="array" ref="E90">_xlfn.IFS(D90&lt;100000,"Malá",D90&lt;442000,"Podlimitná",D90&gt;442000,"Nadlimitná")</f>
        <v>Malá</v>
      </c>
    </row>
    <row r="91" spans="1:5" x14ac:dyDescent="0.3">
      <c r="A91" s="14" t="s">
        <v>165</v>
      </c>
      <c r="B91" s="13">
        <v>73285.129699707031</v>
      </c>
      <c r="C91" s="8">
        <v>0</v>
      </c>
      <c r="D91" s="13">
        <f t="shared" si="1"/>
        <v>73285.129699707031</v>
      </c>
      <c r="E91" s="8" t="str" cm="1">
        <f t="array" ref="E91">_xlfn.IFS(D91&lt;100000,"Malá",D91&lt;442000,"Podlimitná",D91&gt;442000,"Nadlimitná")</f>
        <v>Malá</v>
      </c>
    </row>
    <row r="92" spans="1:5" x14ac:dyDescent="0.3">
      <c r="A92" s="14" t="s">
        <v>166</v>
      </c>
      <c r="B92" s="13">
        <v>64710.559951782227</v>
      </c>
      <c r="C92" s="8">
        <v>0</v>
      </c>
      <c r="D92" s="13">
        <f t="shared" si="1"/>
        <v>64710.559951782227</v>
      </c>
      <c r="E92" s="8" t="str" cm="1">
        <f t="array" ref="E92">_xlfn.IFS(D92&lt;100000,"Malá",D92&lt;442000,"Podlimitná",D92&gt;442000,"Nadlimitná")</f>
        <v>Malá</v>
      </c>
    </row>
    <row r="93" spans="1:5" x14ac:dyDescent="0.3">
      <c r="A93" s="14" t="s">
        <v>167</v>
      </c>
      <c r="B93" s="13">
        <v>87205.809600830078</v>
      </c>
      <c r="C93" s="8">
        <v>0</v>
      </c>
      <c r="D93" s="13">
        <f t="shared" si="1"/>
        <v>87205.809600830078</v>
      </c>
      <c r="E93" s="8" t="str" cm="1">
        <f t="array" ref="E93">_xlfn.IFS(D93&lt;100000,"Malá",D93&lt;442000,"Podlimitná",D93&gt;442000,"Nadlimitná")</f>
        <v>Malá</v>
      </c>
    </row>
    <row r="94" spans="1:5" x14ac:dyDescent="0.3">
      <c r="A94" s="14" t="s">
        <v>168</v>
      </c>
      <c r="B94" s="13">
        <v>32268.789459228516</v>
      </c>
      <c r="C94" s="8">
        <v>0</v>
      </c>
      <c r="D94" s="13">
        <f t="shared" si="1"/>
        <v>32268.789459228516</v>
      </c>
      <c r="E94" s="8" t="str" cm="1">
        <f t="array" ref="E94">_xlfn.IFS(D94&lt;100000,"Malá",D94&lt;442000,"Podlimitná",D94&gt;442000,"Nadlimitná")</f>
        <v>Malá</v>
      </c>
    </row>
    <row r="95" spans="1:5" x14ac:dyDescent="0.3">
      <c r="A95" s="14" t="s">
        <v>169</v>
      </c>
      <c r="B95" s="13">
        <v>199959.11134815216</v>
      </c>
      <c r="C95" s="8">
        <v>0</v>
      </c>
      <c r="D95" s="13">
        <f t="shared" si="1"/>
        <v>199959.11134815216</v>
      </c>
      <c r="E95" s="8" t="str" cm="1">
        <f t="array" ref="E95">_xlfn.IFS(D95&lt;100000,"Malá",D95&lt;442000,"Podlimitná",D95&gt;442000,"Nadlimitná")</f>
        <v>Podlimitná</v>
      </c>
    </row>
    <row r="96" spans="1:5" x14ac:dyDescent="0.3">
      <c r="A96" s="14" t="s">
        <v>170</v>
      </c>
      <c r="B96" s="13">
        <v>39047.310165405273</v>
      </c>
      <c r="C96" s="8">
        <v>0</v>
      </c>
      <c r="D96" s="13">
        <f t="shared" si="1"/>
        <v>39047.310165405273</v>
      </c>
      <c r="E96" s="8" t="str" cm="1">
        <f t="array" ref="E96">_xlfn.IFS(D96&lt;100000,"Malá",D96&lt;442000,"Podlimitná",D96&gt;442000,"Nadlimitná")</f>
        <v>Malá</v>
      </c>
    </row>
    <row r="97" spans="1:5" x14ac:dyDescent="0.3">
      <c r="A97" s="14" t="s">
        <v>171</v>
      </c>
      <c r="B97" s="13">
        <v>547545.80183315277</v>
      </c>
      <c r="C97" s="8">
        <v>0</v>
      </c>
      <c r="D97" s="13">
        <f t="shared" si="1"/>
        <v>547545.80183315277</v>
      </c>
      <c r="E97" s="8" t="str" cm="1">
        <f t="array" ref="E97">_xlfn.IFS(D97&lt;100000,"Malá",D97&lt;442000,"Podlimitná",D97&gt;442000,"Nadlimitná")</f>
        <v>Nadlimitná</v>
      </c>
    </row>
    <row r="98" spans="1:5" x14ac:dyDescent="0.3">
      <c r="A98" s="14" t="s">
        <v>172</v>
      </c>
      <c r="B98" s="13">
        <v>64017.890838623047</v>
      </c>
      <c r="C98" s="8">
        <v>0</v>
      </c>
      <c r="D98" s="13">
        <f t="shared" si="1"/>
        <v>64017.890838623047</v>
      </c>
      <c r="E98" s="8" t="str" cm="1">
        <f t="array" ref="E98">_xlfn.IFS(D98&lt;100000,"Malá",D98&lt;442000,"Podlimitná",D98&gt;442000,"Nadlimitná")</f>
        <v>Malá</v>
      </c>
    </row>
    <row r="99" spans="1:5" x14ac:dyDescent="0.3">
      <c r="A99" s="14" t="s">
        <v>173</v>
      </c>
      <c r="B99" s="13">
        <v>88888.578826904297</v>
      </c>
      <c r="C99" s="8">
        <v>0</v>
      </c>
      <c r="D99" s="13">
        <f t="shared" si="1"/>
        <v>88888.578826904297</v>
      </c>
      <c r="E99" s="8" t="str" cm="1">
        <f t="array" ref="E99">_xlfn.IFS(D99&lt;100000,"Malá",D99&lt;442000,"Podlimitná",D99&gt;442000,"Nadlimitná")</f>
        <v>Malá</v>
      </c>
    </row>
    <row r="100" spans="1:5" x14ac:dyDescent="0.3">
      <c r="A100" s="14" t="s">
        <v>174</v>
      </c>
      <c r="B100" s="13">
        <v>83176.569244384766</v>
      </c>
      <c r="C100" s="8">
        <v>1</v>
      </c>
      <c r="D100" s="13">
        <f t="shared" si="1"/>
        <v>69269.041856257623</v>
      </c>
      <c r="E100" s="8" t="str" cm="1">
        <f t="array" ref="E100">_xlfn.IFS(D100&lt;100000,"Malá",D100&lt;442000,"Podlimitná",D100&gt;442000,"Nadlimitná")</f>
        <v>Malá</v>
      </c>
    </row>
    <row r="101" spans="1:5" x14ac:dyDescent="0.3">
      <c r="A101" s="14" t="s">
        <v>175</v>
      </c>
      <c r="B101" s="13">
        <v>57420.140075683594</v>
      </c>
      <c r="C101" s="8">
        <v>0</v>
      </c>
      <c r="D101" s="13">
        <f t="shared" si="1"/>
        <v>57420.140075683594</v>
      </c>
      <c r="E101" s="8" t="str" cm="1">
        <f t="array" ref="E101">_xlfn.IFS(D101&lt;100000,"Malá",D101&lt;442000,"Podlimitná",D101&gt;442000,"Nadlimitná")</f>
        <v>Malá</v>
      </c>
    </row>
    <row r="102" spans="1:5" x14ac:dyDescent="0.3">
      <c r="A102" s="14" t="s">
        <v>176</v>
      </c>
      <c r="B102" s="13">
        <v>59654.470825195313</v>
      </c>
      <c r="C102" s="8">
        <v>0</v>
      </c>
      <c r="D102" s="13">
        <f t="shared" si="1"/>
        <v>59654.470825195313</v>
      </c>
      <c r="E102" s="8" t="str" cm="1">
        <f t="array" ref="E102">_xlfn.IFS(D102&lt;100000,"Malá",D102&lt;442000,"Podlimitná",D102&gt;442000,"Nadlimitná")</f>
        <v>Malá</v>
      </c>
    </row>
    <row r="103" spans="1:5" x14ac:dyDescent="0.3">
      <c r="A103" s="14" t="s">
        <v>177</v>
      </c>
      <c r="B103" s="13">
        <v>715183.0353012085</v>
      </c>
      <c r="C103" s="8">
        <v>1</v>
      </c>
      <c r="D103" s="13">
        <f t="shared" si="1"/>
        <v>595600.9493684331</v>
      </c>
      <c r="E103" s="8" t="str" cm="1">
        <f t="array" ref="E103">_xlfn.IFS(D103&lt;100000,"Malá",D103&lt;442000,"Podlimitná",D103&gt;442000,"Nadlimitná")</f>
        <v>Nadlimitná</v>
      </c>
    </row>
    <row r="104" spans="1:5" x14ac:dyDescent="0.3">
      <c r="A104" s="14" t="s">
        <v>178</v>
      </c>
      <c r="B104" s="13">
        <v>8870.4099884033203</v>
      </c>
      <c r="C104" s="8">
        <v>0</v>
      </c>
      <c r="D104" s="13">
        <f t="shared" si="1"/>
        <v>8870.4099884033203</v>
      </c>
      <c r="E104" s="8" t="str" cm="1">
        <f t="array" ref="E104">_xlfn.IFS(D104&lt;100000,"Malá",D104&lt;442000,"Podlimitná",D104&gt;442000,"Nadlimitná")</f>
        <v>Malá</v>
      </c>
    </row>
    <row r="105" spans="1:5" x14ac:dyDescent="0.3">
      <c r="A105" s="14" t="s">
        <v>179</v>
      </c>
      <c r="B105" s="13">
        <v>164262.15032351017</v>
      </c>
      <c r="C105" s="8">
        <v>0</v>
      </c>
      <c r="D105" s="13">
        <f t="shared" si="1"/>
        <v>164262.15032351017</v>
      </c>
      <c r="E105" s="8" t="str" cm="1">
        <f t="array" ref="E105">_xlfn.IFS(D105&lt;100000,"Malá",D105&lt;442000,"Podlimitná",D105&gt;442000,"Nadlimitná")</f>
        <v>Podlimitná</v>
      </c>
    </row>
    <row r="106" spans="1:5" x14ac:dyDescent="0.3">
      <c r="A106" s="14" t="s">
        <v>180</v>
      </c>
      <c r="B106" s="13">
        <v>19265.139556884766</v>
      </c>
      <c r="C106" s="8">
        <v>0</v>
      </c>
      <c r="D106" s="13">
        <f t="shared" si="1"/>
        <v>19265.139556884766</v>
      </c>
      <c r="E106" s="8" t="str" cm="1">
        <f t="array" ref="E106">_xlfn.IFS(D106&lt;100000,"Malá",D106&lt;442000,"Podlimitná",D106&gt;442000,"Nadlimitná")</f>
        <v>Malá</v>
      </c>
    </row>
    <row r="107" spans="1:5" x14ac:dyDescent="0.3">
      <c r="A107" s="14" t="s">
        <v>181</v>
      </c>
      <c r="B107" s="13">
        <v>57413.149536132813</v>
      </c>
      <c r="C107" s="8">
        <v>0</v>
      </c>
      <c r="D107" s="13">
        <f t="shared" si="1"/>
        <v>57413.149536132813</v>
      </c>
      <c r="E107" s="8" t="str" cm="1">
        <f t="array" ref="E107">_xlfn.IFS(D107&lt;100000,"Malá",D107&lt;442000,"Podlimitná",D107&gt;442000,"Nadlimitná")</f>
        <v>Malá</v>
      </c>
    </row>
    <row r="108" spans="1:5" x14ac:dyDescent="0.3">
      <c r="A108" s="14" t="s">
        <v>182</v>
      </c>
      <c r="B108" s="13">
        <v>100197.19915390015</v>
      </c>
      <c r="C108" s="8">
        <v>0</v>
      </c>
      <c r="D108" s="13">
        <f t="shared" si="1"/>
        <v>100197.19915390015</v>
      </c>
      <c r="E108" s="8" t="str" cm="1">
        <f t="array" ref="E108">_xlfn.IFS(D108&lt;100000,"Malá",D108&lt;442000,"Podlimitná",D108&gt;442000,"Nadlimitná")</f>
        <v>Podlimitná</v>
      </c>
    </row>
    <row r="109" spans="1:5" x14ac:dyDescent="0.3">
      <c r="A109" s="14" t="s">
        <v>183</v>
      </c>
      <c r="B109" s="13">
        <v>3024</v>
      </c>
      <c r="C109" s="8">
        <v>0</v>
      </c>
      <c r="D109" s="13">
        <f t="shared" si="1"/>
        <v>3024</v>
      </c>
      <c r="E109" s="8" t="str" cm="1">
        <f t="array" ref="E109">_xlfn.IFS(D109&lt;100000,"Malá",D109&lt;442000,"Podlimitná",D109&gt;442000,"Nadlimitná")</f>
        <v>Malá</v>
      </c>
    </row>
    <row r="110" spans="1:5" x14ac:dyDescent="0.3">
      <c r="A110" s="14" t="s">
        <v>184</v>
      </c>
      <c r="B110" s="13">
        <v>334440.02121734619</v>
      </c>
      <c r="C110" s="8">
        <v>0</v>
      </c>
      <c r="D110" s="13">
        <f t="shared" si="1"/>
        <v>334440.02121734619</v>
      </c>
      <c r="E110" s="8" t="str" cm="1">
        <f t="array" ref="E110">_xlfn.IFS(D110&lt;100000,"Malá",D110&lt;442000,"Podlimitná",D110&gt;442000,"Nadlimitná")</f>
        <v>Podlimitná</v>
      </c>
    </row>
    <row r="111" spans="1:5" x14ac:dyDescent="0.3">
      <c r="A111" s="14" t="s">
        <v>185</v>
      </c>
      <c r="B111" s="13">
        <v>71183.540283203125</v>
      </c>
      <c r="C111" s="8">
        <v>0</v>
      </c>
      <c r="D111" s="13">
        <f t="shared" si="1"/>
        <v>71183.540283203125</v>
      </c>
      <c r="E111" s="8" t="str" cm="1">
        <f t="array" ref="E111">_xlfn.IFS(D111&lt;100000,"Malá",D111&lt;442000,"Podlimitná",D111&gt;442000,"Nadlimitná")</f>
        <v>Malá</v>
      </c>
    </row>
    <row r="112" spans="1:5" x14ac:dyDescent="0.3">
      <c r="A112" s="14" t="s">
        <v>186</v>
      </c>
      <c r="B112" s="13">
        <v>27991.530090332031</v>
      </c>
      <c r="C112" s="8">
        <v>0</v>
      </c>
      <c r="D112" s="13">
        <f t="shared" si="1"/>
        <v>27991.530090332031</v>
      </c>
      <c r="E112" s="8" t="str" cm="1">
        <f t="array" ref="E112">_xlfn.IFS(D112&lt;100000,"Malá",D112&lt;442000,"Podlimitná",D112&gt;442000,"Nadlimitná")</f>
        <v>Malá</v>
      </c>
    </row>
    <row r="113" spans="1:5" x14ac:dyDescent="0.3">
      <c r="A113" s="14" t="s">
        <v>187</v>
      </c>
      <c r="B113" s="13">
        <v>200735.58659744263</v>
      </c>
      <c r="C113" s="8">
        <v>0</v>
      </c>
      <c r="D113" s="13">
        <f t="shared" si="1"/>
        <v>200735.58659744263</v>
      </c>
      <c r="E113" s="8" t="str" cm="1">
        <f t="array" ref="E113">_xlfn.IFS(D113&lt;100000,"Malá",D113&lt;442000,"Podlimitná",D113&gt;442000,"Nadlimitná")</f>
        <v>Podlimitná</v>
      </c>
    </row>
    <row r="114" spans="1:5" x14ac:dyDescent="0.3">
      <c r="A114" s="14" t="s">
        <v>188</v>
      </c>
      <c r="B114" s="13">
        <v>51542.000183105469</v>
      </c>
      <c r="C114" s="8">
        <v>0</v>
      </c>
      <c r="D114" s="13">
        <f t="shared" si="1"/>
        <v>51542.000183105469</v>
      </c>
      <c r="E114" s="8" t="str" cm="1">
        <f t="array" ref="E114">_xlfn.IFS(D114&lt;100000,"Malá",D114&lt;442000,"Podlimitná",D114&gt;442000,"Nadlimitná")</f>
        <v>Malá</v>
      </c>
    </row>
    <row r="115" spans="1:5" x14ac:dyDescent="0.3">
      <c r="A115" s="14" t="s">
        <v>189</v>
      </c>
      <c r="B115" s="13">
        <v>128987.26100540161</v>
      </c>
      <c r="C115" s="8">
        <v>0</v>
      </c>
      <c r="D115" s="13">
        <f t="shared" si="1"/>
        <v>128987.26100540161</v>
      </c>
      <c r="E115" s="8" t="str" cm="1">
        <f t="array" ref="E115">_xlfn.IFS(D115&lt;100000,"Malá",D115&lt;442000,"Podlimitná",D115&gt;442000,"Nadlimitná")</f>
        <v>Podlimitná</v>
      </c>
    </row>
    <row r="116" spans="1:5" x14ac:dyDescent="0.3">
      <c r="A116" s="14" t="s">
        <v>190</v>
      </c>
      <c r="B116" s="13">
        <v>15544.86003112793</v>
      </c>
      <c r="C116" s="8">
        <v>0</v>
      </c>
      <c r="D116" s="13">
        <f t="shared" si="1"/>
        <v>15544.86003112793</v>
      </c>
      <c r="E116" s="8" t="str" cm="1">
        <f t="array" ref="E116">_xlfn.IFS(D116&lt;100000,"Malá",D116&lt;442000,"Podlimitná",D116&gt;442000,"Nadlimitná")</f>
        <v>Malá</v>
      </c>
    </row>
    <row r="117" spans="1:5" x14ac:dyDescent="0.3">
      <c r="A117" s="14" t="s">
        <v>191</v>
      </c>
      <c r="B117" s="13">
        <v>38345.110046386719</v>
      </c>
      <c r="C117" s="8">
        <v>0</v>
      </c>
      <c r="D117" s="13">
        <f t="shared" si="1"/>
        <v>38345.110046386719</v>
      </c>
      <c r="E117" s="8" t="str" cm="1">
        <f t="array" ref="E117">_xlfn.IFS(D117&lt;100000,"Malá",D117&lt;442000,"Podlimitná",D117&gt;442000,"Nadlimitná")</f>
        <v>Malá</v>
      </c>
    </row>
    <row r="118" spans="1:5" x14ac:dyDescent="0.3">
      <c r="A118" s="14" t="s">
        <v>192</v>
      </c>
      <c r="B118" s="13">
        <v>34971.120178222656</v>
      </c>
      <c r="C118" s="8">
        <v>0</v>
      </c>
      <c r="D118" s="13">
        <f t="shared" si="1"/>
        <v>34971.120178222656</v>
      </c>
      <c r="E118" s="8" t="str" cm="1">
        <f t="array" ref="E118">_xlfn.IFS(D118&lt;100000,"Malá",D118&lt;442000,"Podlimitná",D118&gt;442000,"Nadlimitná")</f>
        <v>Malá</v>
      </c>
    </row>
    <row r="119" spans="1:5" x14ac:dyDescent="0.3">
      <c r="A119" s="14" t="s">
        <v>193</v>
      </c>
      <c r="B119" s="13">
        <v>74423.450134277344</v>
      </c>
      <c r="C119" s="8">
        <v>0</v>
      </c>
      <c r="D119" s="13">
        <f t="shared" si="1"/>
        <v>74423.450134277344</v>
      </c>
      <c r="E119" s="8" t="str" cm="1">
        <f t="array" ref="E119">_xlfn.IFS(D119&lt;100000,"Malá",D119&lt;442000,"Podlimitná",D119&gt;442000,"Nadlimitná")</f>
        <v>Malá</v>
      </c>
    </row>
    <row r="120" spans="1:5" x14ac:dyDescent="0.3">
      <c r="A120" s="14" t="s">
        <v>194</v>
      </c>
      <c r="B120" s="13">
        <v>125623.25038218498</v>
      </c>
      <c r="C120" s="8">
        <v>0</v>
      </c>
      <c r="D120" s="13">
        <f t="shared" si="1"/>
        <v>125623.25038218498</v>
      </c>
      <c r="E120" s="8" t="str" cm="1">
        <f t="array" ref="E120">_xlfn.IFS(D120&lt;100000,"Malá",D120&lt;442000,"Podlimitná",D120&gt;442000,"Nadlimitná")</f>
        <v>Podlimitná</v>
      </c>
    </row>
    <row r="121" spans="1:5" x14ac:dyDescent="0.3">
      <c r="A121" s="14" t="s">
        <v>195</v>
      </c>
      <c r="B121" s="13">
        <v>38768.439788818359</v>
      </c>
      <c r="C121" s="8">
        <v>0</v>
      </c>
      <c r="D121" s="13">
        <f t="shared" si="1"/>
        <v>38768.439788818359</v>
      </c>
      <c r="E121" s="8" t="str" cm="1">
        <f t="array" ref="E121">_xlfn.IFS(D121&lt;100000,"Malá",D121&lt;442000,"Podlimitná",D121&gt;442000,"Nadlimitná")</f>
        <v>Malá</v>
      </c>
    </row>
    <row r="122" spans="1:5" x14ac:dyDescent="0.3">
      <c r="A122" s="14" t="s">
        <v>196</v>
      </c>
      <c r="B122" s="13">
        <v>134067.78897094727</v>
      </c>
      <c r="C122" s="8">
        <v>0</v>
      </c>
      <c r="D122" s="13">
        <f t="shared" si="1"/>
        <v>134067.78897094727</v>
      </c>
      <c r="E122" s="8" t="str" cm="1">
        <f t="array" ref="E122">_xlfn.IFS(D122&lt;100000,"Malá",D122&lt;442000,"Podlimitná",D122&gt;442000,"Nadlimitná")</f>
        <v>Podlimitná</v>
      </c>
    </row>
    <row r="123" spans="1:5" x14ac:dyDescent="0.3">
      <c r="A123" s="14" t="s">
        <v>197</v>
      </c>
      <c r="B123" s="13">
        <v>98893.85005569458</v>
      </c>
      <c r="C123" s="8">
        <v>0</v>
      </c>
      <c r="D123" s="13">
        <f t="shared" si="1"/>
        <v>98893.85005569458</v>
      </c>
      <c r="E123" s="8" t="str" cm="1">
        <f t="array" ref="E123">_xlfn.IFS(D123&lt;100000,"Malá",D123&lt;442000,"Podlimitná",D123&gt;442000,"Nadlimitná")</f>
        <v>Malá</v>
      </c>
    </row>
    <row r="124" spans="1:5" x14ac:dyDescent="0.3">
      <c r="A124" s="14" t="s">
        <v>198</v>
      </c>
      <c r="B124" s="13">
        <v>1496782.2863769531</v>
      </c>
      <c r="C124" s="8">
        <v>1</v>
      </c>
      <c r="D124" s="13">
        <f t="shared" si="1"/>
        <v>1246512.9998343808</v>
      </c>
      <c r="E124" s="8" t="str" cm="1">
        <f t="array" ref="E124">_xlfn.IFS(D124&lt;100000,"Malá",D124&lt;442000,"Podlimitná",D124&gt;442000,"Nadlimitná")</f>
        <v>Nadlimitná</v>
      </c>
    </row>
    <row r="125" spans="1:5" x14ac:dyDescent="0.3">
      <c r="A125" s="14" t="s">
        <v>199</v>
      </c>
      <c r="B125" s="13">
        <v>22528.560253143311</v>
      </c>
      <c r="C125" s="8">
        <v>0</v>
      </c>
      <c r="D125" s="13">
        <f t="shared" si="1"/>
        <v>22528.560253143311</v>
      </c>
      <c r="E125" s="8" t="str" cm="1">
        <f t="array" ref="E125">_xlfn.IFS(D125&lt;100000,"Malá",D125&lt;442000,"Podlimitná",D125&gt;442000,"Nadlimitná")</f>
        <v>Malá</v>
      </c>
    </row>
    <row r="126" spans="1:5" x14ac:dyDescent="0.3">
      <c r="A126" s="14" t="s">
        <v>200</v>
      </c>
      <c r="B126" s="13">
        <v>61131.358947753906</v>
      </c>
      <c r="C126" s="8">
        <v>0</v>
      </c>
      <c r="D126" s="13">
        <f t="shared" si="1"/>
        <v>61131.358947753906</v>
      </c>
      <c r="E126" s="8" t="str" cm="1">
        <f t="array" ref="E126">_xlfn.IFS(D126&lt;100000,"Malá",D126&lt;442000,"Podlimitná",D126&gt;442000,"Nadlimitná")</f>
        <v>Malá</v>
      </c>
    </row>
    <row r="127" spans="1:5" x14ac:dyDescent="0.3">
      <c r="A127" s="14" t="s">
        <v>201</v>
      </c>
      <c r="B127" s="13">
        <v>71841.691833496094</v>
      </c>
      <c r="C127" s="8">
        <v>0</v>
      </c>
      <c r="D127" s="13">
        <f t="shared" si="1"/>
        <v>71841.691833496094</v>
      </c>
      <c r="E127" s="8" t="str" cm="1">
        <f t="array" ref="E127">_xlfn.IFS(D127&lt;100000,"Malá",D127&lt;442000,"Podlimitná",D127&gt;442000,"Nadlimitná")</f>
        <v>Malá</v>
      </c>
    </row>
    <row r="128" spans="1:5" x14ac:dyDescent="0.3">
      <c r="A128" s="14" t="s">
        <v>202</v>
      </c>
      <c r="B128" s="13">
        <v>28826.190093994141</v>
      </c>
      <c r="C128" s="8">
        <v>0</v>
      </c>
      <c r="D128" s="13">
        <f t="shared" si="1"/>
        <v>28826.190093994141</v>
      </c>
      <c r="E128" s="8" t="str" cm="1">
        <f t="array" ref="E128">_xlfn.IFS(D128&lt;100000,"Malá",D128&lt;442000,"Podlimitná",D128&gt;442000,"Nadlimitná")</f>
        <v>Malá</v>
      </c>
    </row>
    <row r="129" spans="1:5" x14ac:dyDescent="0.3">
      <c r="A129" s="14" t="s">
        <v>203</v>
      </c>
      <c r="B129" s="13">
        <v>65297.039756774902</v>
      </c>
      <c r="C129" s="8">
        <v>0</v>
      </c>
      <c r="D129" s="13">
        <f t="shared" si="1"/>
        <v>65297.039756774902</v>
      </c>
      <c r="E129" s="8" t="str" cm="1">
        <f t="array" ref="E129">_xlfn.IFS(D129&lt;100000,"Malá",D129&lt;442000,"Podlimitná",D129&gt;442000,"Nadlimitná")</f>
        <v>Malá</v>
      </c>
    </row>
    <row r="130" spans="1:5" x14ac:dyDescent="0.3">
      <c r="A130" s="14" t="s">
        <v>204</v>
      </c>
      <c r="B130" s="13">
        <v>19177.880317687988</v>
      </c>
      <c r="C130" s="8">
        <v>0</v>
      </c>
      <c r="D130" s="13">
        <f t="shared" si="1"/>
        <v>19177.880317687988</v>
      </c>
      <c r="E130" s="8" t="str" cm="1">
        <f t="array" ref="E130">_xlfn.IFS(D130&lt;100000,"Malá",D130&lt;442000,"Podlimitná",D130&gt;442000,"Nadlimitná")</f>
        <v>Malá</v>
      </c>
    </row>
    <row r="131" spans="1:5" x14ac:dyDescent="0.3">
      <c r="A131" s="14" t="s">
        <v>205</v>
      </c>
      <c r="B131" s="13">
        <v>33954.410175323486</v>
      </c>
      <c r="C131" s="8">
        <v>0</v>
      </c>
      <c r="D131" s="13">
        <f t="shared" si="1"/>
        <v>33954.410175323486</v>
      </c>
      <c r="E131" s="8" t="str" cm="1">
        <f t="array" ref="E131">_xlfn.IFS(D131&lt;100000,"Malá",D131&lt;442000,"Podlimitná",D131&gt;442000,"Nadlimitná")</f>
        <v>Malá</v>
      </c>
    </row>
    <row r="132" spans="1:5" x14ac:dyDescent="0.3">
      <c r="A132" s="14" t="s">
        <v>206</v>
      </c>
      <c r="B132" s="13">
        <v>372441.59926605225</v>
      </c>
      <c r="C132" s="8">
        <v>1</v>
      </c>
      <c r="D132" s="13">
        <f t="shared" si="1"/>
        <v>310167.55034427397</v>
      </c>
      <c r="E132" s="8" t="str" cm="1">
        <f t="array" ref="E132">_xlfn.IFS(D132&lt;100000,"Malá",D132&lt;442000,"Podlimitná",D132&gt;442000,"Nadlimitná")</f>
        <v>Podlimitná</v>
      </c>
    </row>
    <row r="133" spans="1:5" x14ac:dyDescent="0.3">
      <c r="A133" s="14" t="s">
        <v>207</v>
      </c>
      <c r="B133" s="13">
        <v>165514.85836791992</v>
      </c>
      <c r="C133" s="8">
        <v>0</v>
      </c>
      <c r="D133" s="13">
        <f t="shared" si="1"/>
        <v>165514.85836791992</v>
      </c>
      <c r="E133" s="8" t="str" cm="1">
        <f t="array" ref="E133">_xlfn.IFS(D133&lt;100000,"Malá",D133&lt;442000,"Podlimitná",D133&gt;442000,"Nadlimitná")</f>
        <v>Podlimitná</v>
      </c>
    </row>
    <row r="134" spans="1:5" x14ac:dyDescent="0.3">
      <c r="A134" s="14" t="s">
        <v>208</v>
      </c>
      <c r="B134" s="13">
        <v>21852.600059509277</v>
      </c>
      <c r="C134" s="8">
        <v>0</v>
      </c>
      <c r="D134" s="13">
        <f t="shared" si="1"/>
        <v>21852.600059509277</v>
      </c>
      <c r="E134" s="8" t="str" cm="1">
        <f t="array" ref="E134">_xlfn.IFS(D134&lt;100000,"Malá",D134&lt;442000,"Podlimitná",D134&gt;442000,"Nadlimitná")</f>
        <v>Malá</v>
      </c>
    </row>
    <row r="135" spans="1:5" x14ac:dyDescent="0.3">
      <c r="A135" s="14" t="s">
        <v>209</v>
      </c>
      <c r="B135" s="13">
        <v>115866.93148803711</v>
      </c>
      <c r="C135" s="8">
        <v>0</v>
      </c>
      <c r="D135" s="13">
        <f t="shared" si="1"/>
        <v>115866.93148803711</v>
      </c>
      <c r="E135" s="8" t="str" cm="1">
        <f t="array" ref="E135">_xlfn.IFS(D135&lt;100000,"Malá",D135&lt;442000,"Podlimitná",D135&gt;442000,"Nadlimitná")</f>
        <v>Podlimitná</v>
      </c>
    </row>
    <row r="136" spans="1:5" x14ac:dyDescent="0.3">
      <c r="A136" s="14" t="s">
        <v>210</v>
      </c>
      <c r="B136" s="13">
        <v>589469.32109069824</v>
      </c>
      <c r="C136" s="8">
        <v>0</v>
      </c>
      <c r="D136" s="13">
        <f t="shared" si="1"/>
        <v>589469.32109069824</v>
      </c>
      <c r="E136" s="8" t="str" cm="1">
        <f t="array" ref="E136">_xlfn.IFS(D136&lt;100000,"Malá",D136&lt;442000,"Podlimitná",D136&gt;442000,"Nadlimitná")</f>
        <v>Nadlimitná</v>
      </c>
    </row>
    <row r="137" spans="1:5" x14ac:dyDescent="0.3">
      <c r="A137" s="14" t="s">
        <v>211</v>
      </c>
      <c r="B137" s="13">
        <v>205098.53875732422</v>
      </c>
      <c r="C137" s="8">
        <v>0</v>
      </c>
      <c r="D137" s="13">
        <f t="shared" si="1"/>
        <v>205098.53875732422</v>
      </c>
      <c r="E137" s="8" t="str" cm="1">
        <f t="array" ref="E137">_xlfn.IFS(D137&lt;100000,"Malá",D137&lt;442000,"Podlimitná",D137&gt;442000,"Nadlimitná")</f>
        <v>Podlimitná</v>
      </c>
    </row>
    <row r="138" spans="1:5" x14ac:dyDescent="0.3">
      <c r="A138" s="14" t="s">
        <v>212</v>
      </c>
      <c r="B138" s="13">
        <v>160479.31860351563</v>
      </c>
      <c r="C138" s="8">
        <v>0</v>
      </c>
      <c r="D138" s="13">
        <f t="shared" si="1"/>
        <v>160479.31860351563</v>
      </c>
      <c r="E138" s="8" t="str" cm="1">
        <f t="array" ref="E138">_xlfn.IFS(D138&lt;100000,"Malá",D138&lt;442000,"Podlimitná",D138&gt;442000,"Nadlimitná")</f>
        <v>Podlimitná</v>
      </c>
    </row>
    <row r="139" spans="1:5" x14ac:dyDescent="0.3">
      <c r="A139" s="14" t="s">
        <v>213</v>
      </c>
      <c r="B139" s="13">
        <v>135909.13934326172</v>
      </c>
      <c r="C139" s="8">
        <v>0</v>
      </c>
      <c r="D139" s="13">
        <f t="shared" si="1"/>
        <v>135909.13934326172</v>
      </c>
      <c r="E139" s="8" t="str" cm="1">
        <f t="array" ref="E139">_xlfn.IFS(D139&lt;100000,"Malá",D139&lt;442000,"Podlimitná",D139&gt;442000,"Nadlimitná")</f>
        <v>Podlimitná</v>
      </c>
    </row>
    <row r="140" spans="1:5" x14ac:dyDescent="0.3">
      <c r="A140" s="14" t="s">
        <v>214</v>
      </c>
      <c r="B140" s="13">
        <v>139496.84104919434</v>
      </c>
      <c r="C140" s="8">
        <v>0</v>
      </c>
      <c r="D140" s="13">
        <f t="shared" si="1"/>
        <v>139496.84104919434</v>
      </c>
      <c r="E140" s="8" t="str" cm="1">
        <f t="array" ref="E140">_xlfn.IFS(D140&lt;100000,"Malá",D140&lt;442000,"Podlimitná",D140&gt;442000,"Nadlimitná")</f>
        <v>Podlimitná</v>
      </c>
    </row>
    <row r="141" spans="1:5" x14ac:dyDescent="0.3">
      <c r="A141" s="14" t="s">
        <v>215</v>
      </c>
      <c r="B141" s="13">
        <v>41761.529640197754</v>
      </c>
      <c r="C141" s="8">
        <v>0</v>
      </c>
      <c r="D141" s="13">
        <f t="shared" si="1"/>
        <v>41761.529640197754</v>
      </c>
      <c r="E141" s="8" t="str" cm="1">
        <f t="array" ref="E141">_xlfn.IFS(D141&lt;100000,"Malá",D141&lt;442000,"Podlimitná",D141&gt;442000,"Nadlimitná")</f>
        <v>Malá</v>
      </c>
    </row>
    <row r="142" spans="1:5" x14ac:dyDescent="0.3">
      <c r="A142" s="14" t="s">
        <v>216</v>
      </c>
      <c r="B142" s="13">
        <v>70958.598236083984</v>
      </c>
      <c r="C142" s="8">
        <v>0</v>
      </c>
      <c r="D142" s="13">
        <f t="shared" ref="D142:D205" si="2">IF(C142=1,B142*$M$20,B142)</f>
        <v>70958.598236083984</v>
      </c>
      <c r="E142" s="8" t="str" cm="1">
        <f t="array" ref="E142">_xlfn.IFS(D142&lt;100000,"Malá",D142&lt;442000,"Podlimitná",D142&gt;442000,"Nadlimitná")</f>
        <v>Malá</v>
      </c>
    </row>
    <row r="143" spans="1:5" x14ac:dyDescent="0.3">
      <c r="A143" s="14" t="s">
        <v>217</v>
      </c>
      <c r="B143" s="13">
        <v>152306.84991455078</v>
      </c>
      <c r="C143" s="8">
        <v>0</v>
      </c>
      <c r="D143" s="13">
        <f t="shared" si="2"/>
        <v>152306.84991455078</v>
      </c>
      <c r="E143" s="8" t="str" cm="1">
        <f t="array" ref="E143">_xlfn.IFS(D143&lt;100000,"Malá",D143&lt;442000,"Podlimitná",D143&gt;442000,"Nadlimitná")</f>
        <v>Podlimitná</v>
      </c>
    </row>
    <row r="144" spans="1:5" x14ac:dyDescent="0.3">
      <c r="A144" s="14" t="s">
        <v>218</v>
      </c>
      <c r="B144" s="13">
        <v>50942.46044921875</v>
      </c>
      <c r="C144" s="8">
        <v>0</v>
      </c>
      <c r="D144" s="13">
        <f t="shared" si="2"/>
        <v>50942.46044921875</v>
      </c>
      <c r="E144" s="8" t="str" cm="1">
        <f t="array" ref="E144">_xlfn.IFS(D144&lt;100000,"Malá",D144&lt;442000,"Podlimitná",D144&gt;442000,"Nadlimitná")</f>
        <v>Malá</v>
      </c>
    </row>
    <row r="145" spans="1:5" x14ac:dyDescent="0.3">
      <c r="A145" s="14" t="s">
        <v>219</v>
      </c>
      <c r="B145" s="13">
        <v>18083.749875724316</v>
      </c>
      <c r="C145" s="8">
        <v>0</v>
      </c>
      <c r="D145" s="13">
        <f t="shared" si="2"/>
        <v>18083.749875724316</v>
      </c>
      <c r="E145" s="8" t="str" cm="1">
        <f t="array" ref="E145">_xlfn.IFS(D145&lt;100000,"Malá",D145&lt;442000,"Podlimitná",D145&gt;442000,"Nadlimitná")</f>
        <v>Malá</v>
      </c>
    </row>
    <row r="146" spans="1:5" x14ac:dyDescent="0.3">
      <c r="A146" s="14" t="s">
        <v>220</v>
      </c>
      <c r="B146" s="13">
        <v>11258.940063476563</v>
      </c>
      <c r="C146" s="8">
        <v>0</v>
      </c>
      <c r="D146" s="13">
        <f t="shared" si="2"/>
        <v>11258.940063476563</v>
      </c>
      <c r="E146" s="8" t="str" cm="1">
        <f t="array" ref="E146">_xlfn.IFS(D146&lt;100000,"Malá",D146&lt;442000,"Podlimitná",D146&gt;442000,"Nadlimitná")</f>
        <v>Malá</v>
      </c>
    </row>
    <row r="147" spans="1:5" x14ac:dyDescent="0.3">
      <c r="A147" s="14" t="s">
        <v>221</v>
      </c>
      <c r="B147" s="13">
        <v>175675.28784179688</v>
      </c>
      <c r="C147" s="8">
        <v>0</v>
      </c>
      <c r="D147" s="13">
        <f t="shared" si="2"/>
        <v>175675.28784179688</v>
      </c>
      <c r="E147" s="8" t="str" cm="1">
        <f t="array" ref="E147">_xlfn.IFS(D147&lt;100000,"Malá",D147&lt;442000,"Podlimitná",D147&gt;442000,"Nadlimitná")</f>
        <v>Podlimitná</v>
      </c>
    </row>
    <row r="148" spans="1:5" x14ac:dyDescent="0.3">
      <c r="A148" s="14" t="s">
        <v>222</v>
      </c>
      <c r="B148" s="13">
        <v>74664.54931640625</v>
      </c>
      <c r="C148" s="8">
        <v>0</v>
      </c>
      <c r="D148" s="13">
        <f t="shared" si="2"/>
        <v>74664.54931640625</v>
      </c>
      <c r="E148" s="8" t="str" cm="1">
        <f t="array" ref="E148">_xlfn.IFS(D148&lt;100000,"Malá",D148&lt;442000,"Podlimitná",D148&gt;442000,"Nadlimitná")</f>
        <v>Malá</v>
      </c>
    </row>
    <row r="149" spans="1:5" x14ac:dyDescent="0.3">
      <c r="A149" s="14" t="s">
        <v>223</v>
      </c>
      <c r="B149" s="13">
        <v>78055.680114746094</v>
      </c>
      <c r="C149" s="8">
        <v>0</v>
      </c>
      <c r="D149" s="13">
        <f t="shared" si="2"/>
        <v>78055.680114746094</v>
      </c>
      <c r="E149" s="8" t="str" cm="1">
        <f t="array" ref="E149">_xlfn.IFS(D149&lt;100000,"Malá",D149&lt;442000,"Podlimitná",D149&gt;442000,"Nadlimitná")</f>
        <v>Malá</v>
      </c>
    </row>
    <row r="150" spans="1:5" x14ac:dyDescent="0.3">
      <c r="A150" s="14" t="s">
        <v>224</v>
      </c>
      <c r="B150" s="13">
        <v>81625.380493164063</v>
      </c>
      <c r="C150" s="8">
        <v>0</v>
      </c>
      <c r="D150" s="13">
        <f t="shared" si="2"/>
        <v>81625.380493164063</v>
      </c>
      <c r="E150" s="8" t="str" cm="1">
        <f t="array" ref="E150">_xlfn.IFS(D150&lt;100000,"Malá",D150&lt;442000,"Podlimitná",D150&gt;442000,"Nadlimitná")</f>
        <v>Malá</v>
      </c>
    </row>
    <row r="151" spans="1:5" x14ac:dyDescent="0.3">
      <c r="A151" s="14" t="s">
        <v>225</v>
      </c>
      <c r="B151" s="13">
        <v>277561.52153778076</v>
      </c>
      <c r="C151" s="8">
        <v>0</v>
      </c>
      <c r="D151" s="13">
        <f t="shared" si="2"/>
        <v>277561.52153778076</v>
      </c>
      <c r="E151" s="8" t="str" cm="1">
        <f t="array" ref="E151">_xlfn.IFS(D151&lt;100000,"Malá",D151&lt;442000,"Podlimitná",D151&gt;442000,"Nadlimitná")</f>
        <v>Podlimitná</v>
      </c>
    </row>
    <row r="152" spans="1:5" x14ac:dyDescent="0.3">
      <c r="A152" s="14" t="s">
        <v>226</v>
      </c>
      <c r="B152" s="13">
        <v>78519.66064453125</v>
      </c>
      <c r="C152" s="8">
        <v>0</v>
      </c>
      <c r="D152" s="13">
        <f t="shared" si="2"/>
        <v>78519.66064453125</v>
      </c>
      <c r="E152" s="8" t="str" cm="1">
        <f t="array" ref="E152">_xlfn.IFS(D152&lt;100000,"Malá",D152&lt;442000,"Podlimitná",D152&gt;442000,"Nadlimitná")</f>
        <v>Malá</v>
      </c>
    </row>
    <row r="153" spans="1:5" x14ac:dyDescent="0.3">
      <c r="A153" s="14" t="s">
        <v>227</v>
      </c>
      <c r="B153" s="13">
        <v>32430.309631347656</v>
      </c>
      <c r="C153" s="8">
        <v>0</v>
      </c>
      <c r="D153" s="13">
        <f t="shared" si="2"/>
        <v>32430.309631347656</v>
      </c>
      <c r="E153" s="8" t="str" cm="1">
        <f t="array" ref="E153">_xlfn.IFS(D153&lt;100000,"Malá",D153&lt;442000,"Podlimitná",D153&gt;442000,"Nadlimitná")</f>
        <v>Malá</v>
      </c>
    </row>
    <row r="154" spans="1:5" x14ac:dyDescent="0.3">
      <c r="A154" s="14" t="s">
        <v>228</v>
      </c>
      <c r="B154" s="13">
        <v>29372.380328655243</v>
      </c>
      <c r="C154" s="8">
        <v>0</v>
      </c>
      <c r="D154" s="13">
        <f t="shared" si="2"/>
        <v>29372.380328655243</v>
      </c>
      <c r="E154" s="8" t="str" cm="1">
        <f t="array" ref="E154">_xlfn.IFS(D154&lt;100000,"Malá",D154&lt;442000,"Podlimitná",D154&gt;442000,"Nadlimitná")</f>
        <v>Malá</v>
      </c>
    </row>
    <row r="155" spans="1:5" x14ac:dyDescent="0.3">
      <c r="A155" s="14" t="s">
        <v>229</v>
      </c>
      <c r="B155" s="13">
        <v>105234.71801757813</v>
      </c>
      <c r="C155" s="8">
        <v>0</v>
      </c>
      <c r="D155" s="13">
        <f t="shared" si="2"/>
        <v>105234.71801757813</v>
      </c>
      <c r="E155" s="8" t="str" cm="1">
        <f t="array" ref="E155">_xlfn.IFS(D155&lt;100000,"Malá",D155&lt;442000,"Podlimitná",D155&gt;442000,"Nadlimitná")</f>
        <v>Podlimitná</v>
      </c>
    </row>
    <row r="156" spans="1:5" x14ac:dyDescent="0.3">
      <c r="A156" s="14" t="s">
        <v>230</v>
      </c>
      <c r="B156" s="13">
        <v>170030.87939453125</v>
      </c>
      <c r="C156" s="8">
        <v>0</v>
      </c>
      <c r="D156" s="13">
        <f t="shared" si="2"/>
        <v>170030.87939453125</v>
      </c>
      <c r="E156" s="8" t="str" cm="1">
        <f t="array" ref="E156">_xlfn.IFS(D156&lt;100000,"Malá",D156&lt;442000,"Podlimitná",D156&gt;442000,"Nadlimitná")</f>
        <v>Podlimitná</v>
      </c>
    </row>
    <row r="157" spans="1:5" x14ac:dyDescent="0.3">
      <c r="A157" s="14" t="s">
        <v>231</v>
      </c>
      <c r="B157" s="13">
        <v>74542.299438476563</v>
      </c>
      <c r="C157" s="8">
        <v>0</v>
      </c>
      <c r="D157" s="13">
        <f t="shared" si="2"/>
        <v>74542.299438476563</v>
      </c>
      <c r="E157" s="8" t="str" cm="1">
        <f t="array" ref="E157">_xlfn.IFS(D157&lt;100000,"Malá",D157&lt;442000,"Podlimitná",D157&gt;442000,"Nadlimitná")</f>
        <v>Malá</v>
      </c>
    </row>
    <row r="158" spans="1:5" x14ac:dyDescent="0.3">
      <c r="A158" s="14" t="s">
        <v>232</v>
      </c>
      <c r="B158" s="13">
        <v>197048.22225952148</v>
      </c>
      <c r="C158" s="8">
        <v>0</v>
      </c>
      <c r="D158" s="13">
        <f t="shared" si="2"/>
        <v>197048.22225952148</v>
      </c>
      <c r="E158" s="8" t="str" cm="1">
        <f t="array" ref="E158">_xlfn.IFS(D158&lt;100000,"Malá",D158&lt;442000,"Podlimitná",D158&gt;442000,"Nadlimitná")</f>
        <v>Podlimitná</v>
      </c>
    </row>
    <row r="159" spans="1:5" x14ac:dyDescent="0.3">
      <c r="A159" s="14" t="s">
        <v>233</v>
      </c>
      <c r="B159" s="13">
        <v>19376.230514526367</v>
      </c>
      <c r="C159" s="8">
        <v>0</v>
      </c>
      <c r="D159" s="13">
        <f t="shared" si="2"/>
        <v>19376.230514526367</v>
      </c>
      <c r="E159" s="8" t="str" cm="1">
        <f t="array" ref="E159">_xlfn.IFS(D159&lt;100000,"Malá",D159&lt;442000,"Podlimitná",D159&gt;442000,"Nadlimitná")</f>
        <v>Malá</v>
      </c>
    </row>
    <row r="160" spans="1:5" x14ac:dyDescent="0.3">
      <c r="A160" s="14" t="s">
        <v>234</v>
      </c>
      <c r="B160" s="13">
        <v>190661.22132873535</v>
      </c>
      <c r="C160" s="8">
        <v>0</v>
      </c>
      <c r="D160" s="13">
        <f t="shared" si="2"/>
        <v>190661.22132873535</v>
      </c>
      <c r="E160" s="8" t="str" cm="1">
        <f t="array" ref="E160">_xlfn.IFS(D160&lt;100000,"Malá",D160&lt;442000,"Podlimitná",D160&gt;442000,"Nadlimitná")</f>
        <v>Podlimitná</v>
      </c>
    </row>
    <row r="161" spans="1:5" x14ac:dyDescent="0.3">
      <c r="A161" s="14" t="s">
        <v>235</v>
      </c>
      <c r="B161" s="13">
        <v>56502.919494628906</v>
      </c>
      <c r="C161" s="8">
        <v>0</v>
      </c>
      <c r="D161" s="13">
        <f t="shared" si="2"/>
        <v>56502.919494628906</v>
      </c>
      <c r="E161" s="8" t="str" cm="1">
        <f t="array" ref="E161">_xlfn.IFS(D161&lt;100000,"Malá",D161&lt;442000,"Podlimitná",D161&gt;442000,"Nadlimitná")</f>
        <v>Malá</v>
      </c>
    </row>
    <row r="162" spans="1:5" x14ac:dyDescent="0.3">
      <c r="A162" s="14" t="s">
        <v>236</v>
      </c>
      <c r="B162" s="13">
        <v>23655.629480361938</v>
      </c>
      <c r="C162" s="8">
        <v>0</v>
      </c>
      <c r="D162" s="13">
        <f t="shared" si="2"/>
        <v>23655.629480361938</v>
      </c>
      <c r="E162" s="8" t="str" cm="1">
        <f t="array" ref="E162">_xlfn.IFS(D162&lt;100000,"Malá",D162&lt;442000,"Podlimitná",D162&gt;442000,"Nadlimitná")</f>
        <v>Malá</v>
      </c>
    </row>
    <row r="163" spans="1:5" x14ac:dyDescent="0.3">
      <c r="A163" s="14" t="s">
        <v>237</v>
      </c>
      <c r="B163" s="13">
        <v>41633.16015625</v>
      </c>
      <c r="C163" s="8">
        <v>0</v>
      </c>
      <c r="D163" s="13">
        <f t="shared" si="2"/>
        <v>41633.16015625</v>
      </c>
      <c r="E163" s="8" t="str" cm="1">
        <f t="array" ref="E163">_xlfn.IFS(D163&lt;100000,"Malá",D163&lt;442000,"Podlimitná",D163&gt;442000,"Nadlimitná")</f>
        <v>Malá</v>
      </c>
    </row>
    <row r="164" spans="1:5" x14ac:dyDescent="0.3">
      <c r="A164" s="14" t="s">
        <v>238</v>
      </c>
      <c r="B164" s="13">
        <v>60480.320554256439</v>
      </c>
      <c r="C164" s="8">
        <v>0</v>
      </c>
      <c r="D164" s="13">
        <f t="shared" si="2"/>
        <v>60480.320554256439</v>
      </c>
      <c r="E164" s="8" t="str" cm="1">
        <f t="array" ref="E164">_xlfn.IFS(D164&lt;100000,"Malá",D164&lt;442000,"Podlimitná",D164&gt;442000,"Nadlimitná")</f>
        <v>Malá</v>
      </c>
    </row>
    <row r="165" spans="1:5" x14ac:dyDescent="0.3">
      <c r="A165" s="14" t="s">
        <v>239</v>
      </c>
      <c r="B165" s="13">
        <v>570325.81018066406</v>
      </c>
      <c r="C165" s="8">
        <v>1</v>
      </c>
      <c r="D165" s="13">
        <f t="shared" si="2"/>
        <v>474964.55763923557</v>
      </c>
      <c r="E165" s="8" t="str" cm="1">
        <f t="array" ref="E165">_xlfn.IFS(D165&lt;100000,"Malá",D165&lt;442000,"Podlimitná",D165&gt;442000,"Nadlimitná")</f>
        <v>Nadlimitná</v>
      </c>
    </row>
    <row r="166" spans="1:5" x14ac:dyDescent="0.3">
      <c r="A166" s="14" t="s">
        <v>240</v>
      </c>
      <c r="B166" s="13">
        <v>89601.45006942749</v>
      </c>
      <c r="C166" s="8">
        <v>0</v>
      </c>
      <c r="D166" s="13">
        <f t="shared" si="2"/>
        <v>89601.45006942749</v>
      </c>
      <c r="E166" s="8" t="str" cm="1">
        <f t="array" ref="E166">_xlfn.IFS(D166&lt;100000,"Malá",D166&lt;442000,"Podlimitná",D166&gt;442000,"Nadlimitná")</f>
        <v>Malá</v>
      </c>
    </row>
    <row r="167" spans="1:5" x14ac:dyDescent="0.3">
      <c r="A167" s="14" t="s">
        <v>241</v>
      </c>
      <c r="B167" s="13">
        <v>243655.71179199219</v>
      </c>
      <c r="C167" s="8">
        <v>0</v>
      </c>
      <c r="D167" s="13">
        <f t="shared" si="2"/>
        <v>243655.71179199219</v>
      </c>
      <c r="E167" s="8" t="str" cm="1">
        <f t="array" ref="E167">_xlfn.IFS(D167&lt;100000,"Malá",D167&lt;442000,"Podlimitná",D167&gt;442000,"Nadlimitná")</f>
        <v>Podlimitná</v>
      </c>
    </row>
    <row r="168" spans="1:5" x14ac:dyDescent="0.3">
      <c r="A168" s="14" t="s">
        <v>242</v>
      </c>
      <c r="B168" s="13">
        <v>33833.629636764526</v>
      </c>
      <c r="C168" s="8">
        <v>0</v>
      </c>
      <c r="D168" s="13">
        <f t="shared" si="2"/>
        <v>33833.629636764526</v>
      </c>
      <c r="E168" s="8" t="str" cm="1">
        <f t="array" ref="E168">_xlfn.IFS(D168&lt;100000,"Malá",D168&lt;442000,"Podlimitná",D168&gt;442000,"Nadlimitná")</f>
        <v>Malá</v>
      </c>
    </row>
    <row r="169" spans="1:5" x14ac:dyDescent="0.3">
      <c r="A169" s="14" t="s">
        <v>243</v>
      </c>
      <c r="B169" s="13">
        <v>30591.740209579468</v>
      </c>
      <c r="C169" s="8">
        <v>0</v>
      </c>
      <c r="D169" s="13">
        <f t="shared" si="2"/>
        <v>30591.740209579468</v>
      </c>
      <c r="E169" s="8" t="str" cm="1">
        <f t="array" ref="E169">_xlfn.IFS(D169&lt;100000,"Malá",D169&lt;442000,"Podlimitná",D169&gt;442000,"Nadlimitná")</f>
        <v>Malá</v>
      </c>
    </row>
    <row r="170" spans="1:5" x14ac:dyDescent="0.3">
      <c r="A170" s="14" t="s">
        <v>244</v>
      </c>
      <c r="B170" s="13">
        <v>28590.480056762695</v>
      </c>
      <c r="C170" s="8">
        <v>0</v>
      </c>
      <c r="D170" s="13">
        <f t="shared" si="2"/>
        <v>28590.480056762695</v>
      </c>
      <c r="E170" s="8" t="str" cm="1">
        <f t="array" ref="E170">_xlfn.IFS(D170&lt;100000,"Malá",D170&lt;442000,"Podlimitná",D170&gt;442000,"Nadlimitná")</f>
        <v>Malá</v>
      </c>
    </row>
    <row r="171" spans="1:5" x14ac:dyDescent="0.3">
      <c r="A171" s="14" t="s">
        <v>245</v>
      </c>
      <c r="B171" s="13">
        <v>98670.149715423584</v>
      </c>
      <c r="C171" s="8">
        <v>0</v>
      </c>
      <c r="D171" s="13">
        <f t="shared" si="2"/>
        <v>98670.149715423584</v>
      </c>
      <c r="E171" s="8" t="str" cm="1">
        <f t="array" ref="E171">_xlfn.IFS(D171&lt;100000,"Malá",D171&lt;442000,"Podlimitná",D171&gt;442000,"Nadlimitná")</f>
        <v>Malá</v>
      </c>
    </row>
    <row r="172" spans="1:5" x14ac:dyDescent="0.3">
      <c r="A172" s="14" t="s">
        <v>246</v>
      </c>
      <c r="B172" s="13">
        <v>129351.97149658203</v>
      </c>
      <c r="C172" s="8">
        <v>0</v>
      </c>
      <c r="D172" s="13">
        <f t="shared" si="2"/>
        <v>129351.97149658203</v>
      </c>
      <c r="E172" s="8" t="str" cm="1">
        <f t="array" ref="E172">_xlfn.IFS(D172&lt;100000,"Malá",D172&lt;442000,"Podlimitná",D172&gt;442000,"Nadlimitná")</f>
        <v>Podlimitná</v>
      </c>
    </row>
    <row r="173" spans="1:5" x14ac:dyDescent="0.3">
      <c r="A173" s="14" t="s">
        <v>247</v>
      </c>
      <c r="B173" s="13">
        <v>17366.89013671875</v>
      </c>
      <c r="C173" s="8">
        <v>0</v>
      </c>
      <c r="D173" s="13">
        <f t="shared" si="2"/>
        <v>17366.89013671875</v>
      </c>
      <c r="E173" s="8" t="str" cm="1">
        <f t="array" ref="E173">_xlfn.IFS(D173&lt;100000,"Malá",D173&lt;442000,"Podlimitná",D173&gt;442000,"Nadlimitná")</f>
        <v>Malá</v>
      </c>
    </row>
    <row r="174" spans="1:5" x14ac:dyDescent="0.3">
      <c r="A174" s="14" t="s">
        <v>248</v>
      </c>
      <c r="B174" s="13">
        <v>240288.73315429688</v>
      </c>
      <c r="C174" s="8">
        <v>0</v>
      </c>
      <c r="D174" s="13">
        <f t="shared" si="2"/>
        <v>240288.73315429688</v>
      </c>
      <c r="E174" s="8" t="str" cm="1">
        <f t="array" ref="E174">_xlfn.IFS(D174&lt;100000,"Malá",D174&lt;442000,"Podlimitná",D174&gt;442000,"Nadlimitná")</f>
        <v>Podlimitná</v>
      </c>
    </row>
    <row r="175" spans="1:5" x14ac:dyDescent="0.3">
      <c r="A175" s="14" t="s">
        <v>249</v>
      </c>
      <c r="B175" s="13">
        <v>76613.160797119141</v>
      </c>
      <c r="C175" s="8">
        <v>0</v>
      </c>
      <c r="D175" s="13">
        <f t="shared" si="2"/>
        <v>76613.160797119141</v>
      </c>
      <c r="E175" s="8" t="str" cm="1">
        <f t="array" ref="E175">_xlfn.IFS(D175&lt;100000,"Malá",D175&lt;442000,"Podlimitná",D175&gt;442000,"Nadlimitná")</f>
        <v>Malá</v>
      </c>
    </row>
    <row r="176" spans="1:5" x14ac:dyDescent="0.3">
      <c r="A176" s="14" t="s">
        <v>250</v>
      </c>
      <c r="B176" s="13">
        <v>357690.27966308594</v>
      </c>
      <c r="C176" s="8">
        <v>0</v>
      </c>
      <c r="D176" s="13">
        <f t="shared" si="2"/>
        <v>357690.27966308594</v>
      </c>
      <c r="E176" s="8" t="str" cm="1">
        <f t="array" ref="E176">_xlfn.IFS(D176&lt;100000,"Malá",D176&lt;442000,"Podlimitná",D176&gt;442000,"Nadlimitná")</f>
        <v>Podlimitná</v>
      </c>
    </row>
    <row r="177" spans="1:5" x14ac:dyDescent="0.3">
      <c r="A177" s="14" t="s">
        <v>251</v>
      </c>
      <c r="B177" s="13">
        <v>3001242.1573395729</v>
      </c>
      <c r="C177" s="8">
        <v>1</v>
      </c>
      <c r="D177" s="13">
        <f t="shared" si="2"/>
        <v>2499419.854727353</v>
      </c>
      <c r="E177" s="8" t="str" cm="1">
        <f t="array" ref="E177">_xlfn.IFS(D177&lt;100000,"Malá",D177&lt;442000,"Podlimitná",D177&gt;442000,"Nadlimitná")</f>
        <v>Nadlimitná</v>
      </c>
    </row>
    <row r="178" spans="1:5" x14ac:dyDescent="0.3">
      <c r="A178" s="14" t="s">
        <v>252</v>
      </c>
      <c r="B178" s="13">
        <v>11193.949951171875</v>
      </c>
      <c r="C178" s="8">
        <v>0</v>
      </c>
      <c r="D178" s="13">
        <f t="shared" si="2"/>
        <v>11193.949951171875</v>
      </c>
      <c r="E178" s="8" t="str" cm="1">
        <f t="array" ref="E178">_xlfn.IFS(D178&lt;100000,"Malá",D178&lt;442000,"Podlimitná",D178&gt;442000,"Nadlimitná")</f>
        <v>Malá</v>
      </c>
    </row>
    <row r="179" spans="1:5" x14ac:dyDescent="0.3">
      <c r="A179" s="14" t="s">
        <v>253</v>
      </c>
      <c r="B179" s="13">
        <v>66201.469909667969</v>
      </c>
      <c r="C179" s="8">
        <v>0</v>
      </c>
      <c r="D179" s="13">
        <f t="shared" si="2"/>
        <v>66201.469909667969</v>
      </c>
      <c r="E179" s="8" t="str" cm="1">
        <f t="array" ref="E179">_xlfn.IFS(D179&lt;100000,"Malá",D179&lt;442000,"Podlimitná",D179&gt;442000,"Nadlimitná")</f>
        <v>Malá</v>
      </c>
    </row>
    <row r="180" spans="1:5" x14ac:dyDescent="0.3">
      <c r="A180" s="14" t="s">
        <v>254</v>
      </c>
      <c r="B180" s="13">
        <v>41880.370544433594</v>
      </c>
      <c r="C180" s="8">
        <v>0</v>
      </c>
      <c r="D180" s="13">
        <f t="shared" si="2"/>
        <v>41880.370544433594</v>
      </c>
      <c r="E180" s="8" t="str" cm="1">
        <f t="array" ref="E180">_xlfn.IFS(D180&lt;100000,"Malá",D180&lt;442000,"Podlimitná",D180&gt;442000,"Nadlimitná")</f>
        <v>Malá</v>
      </c>
    </row>
    <row r="181" spans="1:5" x14ac:dyDescent="0.3">
      <c r="A181" s="14" t="s">
        <v>255</v>
      </c>
      <c r="B181" s="13">
        <v>5660.3800735473633</v>
      </c>
      <c r="C181" s="8">
        <v>0</v>
      </c>
      <c r="D181" s="13">
        <f t="shared" si="2"/>
        <v>5660.3800735473633</v>
      </c>
      <c r="E181" s="8" t="str" cm="1">
        <f t="array" ref="E181">_xlfn.IFS(D181&lt;100000,"Malá",D181&lt;442000,"Podlimitná",D181&gt;442000,"Nadlimitná")</f>
        <v>Malá</v>
      </c>
    </row>
    <row r="182" spans="1:5" x14ac:dyDescent="0.3">
      <c r="A182" s="14" t="s">
        <v>256</v>
      </c>
      <c r="B182" s="13">
        <v>19950.740256220102</v>
      </c>
      <c r="C182" s="8">
        <v>0</v>
      </c>
      <c r="D182" s="13">
        <f t="shared" si="2"/>
        <v>19950.740256220102</v>
      </c>
      <c r="E182" s="8" t="str" cm="1">
        <f t="array" ref="E182">_xlfn.IFS(D182&lt;100000,"Malá",D182&lt;442000,"Podlimitná",D182&gt;442000,"Nadlimitná")</f>
        <v>Malá</v>
      </c>
    </row>
    <row r="183" spans="1:5" x14ac:dyDescent="0.3">
      <c r="A183" s="14" t="s">
        <v>257</v>
      </c>
      <c r="B183" s="13">
        <v>7274.0400390625</v>
      </c>
      <c r="C183" s="8">
        <v>0</v>
      </c>
      <c r="D183" s="13">
        <f t="shared" si="2"/>
        <v>7274.0400390625</v>
      </c>
      <c r="E183" s="8" t="str" cm="1">
        <f t="array" ref="E183">_xlfn.IFS(D183&lt;100000,"Malá",D183&lt;442000,"Podlimitná",D183&gt;442000,"Nadlimitná")</f>
        <v>Malá</v>
      </c>
    </row>
    <row r="184" spans="1:5" x14ac:dyDescent="0.3">
      <c r="A184" s="14" t="s">
        <v>258</v>
      </c>
      <c r="B184" s="13">
        <v>64660.630493164063</v>
      </c>
      <c r="C184" s="8">
        <v>0</v>
      </c>
      <c r="D184" s="13">
        <f t="shared" si="2"/>
        <v>64660.630493164063</v>
      </c>
      <c r="E184" s="8" t="str" cm="1">
        <f t="array" ref="E184">_xlfn.IFS(D184&lt;100000,"Malá",D184&lt;442000,"Podlimitná",D184&gt;442000,"Nadlimitná")</f>
        <v>Malá</v>
      </c>
    </row>
    <row r="185" spans="1:5" x14ac:dyDescent="0.3">
      <c r="A185" s="14" t="s">
        <v>259</v>
      </c>
      <c r="B185" s="13">
        <v>27916.730175018311</v>
      </c>
      <c r="C185" s="8">
        <v>0</v>
      </c>
      <c r="D185" s="13">
        <f t="shared" si="2"/>
        <v>27916.730175018311</v>
      </c>
      <c r="E185" s="8" t="str" cm="1">
        <f t="array" ref="E185">_xlfn.IFS(D185&lt;100000,"Malá",D185&lt;442000,"Podlimitná",D185&gt;442000,"Nadlimitná")</f>
        <v>Malá</v>
      </c>
    </row>
    <row r="186" spans="1:5" x14ac:dyDescent="0.3">
      <c r="A186" s="14" t="s">
        <v>260</v>
      </c>
      <c r="B186" s="13">
        <v>77630.938873291016</v>
      </c>
      <c r="C186" s="8">
        <v>0</v>
      </c>
      <c r="D186" s="13">
        <f t="shared" si="2"/>
        <v>77630.938873291016</v>
      </c>
      <c r="E186" s="8" t="str" cm="1">
        <f t="array" ref="E186">_xlfn.IFS(D186&lt;100000,"Malá",D186&lt;442000,"Podlimitná",D186&gt;442000,"Nadlimitná")</f>
        <v>Malá</v>
      </c>
    </row>
    <row r="187" spans="1:5" x14ac:dyDescent="0.3">
      <c r="A187" s="14" t="s">
        <v>261</v>
      </c>
      <c r="B187" s="13">
        <v>12526.379936218262</v>
      </c>
      <c r="C187" s="8">
        <v>0</v>
      </c>
      <c r="D187" s="13">
        <f t="shared" si="2"/>
        <v>12526.379936218262</v>
      </c>
      <c r="E187" s="8" t="str" cm="1">
        <f t="array" ref="E187">_xlfn.IFS(D187&lt;100000,"Malá",D187&lt;442000,"Podlimitná",D187&gt;442000,"Nadlimitná")</f>
        <v>Malá</v>
      </c>
    </row>
    <row r="188" spans="1:5" x14ac:dyDescent="0.3">
      <c r="A188" s="14" t="s">
        <v>262</v>
      </c>
      <c r="B188" s="13">
        <v>25904.140083312988</v>
      </c>
      <c r="C188" s="8">
        <v>0</v>
      </c>
      <c r="D188" s="13">
        <f t="shared" si="2"/>
        <v>25904.140083312988</v>
      </c>
      <c r="E188" s="8" t="str" cm="1">
        <f t="array" ref="E188">_xlfn.IFS(D188&lt;100000,"Malá",D188&lt;442000,"Podlimitná",D188&gt;442000,"Nadlimitná")</f>
        <v>Malá</v>
      </c>
    </row>
    <row r="189" spans="1:5" x14ac:dyDescent="0.3">
      <c r="A189" s="14" t="s">
        <v>263</v>
      </c>
      <c r="B189" s="13">
        <v>14097.920013427734</v>
      </c>
      <c r="C189" s="8">
        <v>0</v>
      </c>
      <c r="D189" s="13">
        <f t="shared" si="2"/>
        <v>14097.920013427734</v>
      </c>
      <c r="E189" s="8" t="str" cm="1">
        <f t="array" ref="E189">_xlfn.IFS(D189&lt;100000,"Malá",D189&lt;442000,"Podlimitná",D189&gt;442000,"Nadlimitná")</f>
        <v>Malá</v>
      </c>
    </row>
    <row r="190" spans="1:5" x14ac:dyDescent="0.3">
      <c r="A190" s="14" t="s">
        <v>264</v>
      </c>
      <c r="B190" s="13">
        <v>86731.529392242432</v>
      </c>
      <c r="C190" s="8">
        <v>0</v>
      </c>
      <c r="D190" s="13">
        <f t="shared" si="2"/>
        <v>86731.529392242432</v>
      </c>
      <c r="E190" s="8" t="str" cm="1">
        <f t="array" ref="E190">_xlfn.IFS(D190&lt;100000,"Malá",D190&lt;442000,"Podlimitná",D190&gt;442000,"Nadlimitná")</f>
        <v>Malá</v>
      </c>
    </row>
    <row r="191" spans="1:5" x14ac:dyDescent="0.3">
      <c r="A191" s="14" t="s">
        <v>265</v>
      </c>
      <c r="B191" s="13">
        <v>4357.1098785400391</v>
      </c>
      <c r="C191" s="8">
        <v>0</v>
      </c>
      <c r="D191" s="13">
        <f t="shared" si="2"/>
        <v>4357.1098785400391</v>
      </c>
      <c r="E191" s="8" t="str" cm="1">
        <f t="array" ref="E191">_xlfn.IFS(D191&lt;100000,"Malá",D191&lt;442000,"Podlimitná",D191&gt;442000,"Nadlimitná")</f>
        <v>Malá</v>
      </c>
    </row>
    <row r="192" spans="1:5" x14ac:dyDescent="0.3">
      <c r="A192" s="14" t="s">
        <v>266</v>
      </c>
      <c r="B192" s="13">
        <v>18725.899963378906</v>
      </c>
      <c r="C192" s="8">
        <v>0</v>
      </c>
      <c r="D192" s="13">
        <f t="shared" si="2"/>
        <v>18725.899963378906</v>
      </c>
      <c r="E192" s="8" t="str" cm="1">
        <f t="array" ref="E192">_xlfn.IFS(D192&lt;100000,"Malá",D192&lt;442000,"Podlimitná",D192&gt;442000,"Nadlimitná")</f>
        <v>Malá</v>
      </c>
    </row>
    <row r="193" spans="1:5" x14ac:dyDescent="0.3">
      <c r="A193" s="14" t="s">
        <v>267</v>
      </c>
      <c r="B193" s="13">
        <v>70309.091079711914</v>
      </c>
      <c r="C193" s="8">
        <v>0</v>
      </c>
      <c r="D193" s="13">
        <f t="shared" si="2"/>
        <v>70309.091079711914</v>
      </c>
      <c r="E193" s="8" t="str" cm="1">
        <f t="array" ref="E193">_xlfn.IFS(D193&lt;100000,"Malá",D193&lt;442000,"Podlimitná",D193&gt;442000,"Nadlimitná")</f>
        <v>Malá</v>
      </c>
    </row>
    <row r="194" spans="1:5" x14ac:dyDescent="0.3">
      <c r="A194" s="14" t="s">
        <v>268</v>
      </c>
      <c r="B194" s="13">
        <v>22363.110046386719</v>
      </c>
      <c r="C194" s="8">
        <v>0</v>
      </c>
      <c r="D194" s="13">
        <f t="shared" si="2"/>
        <v>22363.110046386719</v>
      </c>
      <c r="E194" s="8" t="str" cm="1">
        <f t="array" ref="E194">_xlfn.IFS(D194&lt;100000,"Malá",D194&lt;442000,"Podlimitná",D194&gt;442000,"Nadlimitná")</f>
        <v>Malá</v>
      </c>
    </row>
    <row r="195" spans="1:5" x14ac:dyDescent="0.3">
      <c r="A195" s="14" t="s">
        <v>269</v>
      </c>
      <c r="B195" s="13">
        <v>31108.349891662598</v>
      </c>
      <c r="C195" s="8">
        <v>0</v>
      </c>
      <c r="D195" s="13">
        <f t="shared" si="2"/>
        <v>31108.349891662598</v>
      </c>
      <c r="E195" s="8" t="str" cm="1">
        <f t="array" ref="E195">_xlfn.IFS(D195&lt;100000,"Malá",D195&lt;442000,"Podlimitná",D195&gt;442000,"Nadlimitná")</f>
        <v>Malá</v>
      </c>
    </row>
    <row r="196" spans="1:5" x14ac:dyDescent="0.3">
      <c r="A196" s="14" t="s">
        <v>270</v>
      </c>
      <c r="B196" s="13">
        <v>17138.750305175781</v>
      </c>
      <c r="C196" s="8">
        <v>0</v>
      </c>
      <c r="D196" s="13">
        <f t="shared" si="2"/>
        <v>17138.750305175781</v>
      </c>
      <c r="E196" s="8" t="str" cm="1">
        <f t="array" ref="E196">_xlfn.IFS(D196&lt;100000,"Malá",D196&lt;442000,"Podlimitná",D196&gt;442000,"Nadlimitná")</f>
        <v>Malá</v>
      </c>
    </row>
    <row r="197" spans="1:5" x14ac:dyDescent="0.3">
      <c r="A197" s="14" t="s">
        <v>271</v>
      </c>
      <c r="B197" s="13">
        <v>37667.920471191406</v>
      </c>
      <c r="C197" s="8">
        <v>0</v>
      </c>
      <c r="D197" s="13">
        <f t="shared" si="2"/>
        <v>37667.920471191406</v>
      </c>
      <c r="E197" s="8" t="str" cm="1">
        <f t="array" ref="E197">_xlfn.IFS(D197&lt;100000,"Malá",D197&lt;442000,"Podlimitná",D197&gt;442000,"Nadlimitná")</f>
        <v>Malá</v>
      </c>
    </row>
    <row r="198" spans="1:5" x14ac:dyDescent="0.3">
      <c r="A198" s="14" t="s">
        <v>272</v>
      </c>
      <c r="B198" s="13">
        <v>11861.079779624939</v>
      </c>
      <c r="C198" s="8">
        <v>0</v>
      </c>
      <c r="D198" s="13">
        <f t="shared" si="2"/>
        <v>11861.079779624939</v>
      </c>
      <c r="E198" s="8" t="str" cm="1">
        <f t="array" ref="E198">_xlfn.IFS(D198&lt;100000,"Malá",D198&lt;442000,"Podlimitná",D198&gt;442000,"Nadlimitná")</f>
        <v>Malá</v>
      </c>
    </row>
    <row r="199" spans="1:5" x14ac:dyDescent="0.3">
      <c r="A199" s="14" t="s">
        <v>273</v>
      </c>
      <c r="B199" s="13">
        <v>7388.4801025390625</v>
      </c>
      <c r="C199" s="8">
        <v>0</v>
      </c>
      <c r="D199" s="13">
        <f t="shared" si="2"/>
        <v>7388.4801025390625</v>
      </c>
      <c r="E199" s="8" t="str" cm="1">
        <f t="array" ref="E199">_xlfn.IFS(D199&lt;100000,"Malá",D199&lt;442000,"Podlimitná",D199&gt;442000,"Nadlimitná")</f>
        <v>Malá</v>
      </c>
    </row>
    <row r="200" spans="1:5" x14ac:dyDescent="0.3">
      <c r="A200" s="14" t="s">
        <v>274</v>
      </c>
      <c r="B200" s="13">
        <v>42724.859924316406</v>
      </c>
      <c r="C200" s="8">
        <v>0</v>
      </c>
      <c r="D200" s="13">
        <f t="shared" si="2"/>
        <v>42724.859924316406</v>
      </c>
      <c r="E200" s="8" t="str" cm="1">
        <f t="array" ref="E200">_xlfn.IFS(D200&lt;100000,"Malá",D200&lt;442000,"Podlimitná",D200&gt;442000,"Nadlimitná")</f>
        <v>Malá</v>
      </c>
    </row>
    <row r="201" spans="1:5" x14ac:dyDescent="0.3">
      <c r="A201" s="14" t="s">
        <v>275</v>
      </c>
      <c r="B201" s="13">
        <v>65607.03987121582</v>
      </c>
      <c r="C201" s="8">
        <v>0</v>
      </c>
      <c r="D201" s="13">
        <f t="shared" si="2"/>
        <v>65607.03987121582</v>
      </c>
      <c r="E201" s="8" t="str" cm="1">
        <f t="array" ref="E201">_xlfn.IFS(D201&lt;100000,"Malá",D201&lt;442000,"Podlimitná",D201&gt;442000,"Nadlimitná")</f>
        <v>Malá</v>
      </c>
    </row>
    <row r="202" spans="1:5" x14ac:dyDescent="0.3">
      <c r="A202" s="14" t="s">
        <v>276</v>
      </c>
      <c r="B202" s="13">
        <v>33368.690111160278</v>
      </c>
      <c r="C202" s="8">
        <v>0</v>
      </c>
      <c r="D202" s="13">
        <f t="shared" si="2"/>
        <v>33368.690111160278</v>
      </c>
      <c r="E202" s="8" t="str" cm="1">
        <f t="array" ref="E202">_xlfn.IFS(D202&lt;100000,"Malá",D202&lt;442000,"Podlimitná",D202&gt;442000,"Nadlimitná")</f>
        <v>Malá</v>
      </c>
    </row>
    <row r="203" spans="1:5" x14ac:dyDescent="0.3">
      <c r="A203" s="14" t="s">
        <v>277</v>
      </c>
      <c r="B203" s="13">
        <v>9723.489990234375</v>
      </c>
      <c r="C203" s="8">
        <v>0</v>
      </c>
      <c r="D203" s="13">
        <f t="shared" si="2"/>
        <v>9723.489990234375</v>
      </c>
      <c r="E203" s="8" t="str" cm="1">
        <f t="array" ref="E203">_xlfn.IFS(D203&lt;100000,"Malá",D203&lt;442000,"Podlimitná",D203&gt;442000,"Nadlimitná")</f>
        <v>Malá</v>
      </c>
    </row>
    <row r="204" spans="1:5" x14ac:dyDescent="0.3">
      <c r="A204" s="14" t="s">
        <v>278</v>
      </c>
      <c r="B204" s="13">
        <v>8165.1099548339844</v>
      </c>
      <c r="C204" s="8">
        <v>0</v>
      </c>
      <c r="D204" s="13">
        <f t="shared" si="2"/>
        <v>8165.1099548339844</v>
      </c>
      <c r="E204" s="8" t="str" cm="1">
        <f t="array" ref="E204">_xlfn.IFS(D204&lt;100000,"Malá",D204&lt;442000,"Podlimitná",D204&gt;442000,"Nadlimitná")</f>
        <v>Malá</v>
      </c>
    </row>
    <row r="205" spans="1:5" x14ac:dyDescent="0.3">
      <c r="A205" s="14" t="s">
        <v>279</v>
      </c>
      <c r="B205" s="13">
        <v>43568.369730234146</v>
      </c>
      <c r="C205" s="8">
        <v>0</v>
      </c>
      <c r="D205" s="13">
        <f t="shared" si="2"/>
        <v>43568.369730234146</v>
      </c>
      <c r="E205" s="8" t="str" cm="1">
        <f t="array" ref="E205">_xlfn.IFS(D205&lt;100000,"Malá",D205&lt;442000,"Podlimitná",D205&gt;442000,"Nadlimitná")</f>
        <v>Malá</v>
      </c>
    </row>
    <row r="206" spans="1:5" x14ac:dyDescent="0.3">
      <c r="A206" s="14" t="s">
        <v>280</v>
      </c>
      <c r="B206" s="13">
        <v>9370.8698120117188</v>
      </c>
      <c r="C206" s="8">
        <v>0</v>
      </c>
      <c r="D206" s="13">
        <f t="shared" ref="D206:D269" si="3">IF(C206=1,B206*$M$20,B206)</f>
        <v>9370.8698120117188</v>
      </c>
      <c r="E206" s="8" t="str" cm="1">
        <f t="array" ref="E206">_xlfn.IFS(D206&lt;100000,"Malá",D206&lt;442000,"Podlimitná",D206&gt;442000,"Nadlimitná")</f>
        <v>Malá</v>
      </c>
    </row>
    <row r="207" spans="1:5" x14ac:dyDescent="0.3">
      <c r="A207" s="14" t="s">
        <v>281</v>
      </c>
      <c r="B207" s="13">
        <v>56289.649841308594</v>
      </c>
      <c r="C207" s="8">
        <v>0</v>
      </c>
      <c r="D207" s="13">
        <f t="shared" si="3"/>
        <v>56289.649841308594</v>
      </c>
      <c r="E207" s="8" t="str" cm="1">
        <f t="array" ref="E207">_xlfn.IFS(D207&lt;100000,"Malá",D207&lt;442000,"Podlimitná",D207&gt;442000,"Nadlimitná")</f>
        <v>Malá</v>
      </c>
    </row>
    <row r="208" spans="1:5" x14ac:dyDescent="0.3">
      <c r="A208" s="14" t="s">
        <v>282</v>
      </c>
      <c r="B208" s="13">
        <v>212481.30819702148</v>
      </c>
      <c r="C208" s="8">
        <v>0</v>
      </c>
      <c r="D208" s="13">
        <f t="shared" si="3"/>
        <v>212481.30819702148</v>
      </c>
      <c r="E208" s="8" t="str" cm="1">
        <f t="array" ref="E208">_xlfn.IFS(D208&lt;100000,"Malá",D208&lt;442000,"Podlimitná",D208&gt;442000,"Nadlimitná")</f>
        <v>Podlimitná</v>
      </c>
    </row>
    <row r="209" spans="1:5" x14ac:dyDescent="0.3">
      <c r="A209" s="14" t="s">
        <v>283</v>
      </c>
      <c r="B209" s="13">
        <v>123583.76995849609</v>
      </c>
      <c r="C209" s="8">
        <v>0</v>
      </c>
      <c r="D209" s="13">
        <f t="shared" si="3"/>
        <v>123583.76995849609</v>
      </c>
      <c r="E209" s="8" t="str" cm="1">
        <f t="array" ref="E209">_xlfn.IFS(D209&lt;100000,"Malá",D209&lt;442000,"Podlimitná",D209&gt;442000,"Nadlimitná")</f>
        <v>Podlimitná</v>
      </c>
    </row>
    <row r="210" spans="1:5" x14ac:dyDescent="0.3">
      <c r="A210" s="14" t="s">
        <v>284</v>
      </c>
      <c r="B210" s="13">
        <v>19293.999633789063</v>
      </c>
      <c r="C210" s="8">
        <v>0</v>
      </c>
      <c r="D210" s="13">
        <f t="shared" si="3"/>
        <v>19293.999633789063</v>
      </c>
      <c r="E210" s="8" t="str" cm="1">
        <f t="array" ref="E210">_xlfn.IFS(D210&lt;100000,"Malá",D210&lt;442000,"Podlimitná",D210&gt;442000,"Nadlimitná")</f>
        <v>Malá</v>
      </c>
    </row>
    <row r="211" spans="1:5" x14ac:dyDescent="0.3">
      <c r="A211" s="14" t="s">
        <v>285</v>
      </c>
      <c r="B211" s="13">
        <v>8212.6898803710938</v>
      </c>
      <c r="C211" s="8">
        <v>0</v>
      </c>
      <c r="D211" s="13">
        <f t="shared" si="3"/>
        <v>8212.6898803710938</v>
      </c>
      <c r="E211" s="8" t="str" cm="1">
        <f t="array" ref="E211">_xlfn.IFS(D211&lt;100000,"Malá",D211&lt;442000,"Podlimitná",D211&gt;442000,"Nadlimitná")</f>
        <v>Malá</v>
      </c>
    </row>
    <row r="212" spans="1:5" x14ac:dyDescent="0.3">
      <c r="A212" s="14" t="s">
        <v>286</v>
      </c>
      <c r="B212" s="13">
        <v>21003.409980773926</v>
      </c>
      <c r="C212" s="8">
        <v>0</v>
      </c>
      <c r="D212" s="13">
        <f t="shared" si="3"/>
        <v>21003.409980773926</v>
      </c>
      <c r="E212" s="8" t="str" cm="1">
        <f t="array" ref="E212">_xlfn.IFS(D212&lt;100000,"Malá",D212&lt;442000,"Podlimitná",D212&gt;442000,"Nadlimitná")</f>
        <v>Malá</v>
      </c>
    </row>
    <row r="213" spans="1:5" x14ac:dyDescent="0.3">
      <c r="A213" s="14" t="s">
        <v>287</v>
      </c>
      <c r="B213" s="13">
        <v>17799.359710693359</v>
      </c>
      <c r="C213" s="8">
        <v>0</v>
      </c>
      <c r="D213" s="13">
        <f t="shared" si="3"/>
        <v>17799.359710693359</v>
      </c>
      <c r="E213" s="8" t="str" cm="1">
        <f t="array" ref="E213">_xlfn.IFS(D213&lt;100000,"Malá",D213&lt;442000,"Podlimitná",D213&gt;442000,"Nadlimitná")</f>
        <v>Malá</v>
      </c>
    </row>
    <row r="214" spans="1:5" x14ac:dyDescent="0.3">
      <c r="A214" s="14" t="s">
        <v>288</v>
      </c>
      <c r="B214" s="13">
        <v>15937.970321655273</v>
      </c>
      <c r="C214" s="8">
        <v>0</v>
      </c>
      <c r="D214" s="13">
        <f t="shared" si="3"/>
        <v>15937.970321655273</v>
      </c>
      <c r="E214" s="8" t="str" cm="1">
        <f t="array" ref="E214">_xlfn.IFS(D214&lt;100000,"Malá",D214&lt;442000,"Podlimitná",D214&gt;442000,"Nadlimitná")</f>
        <v>Malá</v>
      </c>
    </row>
    <row r="215" spans="1:5" x14ac:dyDescent="0.3">
      <c r="A215" s="14" t="s">
        <v>289</v>
      </c>
      <c r="B215" s="13">
        <v>56006.379943847656</v>
      </c>
      <c r="C215" s="8">
        <v>1</v>
      </c>
      <c r="D215" s="13">
        <f t="shared" si="3"/>
        <v>46641.84050618024</v>
      </c>
      <c r="E215" s="8" t="str" cm="1">
        <f t="array" ref="E215">_xlfn.IFS(D215&lt;100000,"Malá",D215&lt;442000,"Podlimitná",D215&gt;442000,"Nadlimitná")</f>
        <v>Malá</v>
      </c>
    </row>
    <row r="216" spans="1:5" x14ac:dyDescent="0.3">
      <c r="A216" s="14" t="s">
        <v>290</v>
      </c>
      <c r="B216" s="13">
        <v>17753.879791259766</v>
      </c>
      <c r="C216" s="8">
        <v>0</v>
      </c>
      <c r="D216" s="13">
        <f t="shared" si="3"/>
        <v>17753.879791259766</v>
      </c>
      <c r="E216" s="8" t="str" cm="1">
        <f t="array" ref="E216">_xlfn.IFS(D216&lt;100000,"Malá",D216&lt;442000,"Podlimitná",D216&gt;442000,"Nadlimitná")</f>
        <v>Malá</v>
      </c>
    </row>
    <row r="217" spans="1:5" x14ac:dyDescent="0.3">
      <c r="A217" s="14" t="s">
        <v>291</v>
      </c>
      <c r="B217" s="13">
        <v>8016.1199951171875</v>
      </c>
      <c r="C217" s="8">
        <v>0</v>
      </c>
      <c r="D217" s="13">
        <f t="shared" si="3"/>
        <v>8016.1199951171875</v>
      </c>
      <c r="E217" s="8" t="str" cm="1">
        <f t="array" ref="E217">_xlfn.IFS(D217&lt;100000,"Malá",D217&lt;442000,"Podlimitná",D217&gt;442000,"Nadlimitná")</f>
        <v>Malá</v>
      </c>
    </row>
    <row r="218" spans="1:5" x14ac:dyDescent="0.3">
      <c r="A218" s="14" t="s">
        <v>292</v>
      </c>
      <c r="B218" s="13">
        <v>13337.329895019531</v>
      </c>
      <c r="C218" s="8">
        <v>0</v>
      </c>
      <c r="D218" s="13">
        <f t="shared" si="3"/>
        <v>13337.329895019531</v>
      </c>
      <c r="E218" s="8" t="str" cm="1">
        <f t="array" ref="E218">_xlfn.IFS(D218&lt;100000,"Malá",D218&lt;442000,"Podlimitná",D218&gt;442000,"Nadlimitná")</f>
        <v>Malá</v>
      </c>
    </row>
    <row r="219" spans="1:5" x14ac:dyDescent="0.3">
      <c r="A219" s="14" t="s">
        <v>293</v>
      </c>
      <c r="B219" s="13">
        <v>5582.989990234375</v>
      </c>
      <c r="C219" s="8">
        <v>0</v>
      </c>
      <c r="D219" s="13">
        <f t="shared" si="3"/>
        <v>5582.989990234375</v>
      </c>
      <c r="E219" s="8" t="str" cm="1">
        <f t="array" ref="E219">_xlfn.IFS(D219&lt;100000,"Malá",D219&lt;442000,"Podlimitná",D219&gt;442000,"Nadlimitná")</f>
        <v>Malá</v>
      </c>
    </row>
    <row r="220" spans="1:5" x14ac:dyDescent="0.3">
      <c r="A220" s="14" t="s">
        <v>294</v>
      </c>
      <c r="B220" s="13">
        <v>26565.740234375</v>
      </c>
      <c r="C220" s="8">
        <v>0</v>
      </c>
      <c r="D220" s="13">
        <f t="shared" si="3"/>
        <v>26565.740234375</v>
      </c>
      <c r="E220" s="8" t="str" cm="1">
        <f t="array" ref="E220">_xlfn.IFS(D220&lt;100000,"Malá",D220&lt;442000,"Podlimitná",D220&gt;442000,"Nadlimitná")</f>
        <v>Malá</v>
      </c>
    </row>
    <row r="221" spans="1:5" x14ac:dyDescent="0.3">
      <c r="A221" s="14" t="s">
        <v>295</v>
      </c>
      <c r="B221" s="13">
        <v>46912.540924072266</v>
      </c>
      <c r="C221" s="8">
        <v>0</v>
      </c>
      <c r="D221" s="13">
        <f t="shared" si="3"/>
        <v>46912.540924072266</v>
      </c>
      <c r="E221" s="8" t="str" cm="1">
        <f t="array" ref="E221">_xlfn.IFS(D221&lt;100000,"Malá",D221&lt;442000,"Podlimitná",D221&gt;442000,"Nadlimitná")</f>
        <v>Malá</v>
      </c>
    </row>
    <row r="222" spans="1:5" x14ac:dyDescent="0.3">
      <c r="A222" s="14" t="s">
        <v>296</v>
      </c>
      <c r="B222" s="13">
        <v>72755.799987792969</v>
      </c>
      <c r="C222" s="8">
        <v>0</v>
      </c>
      <c r="D222" s="13">
        <f t="shared" si="3"/>
        <v>72755.799987792969</v>
      </c>
      <c r="E222" s="8" t="str" cm="1">
        <f t="array" ref="E222">_xlfn.IFS(D222&lt;100000,"Malá",D222&lt;442000,"Podlimitná",D222&gt;442000,"Nadlimitná")</f>
        <v>Malá</v>
      </c>
    </row>
    <row r="223" spans="1:5" x14ac:dyDescent="0.3">
      <c r="A223" s="14" t="s">
        <v>297</v>
      </c>
      <c r="B223" s="13">
        <v>8111.0700988769531</v>
      </c>
      <c r="C223" s="8">
        <v>0</v>
      </c>
      <c r="D223" s="13">
        <f t="shared" si="3"/>
        <v>8111.0700988769531</v>
      </c>
      <c r="E223" s="8" t="str" cm="1">
        <f t="array" ref="E223">_xlfn.IFS(D223&lt;100000,"Malá",D223&lt;442000,"Podlimitná",D223&gt;442000,"Nadlimitná")</f>
        <v>Malá</v>
      </c>
    </row>
    <row r="224" spans="1:5" x14ac:dyDescent="0.3">
      <c r="A224" s="14" t="s">
        <v>298</v>
      </c>
      <c r="B224" s="13">
        <v>18948.169921875</v>
      </c>
      <c r="C224" s="8">
        <v>0</v>
      </c>
      <c r="D224" s="13">
        <f t="shared" si="3"/>
        <v>18948.169921875</v>
      </c>
      <c r="E224" s="8" t="str" cm="1">
        <f t="array" ref="E224">_xlfn.IFS(D224&lt;100000,"Malá",D224&lt;442000,"Podlimitná",D224&gt;442000,"Nadlimitná")</f>
        <v>Malá</v>
      </c>
    </row>
    <row r="225" spans="1:5" x14ac:dyDescent="0.3">
      <c r="A225" s="14" t="s">
        <v>299</v>
      </c>
      <c r="B225" s="13">
        <v>16988.45990562439</v>
      </c>
      <c r="C225" s="8">
        <v>0</v>
      </c>
      <c r="D225" s="13">
        <f t="shared" si="3"/>
        <v>16988.45990562439</v>
      </c>
      <c r="E225" s="8" t="str" cm="1">
        <f t="array" ref="E225">_xlfn.IFS(D225&lt;100000,"Malá",D225&lt;442000,"Podlimitná",D225&gt;442000,"Nadlimitná")</f>
        <v>Malá</v>
      </c>
    </row>
    <row r="226" spans="1:5" x14ac:dyDescent="0.3">
      <c r="A226" s="14" t="s">
        <v>300</v>
      </c>
      <c r="B226" s="13">
        <v>2577.2399597167969</v>
      </c>
      <c r="C226" s="8">
        <v>0</v>
      </c>
      <c r="D226" s="13">
        <f t="shared" si="3"/>
        <v>2577.2399597167969</v>
      </c>
      <c r="E226" s="8" t="str" cm="1">
        <f t="array" ref="E226">_xlfn.IFS(D226&lt;100000,"Malá",D226&lt;442000,"Podlimitná",D226&gt;442000,"Nadlimitná")</f>
        <v>Malá</v>
      </c>
    </row>
    <row r="227" spans="1:5" x14ac:dyDescent="0.3">
      <c r="A227" s="14" t="s">
        <v>301</v>
      </c>
      <c r="B227" s="13">
        <v>131317.57055664063</v>
      </c>
      <c r="C227" s="8">
        <v>0</v>
      </c>
      <c r="D227" s="13">
        <f t="shared" si="3"/>
        <v>131317.57055664063</v>
      </c>
      <c r="E227" s="8" t="str" cm="1">
        <f t="array" ref="E227">_xlfn.IFS(D227&lt;100000,"Malá",D227&lt;442000,"Podlimitná",D227&gt;442000,"Nadlimitná")</f>
        <v>Podlimitná</v>
      </c>
    </row>
    <row r="228" spans="1:5" x14ac:dyDescent="0.3">
      <c r="A228" s="14" t="s">
        <v>302</v>
      </c>
      <c r="B228" s="13">
        <v>34581.890258789063</v>
      </c>
      <c r="C228" s="8">
        <v>0</v>
      </c>
      <c r="D228" s="13">
        <f t="shared" si="3"/>
        <v>34581.890258789063</v>
      </c>
      <c r="E228" s="8" t="str" cm="1">
        <f t="array" ref="E228">_xlfn.IFS(D228&lt;100000,"Malá",D228&lt;442000,"Podlimitná",D228&gt;442000,"Nadlimitná")</f>
        <v>Malá</v>
      </c>
    </row>
    <row r="229" spans="1:5" x14ac:dyDescent="0.3">
      <c r="A229" s="14" t="s">
        <v>303</v>
      </c>
      <c r="B229" s="13">
        <v>17259.439971923828</v>
      </c>
      <c r="C229" s="8">
        <v>0</v>
      </c>
      <c r="D229" s="13">
        <f t="shared" si="3"/>
        <v>17259.439971923828</v>
      </c>
      <c r="E229" s="8" t="str" cm="1">
        <f t="array" ref="E229">_xlfn.IFS(D229&lt;100000,"Malá",D229&lt;442000,"Podlimitná",D229&gt;442000,"Nadlimitná")</f>
        <v>Malá</v>
      </c>
    </row>
    <row r="230" spans="1:5" x14ac:dyDescent="0.3">
      <c r="A230" s="14" t="s">
        <v>304</v>
      </c>
      <c r="B230" s="13">
        <v>50485.070011138916</v>
      </c>
      <c r="C230" s="8">
        <v>0</v>
      </c>
      <c r="D230" s="13">
        <f t="shared" si="3"/>
        <v>50485.070011138916</v>
      </c>
      <c r="E230" s="8" t="str" cm="1">
        <f t="array" ref="E230">_xlfn.IFS(D230&lt;100000,"Malá",D230&lt;442000,"Podlimitná",D230&gt;442000,"Nadlimitná")</f>
        <v>Malá</v>
      </c>
    </row>
    <row r="231" spans="1:5" x14ac:dyDescent="0.3">
      <c r="A231" s="14" t="s">
        <v>305</v>
      </c>
      <c r="B231" s="13">
        <v>154464.04951322079</v>
      </c>
      <c r="C231" s="8">
        <v>1</v>
      </c>
      <c r="D231" s="13">
        <f t="shared" si="3"/>
        <v>128636.9083050473</v>
      </c>
      <c r="E231" s="8" t="str" cm="1">
        <f t="array" ref="E231">_xlfn.IFS(D231&lt;100000,"Malá",D231&lt;442000,"Podlimitná",D231&gt;442000,"Nadlimitná")</f>
        <v>Podlimitná</v>
      </c>
    </row>
    <row r="232" spans="1:5" x14ac:dyDescent="0.3">
      <c r="A232" s="14" t="s">
        <v>306</v>
      </c>
      <c r="B232" s="13">
        <v>78935.750732421875</v>
      </c>
      <c r="C232" s="8">
        <v>0</v>
      </c>
      <c r="D232" s="13">
        <f t="shared" si="3"/>
        <v>78935.750732421875</v>
      </c>
      <c r="E232" s="8" t="str" cm="1">
        <f t="array" ref="E232">_xlfn.IFS(D232&lt;100000,"Malá",D232&lt;442000,"Podlimitná",D232&gt;442000,"Nadlimitná")</f>
        <v>Malá</v>
      </c>
    </row>
    <row r="233" spans="1:5" x14ac:dyDescent="0.3">
      <c r="A233" s="14" t="s">
        <v>307</v>
      </c>
      <c r="B233" s="13">
        <v>90398.809646606445</v>
      </c>
      <c r="C233" s="8">
        <v>0</v>
      </c>
      <c r="D233" s="13">
        <f t="shared" si="3"/>
        <v>90398.809646606445</v>
      </c>
      <c r="E233" s="8" t="str" cm="1">
        <f t="array" ref="E233">_xlfn.IFS(D233&lt;100000,"Malá",D233&lt;442000,"Podlimitná",D233&gt;442000,"Nadlimitná")</f>
        <v>Malá</v>
      </c>
    </row>
    <row r="234" spans="1:5" x14ac:dyDescent="0.3">
      <c r="A234" s="14" t="s">
        <v>308</v>
      </c>
      <c r="B234" s="13">
        <v>12889.9501953125</v>
      </c>
      <c r="C234" s="8">
        <v>0</v>
      </c>
      <c r="D234" s="13">
        <f t="shared" si="3"/>
        <v>12889.9501953125</v>
      </c>
      <c r="E234" s="8" t="str" cm="1">
        <f t="array" ref="E234">_xlfn.IFS(D234&lt;100000,"Malá",D234&lt;442000,"Podlimitná",D234&gt;442000,"Nadlimitná")</f>
        <v>Malá</v>
      </c>
    </row>
    <row r="235" spans="1:5" x14ac:dyDescent="0.3">
      <c r="A235" s="14" t="s">
        <v>309</v>
      </c>
      <c r="B235" s="13">
        <v>47460.070281982422</v>
      </c>
      <c r="C235" s="8">
        <v>0</v>
      </c>
      <c r="D235" s="13">
        <f t="shared" si="3"/>
        <v>47460.070281982422</v>
      </c>
      <c r="E235" s="8" t="str" cm="1">
        <f t="array" ref="E235">_xlfn.IFS(D235&lt;100000,"Malá",D235&lt;442000,"Podlimitná",D235&gt;442000,"Nadlimitná")</f>
        <v>Malá</v>
      </c>
    </row>
    <row r="236" spans="1:5" x14ac:dyDescent="0.3">
      <c r="A236" s="14" t="s">
        <v>310</v>
      </c>
      <c r="B236" s="13">
        <v>17980.449951171875</v>
      </c>
      <c r="C236" s="8">
        <v>0</v>
      </c>
      <c r="D236" s="13">
        <f t="shared" si="3"/>
        <v>17980.449951171875</v>
      </c>
      <c r="E236" s="8" t="str" cm="1">
        <f t="array" ref="E236">_xlfn.IFS(D236&lt;100000,"Malá",D236&lt;442000,"Podlimitná",D236&gt;442000,"Nadlimitná")</f>
        <v>Malá</v>
      </c>
    </row>
    <row r="237" spans="1:5" x14ac:dyDescent="0.3">
      <c r="A237" s="14" t="s">
        <v>311</v>
      </c>
      <c r="B237" s="13">
        <v>8027.9200134277344</v>
      </c>
      <c r="C237" s="8">
        <v>0</v>
      </c>
      <c r="D237" s="13">
        <f t="shared" si="3"/>
        <v>8027.9200134277344</v>
      </c>
      <c r="E237" s="8" t="str" cm="1">
        <f t="array" ref="E237">_xlfn.IFS(D237&lt;100000,"Malá",D237&lt;442000,"Podlimitná",D237&gt;442000,"Nadlimitná")</f>
        <v>Malá</v>
      </c>
    </row>
    <row r="238" spans="1:5" x14ac:dyDescent="0.3">
      <c r="A238" s="14" t="s">
        <v>312</v>
      </c>
      <c r="B238" s="13">
        <v>78615.960723876953</v>
      </c>
      <c r="C238" s="8">
        <v>0</v>
      </c>
      <c r="D238" s="13">
        <f t="shared" si="3"/>
        <v>78615.960723876953</v>
      </c>
      <c r="E238" s="8" t="str" cm="1">
        <f t="array" ref="E238">_xlfn.IFS(D238&lt;100000,"Malá",D238&lt;442000,"Podlimitná",D238&gt;442000,"Nadlimitná")</f>
        <v>Malá</v>
      </c>
    </row>
    <row r="239" spans="1:5" x14ac:dyDescent="0.3">
      <c r="A239" s="14" t="s">
        <v>313</v>
      </c>
      <c r="B239" s="13">
        <v>521539.08636474609</v>
      </c>
      <c r="C239" s="8">
        <v>1</v>
      </c>
      <c r="D239" s="13">
        <f t="shared" si="3"/>
        <v>434335.21160182799</v>
      </c>
      <c r="E239" s="8" t="str" cm="1">
        <f t="array" ref="E239">_xlfn.IFS(D239&lt;100000,"Malá",D239&lt;442000,"Podlimitná",D239&gt;442000,"Nadlimitná")</f>
        <v>Podlimitná</v>
      </c>
    </row>
    <row r="240" spans="1:5" x14ac:dyDescent="0.3">
      <c r="A240" s="14" t="s">
        <v>314</v>
      </c>
      <c r="B240" s="13">
        <v>9204.3801116943359</v>
      </c>
      <c r="C240" s="8">
        <v>0</v>
      </c>
      <c r="D240" s="13">
        <f t="shared" si="3"/>
        <v>9204.3801116943359</v>
      </c>
      <c r="E240" s="8" t="str" cm="1">
        <f t="array" ref="E240">_xlfn.IFS(D240&lt;100000,"Malá",D240&lt;442000,"Podlimitná",D240&gt;442000,"Nadlimitná")</f>
        <v>Malá</v>
      </c>
    </row>
    <row r="241" spans="1:5" x14ac:dyDescent="0.3">
      <c r="A241" s="14" t="s">
        <v>315</v>
      </c>
      <c r="B241" s="13">
        <v>60849.729598999023</v>
      </c>
      <c r="C241" s="8">
        <v>0</v>
      </c>
      <c r="D241" s="13">
        <f t="shared" si="3"/>
        <v>60849.729598999023</v>
      </c>
      <c r="E241" s="8" t="str" cm="1">
        <f t="array" ref="E241">_xlfn.IFS(D241&lt;100000,"Malá",D241&lt;442000,"Podlimitná",D241&gt;442000,"Nadlimitná")</f>
        <v>Malá</v>
      </c>
    </row>
    <row r="242" spans="1:5" x14ac:dyDescent="0.3">
      <c r="A242" s="14" t="s">
        <v>316</v>
      </c>
      <c r="B242" s="13">
        <v>33355.269409179688</v>
      </c>
      <c r="C242" s="8">
        <v>0</v>
      </c>
      <c r="D242" s="13">
        <f t="shared" si="3"/>
        <v>33355.269409179688</v>
      </c>
      <c r="E242" s="8" t="str" cm="1">
        <f t="array" ref="E242">_xlfn.IFS(D242&lt;100000,"Malá",D242&lt;442000,"Podlimitná",D242&gt;442000,"Nadlimitná")</f>
        <v>Malá</v>
      </c>
    </row>
    <row r="243" spans="1:5" x14ac:dyDescent="0.3">
      <c r="A243" s="14" t="s">
        <v>317</v>
      </c>
      <c r="B243" s="13">
        <v>174717.03167724609</v>
      </c>
      <c r="C243" s="8">
        <v>0</v>
      </c>
      <c r="D243" s="13">
        <f t="shared" si="3"/>
        <v>174717.03167724609</v>
      </c>
      <c r="E243" s="8" t="str" cm="1">
        <f t="array" ref="E243">_xlfn.IFS(D243&lt;100000,"Malá",D243&lt;442000,"Podlimitná",D243&gt;442000,"Nadlimitná")</f>
        <v>Podlimitná</v>
      </c>
    </row>
    <row r="244" spans="1:5" x14ac:dyDescent="0.3">
      <c r="A244" s="14" t="s">
        <v>318</v>
      </c>
      <c r="B244" s="13">
        <v>13016.130233764648</v>
      </c>
      <c r="C244" s="8">
        <v>0</v>
      </c>
      <c r="D244" s="13">
        <f t="shared" si="3"/>
        <v>13016.130233764648</v>
      </c>
      <c r="E244" s="8" t="str" cm="1">
        <f t="array" ref="E244">_xlfn.IFS(D244&lt;100000,"Malá",D244&lt;442000,"Podlimitná",D244&gt;442000,"Nadlimitná")</f>
        <v>Malá</v>
      </c>
    </row>
    <row r="245" spans="1:5" x14ac:dyDescent="0.3">
      <c r="A245" s="14" t="s">
        <v>319</v>
      </c>
      <c r="B245" s="13">
        <v>291424.24184799194</v>
      </c>
      <c r="C245" s="8">
        <v>1</v>
      </c>
      <c r="D245" s="13">
        <f t="shared" si="3"/>
        <v>242696.68958316042</v>
      </c>
      <c r="E245" s="8" t="str" cm="1">
        <f t="array" ref="E245">_xlfn.IFS(D245&lt;100000,"Malá",D245&lt;442000,"Podlimitná",D245&gt;442000,"Nadlimitná")</f>
        <v>Podlimitná</v>
      </c>
    </row>
    <row r="246" spans="1:5" x14ac:dyDescent="0.3">
      <c r="A246" s="14" t="s">
        <v>320</v>
      </c>
      <c r="B246" s="13">
        <v>40184.719765663147</v>
      </c>
      <c r="C246" s="8">
        <v>0</v>
      </c>
      <c r="D246" s="13">
        <f t="shared" si="3"/>
        <v>40184.719765663147</v>
      </c>
      <c r="E246" s="8" t="str" cm="1">
        <f t="array" ref="E246">_xlfn.IFS(D246&lt;100000,"Malá",D246&lt;442000,"Podlimitná",D246&gt;442000,"Nadlimitná")</f>
        <v>Malá</v>
      </c>
    </row>
    <row r="247" spans="1:5" x14ac:dyDescent="0.3">
      <c r="A247" s="14" t="s">
        <v>321</v>
      </c>
      <c r="B247" s="13">
        <v>4464.7500495910645</v>
      </c>
      <c r="C247" s="8">
        <v>1</v>
      </c>
      <c r="D247" s="13">
        <f t="shared" si="3"/>
        <v>3718.2221011565757</v>
      </c>
      <c r="E247" s="8" t="str" cm="1">
        <f t="array" ref="E247">_xlfn.IFS(D247&lt;100000,"Malá",D247&lt;442000,"Podlimitná",D247&gt;442000,"Nadlimitná")</f>
        <v>Malá</v>
      </c>
    </row>
    <row r="248" spans="1:5" x14ac:dyDescent="0.3">
      <c r="A248" s="14" t="s">
        <v>322</v>
      </c>
      <c r="B248" s="13">
        <v>13446.30029296875</v>
      </c>
      <c r="C248" s="8">
        <v>0</v>
      </c>
      <c r="D248" s="13">
        <f t="shared" si="3"/>
        <v>13446.30029296875</v>
      </c>
      <c r="E248" s="8" t="str" cm="1">
        <f t="array" ref="E248">_xlfn.IFS(D248&lt;100000,"Malá",D248&lt;442000,"Podlimitná",D248&gt;442000,"Nadlimitná")</f>
        <v>Malá</v>
      </c>
    </row>
    <row r="249" spans="1:5" x14ac:dyDescent="0.3">
      <c r="A249" s="14" t="s">
        <v>323</v>
      </c>
      <c r="B249" s="13">
        <v>96198.930721282959</v>
      </c>
      <c r="C249" s="8">
        <v>0</v>
      </c>
      <c r="D249" s="13">
        <f t="shared" si="3"/>
        <v>96198.930721282959</v>
      </c>
      <c r="E249" s="8" t="str" cm="1">
        <f t="array" ref="E249">_xlfn.IFS(D249&lt;100000,"Malá",D249&lt;442000,"Podlimitná",D249&gt;442000,"Nadlimitná")</f>
        <v>Malá</v>
      </c>
    </row>
    <row r="250" spans="1:5" x14ac:dyDescent="0.3">
      <c r="A250" s="14" t="s">
        <v>324</v>
      </c>
      <c r="B250" s="13">
        <v>11392.279968261719</v>
      </c>
      <c r="C250" s="8">
        <v>0</v>
      </c>
      <c r="D250" s="13">
        <f t="shared" si="3"/>
        <v>11392.279968261719</v>
      </c>
      <c r="E250" s="8" t="str" cm="1">
        <f t="array" ref="E250">_xlfn.IFS(D250&lt;100000,"Malá",D250&lt;442000,"Podlimitná",D250&gt;442000,"Nadlimitná")</f>
        <v>Malá</v>
      </c>
    </row>
    <row r="251" spans="1:5" x14ac:dyDescent="0.3">
      <c r="A251" s="14" t="s">
        <v>325</v>
      </c>
      <c r="B251" s="13">
        <v>80561.080228805542</v>
      </c>
      <c r="C251" s="8">
        <v>0</v>
      </c>
      <c r="D251" s="13">
        <f t="shared" si="3"/>
        <v>80561.080228805542</v>
      </c>
      <c r="E251" s="8" t="str" cm="1">
        <f t="array" ref="E251">_xlfn.IFS(D251&lt;100000,"Malá",D251&lt;442000,"Podlimitná",D251&gt;442000,"Nadlimitná")</f>
        <v>Malá</v>
      </c>
    </row>
    <row r="252" spans="1:5" x14ac:dyDescent="0.3">
      <c r="A252" s="14" t="s">
        <v>326</v>
      </c>
      <c r="B252" s="13">
        <v>22742.980072021484</v>
      </c>
      <c r="C252" s="8">
        <v>0</v>
      </c>
      <c r="D252" s="13">
        <f t="shared" si="3"/>
        <v>22742.980072021484</v>
      </c>
      <c r="E252" s="8" t="str" cm="1">
        <f t="array" ref="E252">_xlfn.IFS(D252&lt;100000,"Malá",D252&lt;442000,"Podlimitná",D252&gt;442000,"Nadlimitná")</f>
        <v>Malá</v>
      </c>
    </row>
    <row r="253" spans="1:5" x14ac:dyDescent="0.3">
      <c r="A253" s="14" t="s">
        <v>327</v>
      </c>
      <c r="B253" s="13">
        <v>4386.2099456787109</v>
      </c>
      <c r="C253" s="8">
        <v>0</v>
      </c>
      <c r="D253" s="13">
        <f t="shared" si="3"/>
        <v>4386.2099456787109</v>
      </c>
      <c r="E253" s="8" t="str" cm="1">
        <f t="array" ref="E253">_xlfn.IFS(D253&lt;100000,"Malá",D253&lt;442000,"Podlimitná",D253&gt;442000,"Nadlimitná")</f>
        <v>Malá</v>
      </c>
    </row>
    <row r="254" spans="1:5" x14ac:dyDescent="0.3">
      <c r="A254" s="14" t="s">
        <v>328</v>
      </c>
      <c r="B254" s="13">
        <v>2979.4000091552734</v>
      </c>
      <c r="C254" s="8">
        <v>0</v>
      </c>
      <c r="D254" s="13">
        <f t="shared" si="3"/>
        <v>2979.4000091552734</v>
      </c>
      <c r="E254" s="8" t="str" cm="1">
        <f t="array" ref="E254">_xlfn.IFS(D254&lt;100000,"Malá",D254&lt;442000,"Podlimitná",D254&gt;442000,"Nadlimitná")</f>
        <v>Malá</v>
      </c>
    </row>
    <row r="255" spans="1:5" x14ac:dyDescent="0.3">
      <c r="A255" s="14" t="s">
        <v>329</v>
      </c>
      <c r="B255" s="13">
        <v>92851.808807373047</v>
      </c>
      <c r="C255" s="8">
        <v>0</v>
      </c>
      <c r="D255" s="13">
        <f t="shared" si="3"/>
        <v>92851.808807373047</v>
      </c>
      <c r="E255" s="8" t="str" cm="1">
        <f t="array" ref="E255">_xlfn.IFS(D255&lt;100000,"Malá",D255&lt;442000,"Podlimitná",D255&gt;442000,"Nadlimitná")</f>
        <v>Malá</v>
      </c>
    </row>
    <row r="256" spans="1:5" x14ac:dyDescent="0.3">
      <c r="A256" s="14" t="s">
        <v>330</v>
      </c>
      <c r="B256" s="13">
        <v>404507.35205078125</v>
      </c>
      <c r="C256" s="8">
        <v>0</v>
      </c>
      <c r="D256" s="13">
        <f t="shared" si="3"/>
        <v>404507.35205078125</v>
      </c>
      <c r="E256" s="8" t="str" cm="1">
        <f t="array" ref="E256">_xlfn.IFS(D256&lt;100000,"Malá",D256&lt;442000,"Podlimitná",D256&gt;442000,"Nadlimitná")</f>
        <v>Podlimitná</v>
      </c>
    </row>
    <row r="257" spans="1:5" x14ac:dyDescent="0.3">
      <c r="A257" s="14" t="s">
        <v>331</v>
      </c>
      <c r="B257" s="13">
        <v>64176.119202613831</v>
      </c>
      <c r="C257" s="8">
        <v>0</v>
      </c>
      <c r="D257" s="13">
        <f t="shared" si="3"/>
        <v>64176.119202613831</v>
      </c>
      <c r="E257" s="8" t="str" cm="1">
        <f t="array" ref="E257">_xlfn.IFS(D257&lt;100000,"Malá",D257&lt;442000,"Podlimitná",D257&gt;442000,"Nadlimitná")</f>
        <v>Malá</v>
      </c>
    </row>
    <row r="258" spans="1:5" x14ac:dyDescent="0.3">
      <c r="A258" s="14" t="s">
        <v>332</v>
      </c>
      <c r="B258" s="13">
        <v>4867.4698791503906</v>
      </c>
      <c r="C258" s="8">
        <v>0</v>
      </c>
      <c r="D258" s="13">
        <f t="shared" si="3"/>
        <v>4867.4698791503906</v>
      </c>
      <c r="E258" s="8" t="str" cm="1">
        <f t="array" ref="E258">_xlfn.IFS(D258&lt;100000,"Malá",D258&lt;442000,"Podlimitná",D258&gt;442000,"Nadlimitná")</f>
        <v>Malá</v>
      </c>
    </row>
    <row r="259" spans="1:5" x14ac:dyDescent="0.3">
      <c r="A259" s="14" t="s">
        <v>333</v>
      </c>
      <c r="B259" s="13">
        <v>1487163.2275776863</v>
      </c>
      <c r="C259" s="8">
        <v>1</v>
      </c>
      <c r="D259" s="13">
        <f t="shared" si="3"/>
        <v>1238502.2945042953</v>
      </c>
      <c r="E259" s="8" t="str" cm="1">
        <f t="array" ref="E259">_xlfn.IFS(D259&lt;100000,"Malá",D259&lt;442000,"Podlimitná",D259&gt;442000,"Nadlimitná")</f>
        <v>Nadlimitná</v>
      </c>
    </row>
    <row r="260" spans="1:5" x14ac:dyDescent="0.3">
      <c r="A260" s="14" t="s">
        <v>334</v>
      </c>
      <c r="B260" s="13">
        <v>41572.329105377197</v>
      </c>
      <c r="C260" s="8">
        <v>0</v>
      </c>
      <c r="D260" s="13">
        <f t="shared" si="3"/>
        <v>41572.329105377197</v>
      </c>
      <c r="E260" s="8" t="str" cm="1">
        <f t="array" ref="E260">_xlfn.IFS(D260&lt;100000,"Malá",D260&lt;442000,"Podlimitná",D260&gt;442000,"Nadlimitná")</f>
        <v>Malá</v>
      </c>
    </row>
    <row r="261" spans="1:5" x14ac:dyDescent="0.3">
      <c r="A261" s="14" t="s">
        <v>335</v>
      </c>
      <c r="B261" s="13">
        <v>19339.229965209961</v>
      </c>
      <c r="C261" s="8">
        <v>0</v>
      </c>
      <c r="D261" s="13">
        <f t="shared" si="3"/>
        <v>19339.229965209961</v>
      </c>
      <c r="E261" s="8" t="str" cm="1">
        <f t="array" ref="E261">_xlfn.IFS(D261&lt;100000,"Malá",D261&lt;442000,"Podlimitná",D261&gt;442000,"Nadlimitná")</f>
        <v>Malá</v>
      </c>
    </row>
    <row r="262" spans="1:5" x14ac:dyDescent="0.3">
      <c r="A262" s="14" t="s">
        <v>336</v>
      </c>
      <c r="B262" s="13">
        <v>173484.94106483459</v>
      </c>
      <c r="C262" s="8">
        <v>1</v>
      </c>
      <c r="D262" s="13">
        <f t="shared" si="3"/>
        <v>144477.41417107906</v>
      </c>
      <c r="E262" s="8" t="str" cm="1">
        <f t="array" ref="E262">_xlfn.IFS(D262&lt;100000,"Malá",D262&lt;442000,"Podlimitná",D262&gt;442000,"Nadlimitná")</f>
        <v>Podlimitná</v>
      </c>
    </row>
    <row r="263" spans="1:5" x14ac:dyDescent="0.3">
      <c r="A263" s="14" t="s">
        <v>337</v>
      </c>
      <c r="B263" s="13">
        <v>31471.799995422363</v>
      </c>
      <c r="C263" s="8">
        <v>0</v>
      </c>
      <c r="D263" s="13">
        <f t="shared" si="3"/>
        <v>31471.799995422363</v>
      </c>
      <c r="E263" s="8" t="str" cm="1">
        <f t="array" ref="E263">_xlfn.IFS(D263&lt;100000,"Malá",D263&lt;442000,"Podlimitná",D263&gt;442000,"Nadlimitná")</f>
        <v>Malá</v>
      </c>
    </row>
    <row r="264" spans="1:5" x14ac:dyDescent="0.3">
      <c r="A264" s="14" t="s">
        <v>338</v>
      </c>
      <c r="B264" s="13">
        <v>14134.469900131226</v>
      </c>
      <c r="C264" s="8">
        <v>1</v>
      </c>
      <c r="D264" s="13">
        <f t="shared" si="3"/>
        <v>11771.117708059364</v>
      </c>
      <c r="E264" s="8" t="str" cm="1">
        <f t="array" ref="E264">_xlfn.IFS(D264&lt;100000,"Malá",D264&lt;442000,"Podlimitná",D264&gt;442000,"Nadlimitná")</f>
        <v>Malá</v>
      </c>
    </row>
    <row r="265" spans="1:5" x14ac:dyDescent="0.3">
      <c r="A265" s="14" t="s">
        <v>339</v>
      </c>
      <c r="B265" s="13">
        <v>107888.58967590332</v>
      </c>
      <c r="C265" s="8">
        <v>1</v>
      </c>
      <c r="D265" s="13">
        <f t="shared" si="3"/>
        <v>89849.092141742483</v>
      </c>
      <c r="E265" s="8" t="str" cm="1">
        <f t="array" ref="E265">_xlfn.IFS(D265&lt;100000,"Malá",D265&lt;442000,"Podlimitná",D265&gt;442000,"Nadlimitná")</f>
        <v>Malá</v>
      </c>
    </row>
    <row r="266" spans="1:5" x14ac:dyDescent="0.3">
      <c r="A266" s="14" t="s">
        <v>340</v>
      </c>
      <c r="B266" s="13">
        <v>57866.498962402344</v>
      </c>
      <c r="C266" s="8">
        <v>0</v>
      </c>
      <c r="D266" s="13">
        <f t="shared" si="3"/>
        <v>57866.498962402344</v>
      </c>
      <c r="E266" s="8" t="str" cm="1">
        <f t="array" ref="E266">_xlfn.IFS(D266&lt;100000,"Malá",D266&lt;442000,"Podlimitná",D266&gt;442000,"Nadlimitná")</f>
        <v>Malá</v>
      </c>
    </row>
    <row r="267" spans="1:5" x14ac:dyDescent="0.3">
      <c r="A267" s="14" t="s">
        <v>341</v>
      </c>
      <c r="B267" s="13">
        <v>14835.399780273438</v>
      </c>
      <c r="C267" s="8">
        <v>0</v>
      </c>
      <c r="D267" s="13">
        <f t="shared" si="3"/>
        <v>14835.399780273438</v>
      </c>
      <c r="E267" s="8" t="str" cm="1">
        <f t="array" ref="E267">_xlfn.IFS(D267&lt;100000,"Malá",D267&lt;442000,"Podlimitná",D267&gt;442000,"Nadlimitná")</f>
        <v>Malá</v>
      </c>
    </row>
    <row r="268" spans="1:5" x14ac:dyDescent="0.3">
      <c r="A268" s="14" t="s">
        <v>342</v>
      </c>
      <c r="B268" s="13">
        <v>36847.41088104248</v>
      </c>
      <c r="C268" s="8">
        <v>0</v>
      </c>
      <c r="D268" s="13">
        <f t="shared" si="3"/>
        <v>36847.41088104248</v>
      </c>
      <c r="E268" s="8" t="str" cm="1">
        <f t="array" ref="E268">_xlfn.IFS(D268&lt;100000,"Malá",D268&lt;442000,"Podlimitná",D268&gt;442000,"Nadlimitná")</f>
        <v>Malá</v>
      </c>
    </row>
    <row r="269" spans="1:5" x14ac:dyDescent="0.3">
      <c r="A269" s="14" t="s">
        <v>343</v>
      </c>
      <c r="B269" s="13">
        <v>13027.220123291016</v>
      </c>
      <c r="C269" s="8">
        <v>0</v>
      </c>
      <c r="D269" s="13">
        <f t="shared" si="3"/>
        <v>13027.220123291016</v>
      </c>
      <c r="E269" s="8" t="str" cm="1">
        <f t="array" ref="E269">_xlfn.IFS(D269&lt;100000,"Malá",D269&lt;442000,"Podlimitná",D269&gt;442000,"Nadlimitná")</f>
        <v>Malá</v>
      </c>
    </row>
    <row r="270" spans="1:5" x14ac:dyDescent="0.3">
      <c r="A270" s="14" t="s">
        <v>344</v>
      </c>
      <c r="B270" s="13">
        <v>63325.75895690918</v>
      </c>
      <c r="C270" s="8">
        <v>0</v>
      </c>
      <c r="D270" s="13">
        <f t="shared" ref="D270:D333" si="4">IF(C270=1,B270*$M$20,B270)</f>
        <v>63325.75895690918</v>
      </c>
      <c r="E270" s="8" t="str" cm="1">
        <f t="array" ref="E270">_xlfn.IFS(D270&lt;100000,"Malá",D270&lt;442000,"Podlimitná",D270&gt;442000,"Nadlimitná")</f>
        <v>Malá</v>
      </c>
    </row>
    <row r="271" spans="1:5" x14ac:dyDescent="0.3">
      <c r="A271" s="14" t="s">
        <v>345</v>
      </c>
      <c r="B271" s="13">
        <v>48513.219619750977</v>
      </c>
      <c r="C271" s="8">
        <v>0</v>
      </c>
      <c r="D271" s="13">
        <f t="shared" si="4"/>
        <v>48513.219619750977</v>
      </c>
      <c r="E271" s="8" t="str" cm="1">
        <f t="array" ref="E271">_xlfn.IFS(D271&lt;100000,"Malá",D271&lt;442000,"Podlimitná",D271&gt;442000,"Nadlimitná")</f>
        <v>Malá</v>
      </c>
    </row>
    <row r="272" spans="1:5" x14ac:dyDescent="0.3">
      <c r="A272" s="14" t="s">
        <v>346</v>
      </c>
      <c r="B272" s="13">
        <v>105647.85928344727</v>
      </c>
      <c r="C272" s="8">
        <v>0</v>
      </c>
      <c r="D272" s="13">
        <f t="shared" si="4"/>
        <v>105647.85928344727</v>
      </c>
      <c r="E272" s="8" t="str" cm="1">
        <f t="array" ref="E272">_xlfn.IFS(D272&lt;100000,"Malá",D272&lt;442000,"Podlimitná",D272&gt;442000,"Nadlimitná")</f>
        <v>Podlimitná</v>
      </c>
    </row>
    <row r="273" spans="1:5" x14ac:dyDescent="0.3">
      <c r="A273" s="14" t="s">
        <v>347</v>
      </c>
      <c r="B273" s="13">
        <v>94103.840454101563</v>
      </c>
      <c r="C273" s="8">
        <v>0</v>
      </c>
      <c r="D273" s="13">
        <f t="shared" si="4"/>
        <v>94103.840454101563</v>
      </c>
      <c r="E273" s="8" t="str" cm="1">
        <f t="array" ref="E273">_xlfn.IFS(D273&lt;100000,"Malá",D273&lt;442000,"Podlimitná",D273&gt;442000,"Nadlimitná")</f>
        <v>Malá</v>
      </c>
    </row>
    <row r="274" spans="1:5" x14ac:dyDescent="0.3">
      <c r="A274" s="14" t="s">
        <v>348</v>
      </c>
      <c r="B274" s="13">
        <v>177457.56896972656</v>
      </c>
      <c r="C274" s="8">
        <v>0</v>
      </c>
      <c r="D274" s="13">
        <f t="shared" si="4"/>
        <v>177457.56896972656</v>
      </c>
      <c r="E274" s="8" t="str" cm="1">
        <f t="array" ref="E274">_xlfn.IFS(D274&lt;100000,"Malá",D274&lt;442000,"Podlimitná",D274&gt;442000,"Nadlimitná")</f>
        <v>Podlimitná</v>
      </c>
    </row>
    <row r="275" spans="1:5" x14ac:dyDescent="0.3">
      <c r="A275" s="14" t="s">
        <v>349</v>
      </c>
      <c r="B275" s="13">
        <v>153105.20869350433</v>
      </c>
      <c r="C275" s="8">
        <v>0</v>
      </c>
      <c r="D275" s="13">
        <f t="shared" si="4"/>
        <v>153105.20869350433</v>
      </c>
      <c r="E275" s="8" t="str" cm="1">
        <f t="array" ref="E275">_xlfn.IFS(D275&lt;100000,"Malá",D275&lt;442000,"Podlimitná",D275&gt;442000,"Nadlimitná")</f>
        <v>Podlimitná</v>
      </c>
    </row>
    <row r="276" spans="1:5" x14ac:dyDescent="0.3">
      <c r="A276" s="14" t="s">
        <v>350</v>
      </c>
      <c r="B276" s="13">
        <v>75243.588348388672</v>
      </c>
      <c r="C276" s="8">
        <v>0</v>
      </c>
      <c r="D276" s="13">
        <f t="shared" si="4"/>
        <v>75243.588348388672</v>
      </c>
      <c r="E276" s="8" t="str" cm="1">
        <f t="array" ref="E276">_xlfn.IFS(D276&lt;100000,"Malá",D276&lt;442000,"Podlimitná",D276&gt;442000,"Nadlimitná")</f>
        <v>Malá</v>
      </c>
    </row>
    <row r="277" spans="1:5" x14ac:dyDescent="0.3">
      <c r="A277" s="14" t="s">
        <v>351</v>
      </c>
      <c r="B277" s="13">
        <v>17369.419921875</v>
      </c>
      <c r="C277" s="8">
        <v>0</v>
      </c>
      <c r="D277" s="13">
        <f t="shared" si="4"/>
        <v>17369.419921875</v>
      </c>
      <c r="E277" s="8" t="str" cm="1">
        <f t="array" ref="E277">_xlfn.IFS(D277&lt;100000,"Malá",D277&lt;442000,"Podlimitná",D277&gt;442000,"Nadlimitná")</f>
        <v>Malá</v>
      </c>
    </row>
    <row r="278" spans="1:5" x14ac:dyDescent="0.3">
      <c r="A278" s="14" t="s">
        <v>352</v>
      </c>
      <c r="B278" s="13">
        <v>84728.580963134766</v>
      </c>
      <c r="C278" s="8">
        <v>0</v>
      </c>
      <c r="D278" s="13">
        <f t="shared" si="4"/>
        <v>84728.580963134766</v>
      </c>
      <c r="E278" s="8" t="str" cm="1">
        <f t="array" ref="E278">_xlfn.IFS(D278&lt;100000,"Malá",D278&lt;442000,"Podlimitná",D278&gt;442000,"Nadlimitná")</f>
        <v>Malá</v>
      </c>
    </row>
    <row r="279" spans="1:5" x14ac:dyDescent="0.3">
      <c r="A279" s="14" t="s">
        <v>353</v>
      </c>
      <c r="B279" s="13">
        <v>39972.859313964844</v>
      </c>
      <c r="C279" s="8">
        <v>0</v>
      </c>
      <c r="D279" s="13">
        <f t="shared" si="4"/>
        <v>39972.859313964844</v>
      </c>
      <c r="E279" s="8" t="str" cm="1">
        <f t="array" ref="E279">_xlfn.IFS(D279&lt;100000,"Malá",D279&lt;442000,"Podlimitná",D279&gt;442000,"Nadlimitná")</f>
        <v>Malá</v>
      </c>
    </row>
    <row r="280" spans="1:5" x14ac:dyDescent="0.3">
      <c r="A280" s="14" t="s">
        <v>354</v>
      </c>
      <c r="B280" s="13">
        <v>47090.22053527832</v>
      </c>
      <c r="C280" s="8">
        <v>0</v>
      </c>
      <c r="D280" s="13">
        <f t="shared" si="4"/>
        <v>47090.22053527832</v>
      </c>
      <c r="E280" s="8" t="str" cm="1">
        <f t="array" ref="E280">_xlfn.IFS(D280&lt;100000,"Malá",D280&lt;442000,"Podlimitná",D280&gt;442000,"Nadlimitná")</f>
        <v>Malá</v>
      </c>
    </row>
    <row r="281" spans="1:5" x14ac:dyDescent="0.3">
      <c r="A281" s="14" t="s">
        <v>355</v>
      </c>
      <c r="B281" s="13">
        <v>71505.259765625</v>
      </c>
      <c r="C281" s="8">
        <v>0</v>
      </c>
      <c r="D281" s="13">
        <f t="shared" si="4"/>
        <v>71505.259765625</v>
      </c>
      <c r="E281" s="8" t="str" cm="1">
        <f t="array" ref="E281">_xlfn.IFS(D281&lt;100000,"Malá",D281&lt;442000,"Podlimitná",D281&gt;442000,"Nadlimitná")</f>
        <v>Malá</v>
      </c>
    </row>
    <row r="282" spans="1:5" x14ac:dyDescent="0.3">
      <c r="A282" s="14" t="s">
        <v>356</v>
      </c>
      <c r="B282" s="13">
        <v>25526.949676513672</v>
      </c>
      <c r="C282" s="8">
        <v>0</v>
      </c>
      <c r="D282" s="13">
        <f t="shared" si="4"/>
        <v>25526.949676513672</v>
      </c>
      <c r="E282" s="8" t="str" cm="1">
        <f t="array" ref="E282">_xlfn.IFS(D282&lt;100000,"Malá",D282&lt;442000,"Podlimitná",D282&gt;442000,"Nadlimitná")</f>
        <v>Malá</v>
      </c>
    </row>
    <row r="283" spans="1:5" x14ac:dyDescent="0.3">
      <c r="A283" s="14" t="s">
        <v>357</v>
      </c>
      <c r="B283" s="13">
        <v>32187.679763793945</v>
      </c>
      <c r="C283" s="8">
        <v>0</v>
      </c>
      <c r="D283" s="13">
        <f t="shared" si="4"/>
        <v>32187.679763793945</v>
      </c>
      <c r="E283" s="8" t="str" cm="1">
        <f t="array" ref="E283">_xlfn.IFS(D283&lt;100000,"Malá",D283&lt;442000,"Podlimitná",D283&gt;442000,"Nadlimitná")</f>
        <v>Malá</v>
      </c>
    </row>
    <row r="284" spans="1:5" x14ac:dyDescent="0.3">
      <c r="A284" s="14" t="s">
        <v>358</v>
      </c>
      <c r="B284" s="13">
        <v>78106.449569702148</v>
      </c>
      <c r="C284" s="8">
        <v>0</v>
      </c>
      <c r="D284" s="13">
        <f t="shared" si="4"/>
        <v>78106.449569702148</v>
      </c>
      <c r="E284" s="8" t="str" cm="1">
        <f t="array" ref="E284">_xlfn.IFS(D284&lt;100000,"Malá",D284&lt;442000,"Podlimitná",D284&gt;442000,"Nadlimitná")</f>
        <v>Malá</v>
      </c>
    </row>
    <row r="285" spans="1:5" x14ac:dyDescent="0.3">
      <c r="A285" s="14" t="s">
        <v>359</v>
      </c>
      <c r="B285" s="13">
        <v>118686.71948242188</v>
      </c>
      <c r="C285" s="8">
        <v>0</v>
      </c>
      <c r="D285" s="13">
        <f t="shared" si="4"/>
        <v>118686.71948242188</v>
      </c>
      <c r="E285" s="8" t="str" cm="1">
        <f t="array" ref="E285">_xlfn.IFS(D285&lt;100000,"Malá",D285&lt;442000,"Podlimitná",D285&gt;442000,"Nadlimitná")</f>
        <v>Podlimitná</v>
      </c>
    </row>
    <row r="286" spans="1:5" x14ac:dyDescent="0.3">
      <c r="A286" s="14" t="s">
        <v>360</v>
      </c>
      <c r="B286" s="13">
        <v>53715.440315246582</v>
      </c>
      <c r="C286" s="8">
        <v>0</v>
      </c>
      <c r="D286" s="13">
        <f t="shared" si="4"/>
        <v>53715.440315246582</v>
      </c>
      <c r="E286" s="8" t="str" cm="1">
        <f t="array" ref="E286">_xlfn.IFS(D286&lt;100000,"Malá",D286&lt;442000,"Podlimitná",D286&gt;442000,"Nadlimitná")</f>
        <v>Malá</v>
      </c>
    </row>
    <row r="287" spans="1:5" x14ac:dyDescent="0.3">
      <c r="A287" s="14" t="s">
        <v>361</v>
      </c>
      <c r="B287" s="13">
        <v>3928.1399459838867</v>
      </c>
      <c r="C287" s="8">
        <v>0</v>
      </c>
      <c r="D287" s="13">
        <f t="shared" si="4"/>
        <v>3928.1399459838867</v>
      </c>
      <c r="E287" s="8" t="str" cm="1">
        <f t="array" ref="E287">_xlfn.IFS(D287&lt;100000,"Malá",D287&lt;442000,"Podlimitná",D287&gt;442000,"Nadlimitná")</f>
        <v>Malá</v>
      </c>
    </row>
    <row r="288" spans="1:5" x14ac:dyDescent="0.3">
      <c r="A288" s="14" t="s">
        <v>362</v>
      </c>
      <c r="B288" s="13">
        <v>58012.649826049805</v>
      </c>
      <c r="C288" s="8">
        <v>0</v>
      </c>
      <c r="D288" s="13">
        <f t="shared" si="4"/>
        <v>58012.649826049805</v>
      </c>
      <c r="E288" s="8" t="str" cm="1">
        <f t="array" ref="E288">_xlfn.IFS(D288&lt;100000,"Malá",D288&lt;442000,"Podlimitná",D288&gt;442000,"Nadlimitná")</f>
        <v>Malá</v>
      </c>
    </row>
    <row r="289" spans="1:5" x14ac:dyDescent="0.3">
      <c r="A289" s="14" t="s">
        <v>363</v>
      </c>
      <c r="B289" s="13">
        <v>22512.130317687988</v>
      </c>
      <c r="C289" s="8">
        <v>0</v>
      </c>
      <c r="D289" s="13">
        <f t="shared" si="4"/>
        <v>22512.130317687988</v>
      </c>
      <c r="E289" s="8" t="str" cm="1">
        <f t="array" ref="E289">_xlfn.IFS(D289&lt;100000,"Malá",D289&lt;442000,"Podlimitná",D289&gt;442000,"Nadlimitná")</f>
        <v>Malá</v>
      </c>
    </row>
    <row r="290" spans="1:5" x14ac:dyDescent="0.3">
      <c r="A290" s="14" t="s">
        <v>364</v>
      </c>
      <c r="B290" s="13">
        <v>14903.089965820313</v>
      </c>
      <c r="C290" s="8">
        <v>0</v>
      </c>
      <c r="D290" s="13">
        <f t="shared" si="4"/>
        <v>14903.089965820313</v>
      </c>
      <c r="E290" s="8" t="str" cm="1">
        <f t="array" ref="E290">_xlfn.IFS(D290&lt;100000,"Malá",D290&lt;442000,"Podlimitná",D290&gt;442000,"Nadlimitná")</f>
        <v>Malá</v>
      </c>
    </row>
    <row r="291" spans="1:5" x14ac:dyDescent="0.3">
      <c r="A291" s="14" t="s">
        <v>365</v>
      </c>
      <c r="B291" s="13">
        <v>14271.129791259766</v>
      </c>
      <c r="C291" s="8">
        <v>0</v>
      </c>
      <c r="D291" s="13">
        <f t="shared" si="4"/>
        <v>14271.129791259766</v>
      </c>
      <c r="E291" s="8" t="str" cm="1">
        <f t="array" ref="E291">_xlfn.IFS(D291&lt;100000,"Malá",D291&lt;442000,"Podlimitná",D291&gt;442000,"Nadlimitná")</f>
        <v>Malá</v>
      </c>
    </row>
    <row r="292" spans="1:5" x14ac:dyDescent="0.3">
      <c r="A292" s="14" t="s">
        <v>366</v>
      </c>
      <c r="B292" s="13">
        <v>110801.76977539063</v>
      </c>
      <c r="C292" s="8">
        <v>0</v>
      </c>
      <c r="D292" s="13">
        <f t="shared" si="4"/>
        <v>110801.76977539063</v>
      </c>
      <c r="E292" s="8" t="str" cm="1">
        <f t="array" ref="E292">_xlfn.IFS(D292&lt;100000,"Malá",D292&lt;442000,"Podlimitná",D292&gt;442000,"Nadlimitná")</f>
        <v>Podlimitná</v>
      </c>
    </row>
    <row r="293" spans="1:5" x14ac:dyDescent="0.3">
      <c r="A293" s="14" t="s">
        <v>367</v>
      </c>
      <c r="B293" s="13">
        <v>79538.771301269531</v>
      </c>
      <c r="C293" s="8">
        <v>0</v>
      </c>
      <c r="D293" s="13">
        <f t="shared" si="4"/>
        <v>79538.771301269531</v>
      </c>
      <c r="E293" s="8" t="str" cm="1">
        <f t="array" ref="E293">_xlfn.IFS(D293&lt;100000,"Malá",D293&lt;442000,"Podlimitná",D293&gt;442000,"Nadlimitná")</f>
        <v>Malá</v>
      </c>
    </row>
    <row r="294" spans="1:5" x14ac:dyDescent="0.3">
      <c r="A294" s="14" t="s">
        <v>368</v>
      </c>
      <c r="B294" s="13">
        <v>189565.69891357422</v>
      </c>
      <c r="C294" s="8">
        <v>0</v>
      </c>
      <c r="D294" s="13">
        <f t="shared" si="4"/>
        <v>189565.69891357422</v>
      </c>
      <c r="E294" s="8" t="str" cm="1">
        <f t="array" ref="E294">_xlfn.IFS(D294&lt;100000,"Malá",D294&lt;442000,"Podlimitná",D294&gt;442000,"Nadlimitná")</f>
        <v>Podlimitná</v>
      </c>
    </row>
    <row r="295" spans="1:5" x14ac:dyDescent="0.3">
      <c r="A295" s="14" t="s">
        <v>369</v>
      </c>
      <c r="B295" s="13">
        <v>83773.310302734375</v>
      </c>
      <c r="C295" s="8">
        <v>0</v>
      </c>
      <c r="D295" s="13">
        <f t="shared" si="4"/>
        <v>83773.310302734375</v>
      </c>
      <c r="E295" s="8" t="str" cm="1">
        <f t="array" ref="E295">_xlfn.IFS(D295&lt;100000,"Malá",D295&lt;442000,"Podlimitná",D295&gt;442000,"Nadlimitná")</f>
        <v>Malá</v>
      </c>
    </row>
    <row r="296" spans="1:5" x14ac:dyDescent="0.3">
      <c r="A296" s="14" t="s">
        <v>370</v>
      </c>
      <c r="B296" s="13">
        <v>132142.19091796875</v>
      </c>
      <c r="C296" s="8">
        <v>0</v>
      </c>
      <c r="D296" s="13">
        <f t="shared" si="4"/>
        <v>132142.19091796875</v>
      </c>
      <c r="E296" s="8" t="str" cm="1">
        <f t="array" ref="E296">_xlfn.IFS(D296&lt;100000,"Malá",D296&lt;442000,"Podlimitná",D296&gt;442000,"Nadlimitná")</f>
        <v>Podlimitná</v>
      </c>
    </row>
    <row r="297" spans="1:5" x14ac:dyDescent="0.3">
      <c r="A297" s="14" t="s">
        <v>371</v>
      </c>
      <c r="B297" s="13">
        <v>58404.930114746094</v>
      </c>
      <c r="C297" s="8">
        <v>0</v>
      </c>
      <c r="D297" s="13">
        <f t="shared" si="4"/>
        <v>58404.930114746094</v>
      </c>
      <c r="E297" s="8" t="str" cm="1">
        <f t="array" ref="E297">_xlfn.IFS(D297&lt;100000,"Malá",D297&lt;442000,"Podlimitná",D297&gt;442000,"Nadlimitná")</f>
        <v>Malá</v>
      </c>
    </row>
    <row r="298" spans="1:5" x14ac:dyDescent="0.3">
      <c r="A298" s="14" t="s">
        <v>372</v>
      </c>
      <c r="B298" s="13">
        <v>210850.39900112152</v>
      </c>
      <c r="C298" s="8">
        <v>0</v>
      </c>
      <c r="D298" s="13">
        <f t="shared" si="4"/>
        <v>210850.39900112152</v>
      </c>
      <c r="E298" s="8" t="str" cm="1">
        <f t="array" ref="E298">_xlfn.IFS(D298&lt;100000,"Malá",D298&lt;442000,"Podlimitná",D298&gt;442000,"Nadlimitná")</f>
        <v>Podlimitná</v>
      </c>
    </row>
    <row r="299" spans="1:5" x14ac:dyDescent="0.3">
      <c r="A299" s="14" t="s">
        <v>373</v>
      </c>
      <c r="B299" s="13">
        <v>14544.329956054688</v>
      </c>
      <c r="C299" s="8">
        <v>0</v>
      </c>
      <c r="D299" s="13">
        <f t="shared" si="4"/>
        <v>14544.329956054688</v>
      </c>
      <c r="E299" s="8" t="str" cm="1">
        <f t="array" ref="E299">_xlfn.IFS(D299&lt;100000,"Malá",D299&lt;442000,"Podlimitná",D299&gt;442000,"Nadlimitná")</f>
        <v>Malá</v>
      </c>
    </row>
    <row r="300" spans="1:5" x14ac:dyDescent="0.3">
      <c r="A300" s="14" t="s">
        <v>374</v>
      </c>
      <c r="B300" s="13">
        <v>74054.059307098389</v>
      </c>
      <c r="C300" s="8">
        <v>0</v>
      </c>
      <c r="D300" s="13">
        <f t="shared" si="4"/>
        <v>74054.059307098389</v>
      </c>
      <c r="E300" s="8" t="str" cm="1">
        <f t="array" ref="E300">_xlfn.IFS(D300&lt;100000,"Malá",D300&lt;442000,"Podlimitná",D300&gt;442000,"Nadlimitná")</f>
        <v>Malá</v>
      </c>
    </row>
    <row r="301" spans="1:5" x14ac:dyDescent="0.3">
      <c r="A301" s="14" t="s">
        <v>375</v>
      </c>
      <c r="B301" s="13">
        <v>18406.630325317383</v>
      </c>
      <c r="C301" s="8">
        <v>0</v>
      </c>
      <c r="D301" s="13">
        <f t="shared" si="4"/>
        <v>18406.630325317383</v>
      </c>
      <c r="E301" s="8" t="str" cm="1">
        <f t="array" ref="E301">_xlfn.IFS(D301&lt;100000,"Malá",D301&lt;442000,"Podlimitná",D301&gt;442000,"Nadlimitná")</f>
        <v>Malá</v>
      </c>
    </row>
    <row r="302" spans="1:5" x14ac:dyDescent="0.3">
      <c r="A302" s="14" t="s">
        <v>376</v>
      </c>
      <c r="B302" s="13">
        <v>70113.190170288086</v>
      </c>
      <c r="C302" s="8">
        <v>0</v>
      </c>
      <c r="D302" s="13">
        <f t="shared" si="4"/>
        <v>70113.190170288086</v>
      </c>
      <c r="E302" s="8" t="str" cm="1">
        <f t="array" ref="E302">_xlfn.IFS(D302&lt;100000,"Malá",D302&lt;442000,"Podlimitná",D302&gt;442000,"Nadlimitná")</f>
        <v>Malá</v>
      </c>
    </row>
    <row r="303" spans="1:5" x14ac:dyDescent="0.3">
      <c r="A303" s="14" t="s">
        <v>377</v>
      </c>
      <c r="B303" s="13">
        <v>40495.249877929688</v>
      </c>
      <c r="C303" s="8">
        <v>0</v>
      </c>
      <c r="D303" s="13">
        <f t="shared" si="4"/>
        <v>40495.249877929688</v>
      </c>
      <c r="E303" s="8" t="str" cm="1">
        <f t="array" ref="E303">_xlfn.IFS(D303&lt;100000,"Malá",D303&lt;442000,"Podlimitná",D303&gt;442000,"Nadlimitná")</f>
        <v>Malá</v>
      </c>
    </row>
    <row r="304" spans="1:5" x14ac:dyDescent="0.3">
      <c r="A304" s="14" t="s">
        <v>378</v>
      </c>
      <c r="B304" s="13">
        <v>14112.5498046875</v>
      </c>
      <c r="C304" s="8">
        <v>0</v>
      </c>
      <c r="D304" s="13">
        <f t="shared" si="4"/>
        <v>14112.5498046875</v>
      </c>
      <c r="E304" s="8" t="str" cm="1">
        <f t="array" ref="E304">_xlfn.IFS(D304&lt;100000,"Malá",D304&lt;442000,"Podlimitná",D304&gt;442000,"Nadlimitná")</f>
        <v>Malá</v>
      </c>
    </row>
    <row r="305" spans="1:5" x14ac:dyDescent="0.3">
      <c r="A305" s="14" t="s">
        <v>379</v>
      </c>
      <c r="B305" s="13">
        <v>78745.720642089844</v>
      </c>
      <c r="C305" s="8">
        <v>0</v>
      </c>
      <c r="D305" s="13">
        <f t="shared" si="4"/>
        <v>78745.720642089844</v>
      </c>
      <c r="E305" s="8" t="str" cm="1">
        <f t="array" ref="E305">_xlfn.IFS(D305&lt;100000,"Malá",D305&lt;442000,"Podlimitná",D305&gt;442000,"Nadlimitná")</f>
        <v>Malá</v>
      </c>
    </row>
    <row r="306" spans="1:5" x14ac:dyDescent="0.3">
      <c r="A306" s="14" t="s">
        <v>380</v>
      </c>
      <c r="B306" s="13">
        <v>79369.110443115234</v>
      </c>
      <c r="C306" s="8">
        <v>0</v>
      </c>
      <c r="D306" s="13">
        <f t="shared" si="4"/>
        <v>79369.110443115234</v>
      </c>
      <c r="E306" s="8" t="str" cm="1">
        <f t="array" ref="E306">_xlfn.IFS(D306&lt;100000,"Malá",D306&lt;442000,"Podlimitná",D306&gt;442000,"Nadlimitná")</f>
        <v>Malá</v>
      </c>
    </row>
    <row r="307" spans="1:5" x14ac:dyDescent="0.3">
      <c r="A307" s="14" t="s">
        <v>381</v>
      </c>
      <c r="B307" s="13">
        <v>9920.6899719238281</v>
      </c>
      <c r="C307" s="8">
        <v>0</v>
      </c>
      <c r="D307" s="13">
        <f t="shared" si="4"/>
        <v>9920.6899719238281</v>
      </c>
      <c r="E307" s="8" t="str" cm="1">
        <f t="array" ref="E307">_xlfn.IFS(D307&lt;100000,"Malá",D307&lt;442000,"Podlimitná",D307&gt;442000,"Nadlimitná")</f>
        <v>Malá</v>
      </c>
    </row>
    <row r="308" spans="1:5" x14ac:dyDescent="0.3">
      <c r="A308" s="14" t="s">
        <v>382</v>
      </c>
      <c r="B308" s="13">
        <v>111650.79100990295</v>
      </c>
      <c r="C308" s="8">
        <v>0</v>
      </c>
      <c r="D308" s="13">
        <f t="shared" si="4"/>
        <v>111650.79100990295</v>
      </c>
      <c r="E308" s="8" t="str" cm="1">
        <f t="array" ref="E308">_xlfn.IFS(D308&lt;100000,"Malá",D308&lt;442000,"Podlimitná",D308&gt;442000,"Nadlimitná")</f>
        <v>Podlimitná</v>
      </c>
    </row>
    <row r="309" spans="1:5" x14ac:dyDescent="0.3">
      <c r="A309" s="14" t="s">
        <v>383</v>
      </c>
      <c r="B309" s="13">
        <v>236677.46838378906</v>
      </c>
      <c r="C309" s="8">
        <v>0</v>
      </c>
      <c r="D309" s="13">
        <f t="shared" si="4"/>
        <v>236677.46838378906</v>
      </c>
      <c r="E309" s="8" t="str" cm="1">
        <f t="array" ref="E309">_xlfn.IFS(D309&lt;100000,"Malá",D309&lt;442000,"Podlimitná",D309&gt;442000,"Nadlimitná")</f>
        <v>Podlimitná</v>
      </c>
    </row>
    <row r="310" spans="1:5" x14ac:dyDescent="0.3">
      <c r="A310" s="14" t="s">
        <v>384</v>
      </c>
      <c r="B310" s="13">
        <v>7540.219970703125</v>
      </c>
      <c r="C310" s="8">
        <v>0</v>
      </c>
      <c r="D310" s="13">
        <f t="shared" si="4"/>
        <v>7540.219970703125</v>
      </c>
      <c r="E310" s="8" t="str" cm="1">
        <f t="array" ref="E310">_xlfn.IFS(D310&lt;100000,"Malá",D310&lt;442000,"Podlimitná",D310&gt;442000,"Nadlimitná")</f>
        <v>Malá</v>
      </c>
    </row>
    <row r="311" spans="1:5" x14ac:dyDescent="0.3">
      <c r="A311" s="14" t="s">
        <v>385</v>
      </c>
      <c r="B311" s="13">
        <v>690866.3150177002</v>
      </c>
      <c r="C311" s="8">
        <v>1</v>
      </c>
      <c r="D311" s="13">
        <f t="shared" si="4"/>
        <v>575350.10312138195</v>
      </c>
      <c r="E311" s="8" t="str" cm="1">
        <f t="array" ref="E311">_xlfn.IFS(D311&lt;100000,"Malá",D311&lt;442000,"Podlimitná",D311&gt;442000,"Nadlimitná")</f>
        <v>Nadlimitná</v>
      </c>
    </row>
    <row r="312" spans="1:5" x14ac:dyDescent="0.3">
      <c r="A312" s="14" t="s">
        <v>386</v>
      </c>
      <c r="B312" s="13">
        <v>483782.53718698025</v>
      </c>
      <c r="C312" s="8">
        <v>1</v>
      </c>
      <c r="D312" s="13">
        <f t="shared" si="4"/>
        <v>402891.74129400362</v>
      </c>
      <c r="E312" s="8" t="str" cm="1">
        <f t="array" ref="E312">_xlfn.IFS(D312&lt;100000,"Malá",D312&lt;442000,"Podlimitná",D312&gt;442000,"Nadlimitná")</f>
        <v>Podlimitná</v>
      </c>
    </row>
    <row r="313" spans="1:5" x14ac:dyDescent="0.3">
      <c r="A313" s="14" t="s">
        <v>387</v>
      </c>
      <c r="B313" s="13">
        <v>40988.889892578125</v>
      </c>
      <c r="C313" s="8">
        <v>0</v>
      </c>
      <c r="D313" s="13">
        <f t="shared" si="4"/>
        <v>40988.889892578125</v>
      </c>
      <c r="E313" s="8" t="str" cm="1">
        <f t="array" ref="E313">_xlfn.IFS(D313&lt;100000,"Malá",D313&lt;442000,"Podlimitná",D313&gt;442000,"Nadlimitná")</f>
        <v>Malá</v>
      </c>
    </row>
    <row r="314" spans="1:5" x14ac:dyDescent="0.3">
      <c r="A314" s="14" t="s">
        <v>388</v>
      </c>
      <c r="B314" s="13">
        <v>321613.47980499268</v>
      </c>
      <c r="C314" s="8">
        <v>0</v>
      </c>
      <c r="D314" s="13">
        <f t="shared" si="4"/>
        <v>321613.47980499268</v>
      </c>
      <c r="E314" s="8" t="str" cm="1">
        <f t="array" ref="E314">_xlfn.IFS(D314&lt;100000,"Malá",D314&lt;442000,"Podlimitná",D314&gt;442000,"Nadlimitná")</f>
        <v>Podlimitná</v>
      </c>
    </row>
    <row r="315" spans="1:5" x14ac:dyDescent="0.3">
      <c r="A315" s="14" t="s">
        <v>389</v>
      </c>
      <c r="B315" s="13">
        <v>74703.990509033203</v>
      </c>
      <c r="C315" s="8">
        <v>0</v>
      </c>
      <c r="D315" s="13">
        <f t="shared" si="4"/>
        <v>74703.990509033203</v>
      </c>
      <c r="E315" s="8" t="str" cm="1">
        <f t="array" ref="E315">_xlfn.IFS(D315&lt;100000,"Malá",D315&lt;442000,"Podlimitná",D315&gt;442000,"Nadlimitná")</f>
        <v>Malá</v>
      </c>
    </row>
    <row r="316" spans="1:5" x14ac:dyDescent="0.3">
      <c r="A316" s="14" t="s">
        <v>390</v>
      </c>
      <c r="B316" s="13">
        <v>117927.3505859375</v>
      </c>
      <c r="C316" s="8">
        <v>0</v>
      </c>
      <c r="D316" s="13">
        <f t="shared" si="4"/>
        <v>117927.3505859375</v>
      </c>
      <c r="E316" s="8" t="str" cm="1">
        <f t="array" ref="E316">_xlfn.IFS(D316&lt;100000,"Malá",D316&lt;442000,"Podlimitná",D316&gt;442000,"Nadlimitná")</f>
        <v>Podlimitná</v>
      </c>
    </row>
    <row r="317" spans="1:5" x14ac:dyDescent="0.3">
      <c r="A317" s="14" t="s">
        <v>391</v>
      </c>
      <c r="B317" s="13">
        <v>902924.19874858856</v>
      </c>
      <c r="C317" s="8">
        <v>1</v>
      </c>
      <c r="D317" s="13">
        <f t="shared" si="4"/>
        <v>751950.87612207851</v>
      </c>
      <c r="E317" s="8" t="str" cm="1">
        <f t="array" ref="E317">_xlfn.IFS(D317&lt;100000,"Malá",D317&lt;442000,"Podlimitná",D317&gt;442000,"Nadlimitná")</f>
        <v>Nadlimitná</v>
      </c>
    </row>
    <row r="318" spans="1:5" x14ac:dyDescent="0.3">
      <c r="A318" s="14" t="s">
        <v>392</v>
      </c>
      <c r="B318" s="13">
        <v>81582.770095825195</v>
      </c>
      <c r="C318" s="8">
        <v>0</v>
      </c>
      <c r="D318" s="13">
        <f t="shared" si="4"/>
        <v>81582.770095825195</v>
      </c>
      <c r="E318" s="8" t="str" cm="1">
        <f t="array" ref="E318">_xlfn.IFS(D318&lt;100000,"Malá",D318&lt;442000,"Podlimitná",D318&gt;442000,"Nadlimitná")</f>
        <v>Malá</v>
      </c>
    </row>
    <row r="319" spans="1:5" x14ac:dyDescent="0.3">
      <c r="A319" s="14" t="s">
        <v>393</v>
      </c>
      <c r="B319" s="13">
        <v>20882.369781494141</v>
      </c>
      <c r="C319" s="8">
        <v>0</v>
      </c>
      <c r="D319" s="13">
        <f t="shared" si="4"/>
        <v>20882.369781494141</v>
      </c>
      <c r="E319" s="8" t="str" cm="1">
        <f t="array" ref="E319">_xlfn.IFS(D319&lt;100000,"Malá",D319&lt;442000,"Podlimitná",D319&gt;442000,"Nadlimitná")</f>
        <v>Malá</v>
      </c>
    </row>
    <row r="320" spans="1:5" x14ac:dyDescent="0.3">
      <c r="A320" s="14" t="s">
        <v>394</v>
      </c>
      <c r="B320" s="13">
        <v>86934.409027099609</v>
      </c>
      <c r="C320" s="8">
        <v>0</v>
      </c>
      <c r="D320" s="13">
        <f t="shared" si="4"/>
        <v>86934.409027099609</v>
      </c>
      <c r="E320" s="8" t="str" cm="1">
        <f t="array" ref="E320">_xlfn.IFS(D320&lt;100000,"Malá",D320&lt;442000,"Podlimitná",D320&gt;442000,"Nadlimitná")</f>
        <v>Malá</v>
      </c>
    </row>
    <row r="321" spans="1:5" x14ac:dyDescent="0.3">
      <c r="A321" s="14" t="s">
        <v>395</v>
      </c>
      <c r="B321" s="13">
        <v>107297.23901367188</v>
      </c>
      <c r="C321" s="8">
        <v>0</v>
      </c>
      <c r="D321" s="13">
        <f t="shared" si="4"/>
        <v>107297.23901367188</v>
      </c>
      <c r="E321" s="8" t="str" cm="1">
        <f t="array" ref="E321">_xlfn.IFS(D321&lt;100000,"Malá",D321&lt;442000,"Podlimitná",D321&gt;442000,"Nadlimitná")</f>
        <v>Podlimitná</v>
      </c>
    </row>
    <row r="322" spans="1:5" x14ac:dyDescent="0.3">
      <c r="A322" s="14" t="s">
        <v>396</v>
      </c>
      <c r="B322" s="13">
        <v>261673.37603378296</v>
      </c>
      <c r="C322" s="8">
        <v>0</v>
      </c>
      <c r="D322" s="13">
        <f t="shared" si="4"/>
        <v>261673.37603378296</v>
      </c>
      <c r="E322" s="8" t="str" cm="1">
        <f t="array" ref="E322">_xlfn.IFS(D322&lt;100000,"Malá",D322&lt;442000,"Podlimitná",D322&gt;442000,"Nadlimitná")</f>
        <v>Podlimitná</v>
      </c>
    </row>
    <row r="323" spans="1:5" x14ac:dyDescent="0.3">
      <c r="A323" s="14" t="s">
        <v>397</v>
      </c>
      <c r="B323" s="13">
        <v>19109.699798583984</v>
      </c>
      <c r="C323" s="8">
        <v>0</v>
      </c>
      <c r="D323" s="13">
        <f t="shared" si="4"/>
        <v>19109.699798583984</v>
      </c>
      <c r="E323" s="8" t="str" cm="1">
        <f t="array" ref="E323">_xlfn.IFS(D323&lt;100000,"Malá",D323&lt;442000,"Podlimitná",D323&gt;442000,"Nadlimitná")</f>
        <v>Malá</v>
      </c>
    </row>
    <row r="324" spans="1:5" x14ac:dyDescent="0.3">
      <c r="A324" s="14" t="s">
        <v>398</v>
      </c>
      <c r="B324" s="13">
        <v>143469.82019042969</v>
      </c>
      <c r="C324" s="8">
        <v>0</v>
      </c>
      <c r="D324" s="13">
        <f t="shared" si="4"/>
        <v>143469.82019042969</v>
      </c>
      <c r="E324" s="8" t="str" cm="1">
        <f t="array" ref="E324">_xlfn.IFS(D324&lt;100000,"Malá",D324&lt;442000,"Podlimitná",D324&gt;442000,"Nadlimitná")</f>
        <v>Podlimitná</v>
      </c>
    </row>
    <row r="325" spans="1:5" x14ac:dyDescent="0.3">
      <c r="A325" s="14" t="s">
        <v>399</v>
      </c>
      <c r="B325" s="13">
        <v>10235.8798828125</v>
      </c>
      <c r="C325" s="8">
        <v>0</v>
      </c>
      <c r="D325" s="13">
        <f t="shared" si="4"/>
        <v>10235.8798828125</v>
      </c>
      <c r="E325" s="8" t="str" cm="1">
        <f t="array" ref="E325">_xlfn.IFS(D325&lt;100000,"Malá",D325&lt;442000,"Podlimitná",D325&gt;442000,"Nadlimitná")</f>
        <v>Malá</v>
      </c>
    </row>
    <row r="326" spans="1:5" x14ac:dyDescent="0.3">
      <c r="A326" s="14" t="s">
        <v>400</v>
      </c>
      <c r="B326" s="13">
        <v>43993.930450439453</v>
      </c>
      <c r="C326" s="8">
        <v>0</v>
      </c>
      <c r="D326" s="13">
        <f t="shared" si="4"/>
        <v>43993.930450439453</v>
      </c>
      <c r="E326" s="8" t="str" cm="1">
        <f t="array" ref="E326">_xlfn.IFS(D326&lt;100000,"Malá",D326&lt;442000,"Podlimitná",D326&gt;442000,"Nadlimitná")</f>
        <v>Malá</v>
      </c>
    </row>
    <row r="327" spans="1:5" x14ac:dyDescent="0.3">
      <c r="A327" s="14" t="s">
        <v>401</v>
      </c>
      <c r="B327" s="13">
        <v>154008.34031677246</v>
      </c>
      <c r="C327" s="8">
        <v>0</v>
      </c>
      <c r="D327" s="13">
        <f t="shared" si="4"/>
        <v>154008.34031677246</v>
      </c>
      <c r="E327" s="8" t="str" cm="1">
        <f t="array" ref="E327">_xlfn.IFS(D327&lt;100000,"Malá",D327&lt;442000,"Podlimitná",D327&gt;442000,"Nadlimitná")</f>
        <v>Podlimitná</v>
      </c>
    </row>
    <row r="328" spans="1:5" x14ac:dyDescent="0.3">
      <c r="A328" s="14" t="s">
        <v>402</v>
      </c>
      <c r="B328" s="13">
        <v>16570.130081176758</v>
      </c>
      <c r="C328" s="8">
        <v>0</v>
      </c>
      <c r="D328" s="13">
        <f t="shared" si="4"/>
        <v>16570.130081176758</v>
      </c>
      <c r="E328" s="8" t="str" cm="1">
        <f t="array" ref="E328">_xlfn.IFS(D328&lt;100000,"Malá",D328&lt;442000,"Podlimitná",D328&gt;442000,"Nadlimitná")</f>
        <v>Malá</v>
      </c>
    </row>
    <row r="329" spans="1:5" x14ac:dyDescent="0.3">
      <c r="A329" s="14" t="s">
        <v>403</v>
      </c>
      <c r="B329" s="13">
        <v>44514.160461425781</v>
      </c>
      <c r="C329" s="8">
        <v>0</v>
      </c>
      <c r="D329" s="13">
        <f t="shared" si="4"/>
        <v>44514.160461425781</v>
      </c>
      <c r="E329" s="8" t="str" cm="1">
        <f t="array" ref="E329">_xlfn.IFS(D329&lt;100000,"Malá",D329&lt;442000,"Podlimitná",D329&gt;442000,"Nadlimitná")</f>
        <v>Malá</v>
      </c>
    </row>
    <row r="330" spans="1:5" x14ac:dyDescent="0.3">
      <c r="A330" s="14" t="s">
        <v>404</v>
      </c>
      <c r="B330" s="13">
        <v>34076.709770202637</v>
      </c>
      <c r="C330" s="8">
        <v>0</v>
      </c>
      <c r="D330" s="13">
        <f t="shared" si="4"/>
        <v>34076.709770202637</v>
      </c>
      <c r="E330" s="8" t="str" cm="1">
        <f t="array" ref="E330">_xlfn.IFS(D330&lt;100000,"Malá",D330&lt;442000,"Podlimitná",D330&gt;442000,"Nadlimitná")</f>
        <v>Malá</v>
      </c>
    </row>
    <row r="331" spans="1:5" x14ac:dyDescent="0.3">
      <c r="A331" s="14" t="s">
        <v>405</v>
      </c>
      <c r="B331" s="13">
        <v>47652.930084228516</v>
      </c>
      <c r="C331" s="8">
        <v>0</v>
      </c>
      <c r="D331" s="13">
        <f t="shared" si="4"/>
        <v>47652.930084228516</v>
      </c>
      <c r="E331" s="8" t="str" cm="1">
        <f t="array" ref="E331">_xlfn.IFS(D331&lt;100000,"Malá",D331&lt;442000,"Podlimitná",D331&gt;442000,"Nadlimitná")</f>
        <v>Malá</v>
      </c>
    </row>
    <row r="332" spans="1:5" x14ac:dyDescent="0.3">
      <c r="A332" s="14" t="s">
        <v>406</v>
      </c>
      <c r="B332" s="13">
        <v>34955.020141601563</v>
      </c>
      <c r="C332" s="8">
        <v>0</v>
      </c>
      <c r="D332" s="13">
        <f t="shared" si="4"/>
        <v>34955.020141601563</v>
      </c>
      <c r="E332" s="8" t="str" cm="1">
        <f t="array" ref="E332">_xlfn.IFS(D332&lt;100000,"Malá",D332&lt;442000,"Podlimitná",D332&gt;442000,"Nadlimitná")</f>
        <v>Malá</v>
      </c>
    </row>
    <row r="333" spans="1:5" x14ac:dyDescent="0.3">
      <c r="A333" s="14" t="s">
        <v>407</v>
      </c>
      <c r="B333" s="13">
        <v>167806.31050109863</v>
      </c>
      <c r="C333" s="8">
        <v>0</v>
      </c>
      <c r="D333" s="13">
        <f t="shared" si="4"/>
        <v>167806.31050109863</v>
      </c>
      <c r="E333" s="8" t="str" cm="1">
        <f t="array" ref="E333">_xlfn.IFS(D333&lt;100000,"Malá",D333&lt;442000,"Podlimitná",D333&gt;442000,"Nadlimitná")</f>
        <v>Podlimitná</v>
      </c>
    </row>
    <row r="334" spans="1:5" x14ac:dyDescent="0.3">
      <c r="A334" s="14" t="s">
        <v>408</v>
      </c>
      <c r="B334" s="13">
        <v>65658.659149169922</v>
      </c>
      <c r="C334" s="8">
        <v>0</v>
      </c>
      <c r="D334" s="13">
        <f t="shared" ref="D334:D397" si="5">IF(C334=1,B334*$M$20,B334)</f>
        <v>65658.659149169922</v>
      </c>
      <c r="E334" s="8" t="str" cm="1">
        <f t="array" ref="E334">_xlfn.IFS(D334&lt;100000,"Malá",D334&lt;442000,"Podlimitná",D334&gt;442000,"Nadlimitná")</f>
        <v>Malá</v>
      </c>
    </row>
    <row r="335" spans="1:5" x14ac:dyDescent="0.3">
      <c r="A335" s="14" t="s">
        <v>409</v>
      </c>
      <c r="B335" s="13">
        <v>77796.681457519531</v>
      </c>
      <c r="C335" s="8">
        <v>0</v>
      </c>
      <c r="D335" s="13">
        <f t="shared" si="5"/>
        <v>77796.681457519531</v>
      </c>
      <c r="E335" s="8" t="str" cm="1">
        <f t="array" ref="E335">_xlfn.IFS(D335&lt;100000,"Malá",D335&lt;442000,"Podlimitná",D335&gt;442000,"Nadlimitná")</f>
        <v>Malá</v>
      </c>
    </row>
    <row r="336" spans="1:5" x14ac:dyDescent="0.3">
      <c r="A336" s="14" t="s">
        <v>410</v>
      </c>
      <c r="B336" s="13">
        <v>117172.76811218262</v>
      </c>
      <c r="C336" s="8">
        <v>0</v>
      </c>
      <c r="D336" s="13">
        <f t="shared" si="5"/>
        <v>117172.76811218262</v>
      </c>
      <c r="E336" s="8" t="str" cm="1">
        <f t="array" ref="E336">_xlfn.IFS(D336&lt;100000,"Malá",D336&lt;442000,"Podlimitná",D336&gt;442000,"Nadlimitná")</f>
        <v>Podlimitná</v>
      </c>
    </row>
    <row r="337" spans="1:5" x14ac:dyDescent="0.3">
      <c r="A337" s="14" t="s">
        <v>411</v>
      </c>
      <c r="B337" s="13">
        <v>39925.329223632813</v>
      </c>
      <c r="C337" s="8">
        <v>0</v>
      </c>
      <c r="D337" s="13">
        <f t="shared" si="5"/>
        <v>39925.329223632813</v>
      </c>
      <c r="E337" s="8" t="str" cm="1">
        <f t="array" ref="E337">_xlfn.IFS(D337&lt;100000,"Malá",D337&lt;442000,"Podlimitná",D337&gt;442000,"Nadlimitná")</f>
        <v>Malá</v>
      </c>
    </row>
    <row r="338" spans="1:5" x14ac:dyDescent="0.3">
      <c r="A338" s="14" t="s">
        <v>412</v>
      </c>
      <c r="B338" s="13">
        <v>65401.459125518799</v>
      </c>
      <c r="C338" s="8">
        <v>0</v>
      </c>
      <c r="D338" s="13">
        <f t="shared" si="5"/>
        <v>65401.459125518799</v>
      </c>
      <c r="E338" s="8" t="str" cm="1">
        <f t="array" ref="E338">_xlfn.IFS(D338&lt;100000,"Malá",D338&lt;442000,"Podlimitná",D338&gt;442000,"Nadlimitná")</f>
        <v>Malá</v>
      </c>
    </row>
    <row r="339" spans="1:5" x14ac:dyDescent="0.3">
      <c r="A339" s="14" t="s">
        <v>413</v>
      </c>
      <c r="B339" s="13">
        <v>212106.55065917969</v>
      </c>
      <c r="C339" s="8">
        <v>0</v>
      </c>
      <c r="D339" s="13">
        <f t="shared" si="5"/>
        <v>212106.55065917969</v>
      </c>
      <c r="E339" s="8" t="str" cm="1">
        <f t="array" ref="E339">_xlfn.IFS(D339&lt;100000,"Malá",D339&lt;442000,"Podlimitná",D339&gt;442000,"Nadlimitná")</f>
        <v>Podlimitná</v>
      </c>
    </row>
    <row r="340" spans="1:5" x14ac:dyDescent="0.3">
      <c r="A340" s="14" t="s">
        <v>414</v>
      </c>
      <c r="B340" s="13">
        <v>105591.18051147461</v>
      </c>
      <c r="C340" s="8">
        <v>0</v>
      </c>
      <c r="D340" s="13">
        <f t="shared" si="5"/>
        <v>105591.18051147461</v>
      </c>
      <c r="E340" s="8" t="str" cm="1">
        <f t="array" ref="E340">_xlfn.IFS(D340&lt;100000,"Malá",D340&lt;442000,"Podlimitná",D340&gt;442000,"Nadlimitná")</f>
        <v>Podlimitná</v>
      </c>
    </row>
    <row r="341" spans="1:5" x14ac:dyDescent="0.3">
      <c r="A341" s="14" t="s">
        <v>415</v>
      </c>
      <c r="B341" s="13">
        <v>102305.57976531982</v>
      </c>
      <c r="C341" s="8">
        <v>0</v>
      </c>
      <c r="D341" s="13">
        <f t="shared" si="5"/>
        <v>102305.57976531982</v>
      </c>
      <c r="E341" s="8" t="str" cm="1">
        <f t="array" ref="E341">_xlfn.IFS(D341&lt;100000,"Malá",D341&lt;442000,"Podlimitná",D341&gt;442000,"Nadlimitná")</f>
        <v>Podlimitná</v>
      </c>
    </row>
    <row r="342" spans="1:5" x14ac:dyDescent="0.3">
      <c r="A342" s="14" t="s">
        <v>416</v>
      </c>
      <c r="B342" s="13">
        <v>123000.86062431335</v>
      </c>
      <c r="C342" s="8">
        <v>0</v>
      </c>
      <c r="D342" s="13">
        <f t="shared" si="5"/>
        <v>123000.86062431335</v>
      </c>
      <c r="E342" s="8" t="str" cm="1">
        <f t="array" ref="E342">_xlfn.IFS(D342&lt;100000,"Malá",D342&lt;442000,"Podlimitná",D342&gt;442000,"Nadlimitná")</f>
        <v>Podlimitná</v>
      </c>
    </row>
    <row r="343" spans="1:5" x14ac:dyDescent="0.3">
      <c r="A343" s="14" t="s">
        <v>417</v>
      </c>
      <c r="B343" s="13">
        <v>51452.130523681641</v>
      </c>
      <c r="C343" s="8">
        <v>0</v>
      </c>
      <c r="D343" s="13">
        <f t="shared" si="5"/>
        <v>51452.130523681641</v>
      </c>
      <c r="E343" s="8" t="str" cm="1">
        <f t="array" ref="E343">_xlfn.IFS(D343&lt;100000,"Malá",D343&lt;442000,"Podlimitná",D343&gt;442000,"Nadlimitná")</f>
        <v>Malá</v>
      </c>
    </row>
    <row r="344" spans="1:5" x14ac:dyDescent="0.3">
      <c r="A344" s="14" t="s">
        <v>418</v>
      </c>
      <c r="B344" s="13">
        <v>135280.81002807617</v>
      </c>
      <c r="C344" s="8">
        <v>0</v>
      </c>
      <c r="D344" s="13">
        <f t="shared" si="5"/>
        <v>135280.81002807617</v>
      </c>
      <c r="E344" s="8" t="str" cm="1">
        <f t="array" ref="E344">_xlfn.IFS(D344&lt;100000,"Malá",D344&lt;442000,"Podlimitná",D344&gt;442000,"Nadlimitná")</f>
        <v>Podlimitná</v>
      </c>
    </row>
    <row r="345" spans="1:5" x14ac:dyDescent="0.3">
      <c r="A345" s="14" t="s">
        <v>419</v>
      </c>
      <c r="B345" s="13">
        <v>50301.0703125</v>
      </c>
      <c r="C345" s="8">
        <v>0</v>
      </c>
      <c r="D345" s="13">
        <f t="shared" si="5"/>
        <v>50301.0703125</v>
      </c>
      <c r="E345" s="8" t="str" cm="1">
        <f t="array" ref="E345">_xlfn.IFS(D345&lt;100000,"Malá",D345&lt;442000,"Podlimitná",D345&gt;442000,"Nadlimitná")</f>
        <v>Malá</v>
      </c>
    </row>
    <row r="346" spans="1:5" x14ac:dyDescent="0.3">
      <c r="A346" s="14" t="s">
        <v>420</v>
      </c>
      <c r="B346" s="13">
        <v>135346.97222900391</v>
      </c>
      <c r="C346" s="8">
        <v>0</v>
      </c>
      <c r="D346" s="13">
        <f t="shared" si="5"/>
        <v>135346.97222900391</v>
      </c>
      <c r="E346" s="8" t="str" cm="1">
        <f t="array" ref="E346">_xlfn.IFS(D346&lt;100000,"Malá",D346&lt;442000,"Podlimitná",D346&gt;442000,"Nadlimitná")</f>
        <v>Podlimitná</v>
      </c>
    </row>
    <row r="347" spans="1:5" x14ac:dyDescent="0.3">
      <c r="A347" s="14" t="s">
        <v>421</v>
      </c>
      <c r="B347" s="13">
        <v>696820.49004364014</v>
      </c>
      <c r="C347" s="8">
        <v>0</v>
      </c>
      <c r="D347" s="13">
        <f t="shared" si="5"/>
        <v>696820.49004364014</v>
      </c>
      <c r="E347" s="8" t="str" cm="1">
        <f t="array" ref="E347">_xlfn.IFS(D347&lt;100000,"Malá",D347&lt;442000,"Podlimitná",D347&gt;442000,"Nadlimitná")</f>
        <v>Nadlimitná</v>
      </c>
    </row>
    <row r="348" spans="1:5" x14ac:dyDescent="0.3">
      <c r="A348" s="14" t="s">
        <v>422</v>
      </c>
      <c r="B348" s="13">
        <v>317835.92792701721</v>
      </c>
      <c r="C348" s="8">
        <v>0</v>
      </c>
      <c r="D348" s="13">
        <f t="shared" si="5"/>
        <v>317835.92792701721</v>
      </c>
      <c r="E348" s="8" t="str" cm="1">
        <f t="array" ref="E348">_xlfn.IFS(D348&lt;100000,"Malá",D348&lt;442000,"Podlimitná",D348&gt;442000,"Nadlimitná")</f>
        <v>Podlimitná</v>
      </c>
    </row>
    <row r="349" spans="1:5" x14ac:dyDescent="0.3">
      <c r="A349" s="14" t="s">
        <v>423</v>
      </c>
      <c r="B349" s="13">
        <v>1711034.8309631348</v>
      </c>
      <c r="C349" s="8">
        <v>1</v>
      </c>
      <c r="D349" s="13">
        <f t="shared" si="5"/>
        <v>1424941.4757089354</v>
      </c>
      <c r="E349" s="8" t="str" cm="1">
        <f t="array" ref="E349">_xlfn.IFS(D349&lt;100000,"Malá",D349&lt;442000,"Podlimitná",D349&gt;442000,"Nadlimitná")</f>
        <v>Nadlimitná</v>
      </c>
    </row>
    <row r="350" spans="1:5" x14ac:dyDescent="0.3">
      <c r="A350" s="14" t="s">
        <v>424</v>
      </c>
      <c r="B350" s="13">
        <v>10277.059869766235</v>
      </c>
      <c r="C350" s="8">
        <v>0</v>
      </c>
      <c r="D350" s="13">
        <f t="shared" si="5"/>
        <v>10277.059869766235</v>
      </c>
      <c r="E350" s="8" t="str" cm="1">
        <f t="array" ref="E350">_xlfn.IFS(D350&lt;100000,"Malá",D350&lt;442000,"Podlimitná",D350&gt;442000,"Nadlimitná")</f>
        <v>Malá</v>
      </c>
    </row>
    <row r="351" spans="1:5" x14ac:dyDescent="0.3">
      <c r="A351" s="14" t="s">
        <v>425</v>
      </c>
      <c r="B351" s="13">
        <v>139767.86978149414</v>
      </c>
      <c r="C351" s="8">
        <v>0</v>
      </c>
      <c r="D351" s="13">
        <f t="shared" si="5"/>
        <v>139767.86978149414</v>
      </c>
      <c r="E351" s="8" t="str" cm="1">
        <f t="array" ref="E351">_xlfn.IFS(D351&lt;100000,"Malá",D351&lt;442000,"Podlimitná",D351&gt;442000,"Nadlimitná")</f>
        <v>Podlimitná</v>
      </c>
    </row>
    <row r="352" spans="1:5" x14ac:dyDescent="0.3">
      <c r="A352" s="14" t="s">
        <v>426</v>
      </c>
      <c r="B352" s="13">
        <v>216810.83180999756</v>
      </c>
      <c r="C352" s="8">
        <v>0</v>
      </c>
      <c r="D352" s="13">
        <f t="shared" si="5"/>
        <v>216810.83180999756</v>
      </c>
      <c r="E352" s="8" t="str" cm="1">
        <f t="array" ref="E352">_xlfn.IFS(D352&lt;100000,"Malá",D352&lt;442000,"Podlimitná",D352&gt;442000,"Nadlimitná")</f>
        <v>Podlimitná</v>
      </c>
    </row>
    <row r="353" spans="1:5" x14ac:dyDescent="0.3">
      <c r="A353" s="14" t="s">
        <v>427</v>
      </c>
      <c r="B353" s="13">
        <v>183934.62292480469</v>
      </c>
      <c r="C353" s="8">
        <v>0</v>
      </c>
      <c r="D353" s="13">
        <f t="shared" si="5"/>
        <v>183934.62292480469</v>
      </c>
      <c r="E353" s="8" t="str" cm="1">
        <f t="array" ref="E353">_xlfn.IFS(D353&lt;100000,"Malá",D353&lt;442000,"Podlimitná",D353&gt;442000,"Nadlimitná")</f>
        <v>Podlimitná</v>
      </c>
    </row>
    <row r="354" spans="1:5" x14ac:dyDescent="0.3">
      <c r="A354" s="14" t="s">
        <v>428</v>
      </c>
      <c r="B354" s="13">
        <v>122792.50988769531</v>
      </c>
      <c r="C354" s="8">
        <v>0</v>
      </c>
      <c r="D354" s="13">
        <f t="shared" si="5"/>
        <v>122792.50988769531</v>
      </c>
      <c r="E354" s="8" t="str" cm="1">
        <f t="array" ref="E354">_xlfn.IFS(D354&lt;100000,"Malá",D354&lt;442000,"Podlimitná",D354&gt;442000,"Nadlimitná")</f>
        <v>Podlimitná</v>
      </c>
    </row>
    <row r="355" spans="1:5" x14ac:dyDescent="0.3">
      <c r="A355" s="14" t="s">
        <v>429</v>
      </c>
      <c r="B355" s="13">
        <v>30918.500213623047</v>
      </c>
      <c r="C355" s="8">
        <v>0</v>
      </c>
      <c r="D355" s="13">
        <f t="shared" si="5"/>
        <v>30918.500213623047</v>
      </c>
      <c r="E355" s="8" t="str" cm="1">
        <f t="array" ref="E355">_xlfn.IFS(D355&lt;100000,"Malá",D355&lt;442000,"Podlimitná",D355&gt;442000,"Nadlimitná")</f>
        <v>Malá</v>
      </c>
    </row>
    <row r="356" spans="1:5" x14ac:dyDescent="0.3">
      <c r="A356" s="14" t="s">
        <v>430</v>
      </c>
      <c r="B356" s="13">
        <v>135044.92926025391</v>
      </c>
      <c r="C356" s="8">
        <v>0</v>
      </c>
      <c r="D356" s="13">
        <f t="shared" si="5"/>
        <v>135044.92926025391</v>
      </c>
      <c r="E356" s="8" t="str" cm="1">
        <f t="array" ref="E356">_xlfn.IFS(D356&lt;100000,"Malá",D356&lt;442000,"Podlimitná",D356&gt;442000,"Nadlimitná")</f>
        <v>Podlimitná</v>
      </c>
    </row>
    <row r="357" spans="1:5" x14ac:dyDescent="0.3">
      <c r="A357" s="14" t="s">
        <v>431</v>
      </c>
      <c r="B357" s="13">
        <v>272108.9176940918</v>
      </c>
      <c r="C357" s="8">
        <v>0</v>
      </c>
      <c r="D357" s="13">
        <f t="shared" si="5"/>
        <v>272108.9176940918</v>
      </c>
      <c r="E357" s="8" t="str" cm="1">
        <f t="array" ref="E357">_xlfn.IFS(D357&lt;100000,"Malá",D357&lt;442000,"Podlimitná",D357&gt;442000,"Nadlimitná")</f>
        <v>Podlimitná</v>
      </c>
    </row>
    <row r="358" spans="1:5" x14ac:dyDescent="0.3">
      <c r="A358" s="14" t="s">
        <v>432</v>
      </c>
      <c r="B358" s="13">
        <v>121734.25979614258</v>
      </c>
      <c r="C358" s="8">
        <v>0</v>
      </c>
      <c r="D358" s="13">
        <f t="shared" si="5"/>
        <v>121734.25979614258</v>
      </c>
      <c r="E358" s="8" t="str" cm="1">
        <f t="array" ref="E358">_xlfn.IFS(D358&lt;100000,"Malá",D358&lt;442000,"Podlimitná",D358&gt;442000,"Nadlimitná")</f>
        <v>Podlimitná</v>
      </c>
    </row>
    <row r="359" spans="1:5" x14ac:dyDescent="0.3">
      <c r="A359" s="14" t="s">
        <v>433</v>
      </c>
      <c r="B359" s="13">
        <v>155485.01058959961</v>
      </c>
      <c r="C359" s="8">
        <v>0</v>
      </c>
      <c r="D359" s="13">
        <f t="shared" si="5"/>
        <v>155485.01058959961</v>
      </c>
      <c r="E359" s="8" t="str" cm="1">
        <f t="array" ref="E359">_xlfn.IFS(D359&lt;100000,"Malá",D359&lt;442000,"Podlimitná",D359&gt;442000,"Nadlimitná")</f>
        <v>Podlimitná</v>
      </c>
    </row>
    <row r="360" spans="1:5" x14ac:dyDescent="0.3">
      <c r="A360" s="14" t="s">
        <v>434</v>
      </c>
      <c r="B360" s="13">
        <v>271049.67596435547</v>
      </c>
      <c r="C360" s="8">
        <v>0</v>
      </c>
      <c r="D360" s="13">
        <f t="shared" si="5"/>
        <v>271049.67596435547</v>
      </c>
      <c r="E360" s="8" t="str" cm="1">
        <f t="array" ref="E360">_xlfn.IFS(D360&lt;100000,"Malá",D360&lt;442000,"Podlimitná",D360&gt;442000,"Nadlimitná")</f>
        <v>Podlimitná</v>
      </c>
    </row>
    <row r="361" spans="1:5" x14ac:dyDescent="0.3">
      <c r="A361" s="14" t="s">
        <v>435</v>
      </c>
      <c r="B361" s="13">
        <v>88364.360626220703</v>
      </c>
      <c r="C361" s="8">
        <v>0</v>
      </c>
      <c r="D361" s="13">
        <f t="shared" si="5"/>
        <v>88364.360626220703</v>
      </c>
      <c r="E361" s="8" t="str" cm="1">
        <f t="array" ref="E361">_xlfn.IFS(D361&lt;100000,"Malá",D361&lt;442000,"Podlimitná",D361&gt;442000,"Nadlimitná")</f>
        <v>Malá</v>
      </c>
    </row>
    <row r="362" spans="1:5" x14ac:dyDescent="0.3">
      <c r="A362" s="14" t="s">
        <v>436</v>
      </c>
      <c r="B362" s="13">
        <v>84179.830230712891</v>
      </c>
      <c r="C362" s="8">
        <v>0</v>
      </c>
      <c r="D362" s="13">
        <f t="shared" si="5"/>
        <v>84179.830230712891</v>
      </c>
      <c r="E362" s="8" t="str" cm="1">
        <f t="array" ref="E362">_xlfn.IFS(D362&lt;100000,"Malá",D362&lt;442000,"Podlimitná",D362&gt;442000,"Nadlimitná")</f>
        <v>Malá</v>
      </c>
    </row>
    <row r="363" spans="1:5" x14ac:dyDescent="0.3">
      <c r="A363" s="14" t="s">
        <v>437</v>
      </c>
      <c r="B363" s="13">
        <v>201770.97261476517</v>
      </c>
      <c r="C363" s="8">
        <v>0</v>
      </c>
      <c r="D363" s="13">
        <f t="shared" si="5"/>
        <v>201770.97261476517</v>
      </c>
      <c r="E363" s="8" t="str" cm="1">
        <f t="array" ref="E363">_xlfn.IFS(D363&lt;100000,"Malá",D363&lt;442000,"Podlimitná",D363&gt;442000,"Nadlimitná")</f>
        <v>Podlimitná</v>
      </c>
    </row>
    <row r="364" spans="1:5" x14ac:dyDescent="0.3">
      <c r="A364" s="14" t="s">
        <v>438</v>
      </c>
      <c r="B364" s="13">
        <v>38054.550140380859</v>
      </c>
      <c r="C364" s="8">
        <v>0</v>
      </c>
      <c r="D364" s="13">
        <f t="shared" si="5"/>
        <v>38054.550140380859</v>
      </c>
      <c r="E364" s="8" t="str" cm="1">
        <f t="array" ref="E364">_xlfn.IFS(D364&lt;100000,"Malá",D364&lt;442000,"Podlimitná",D364&gt;442000,"Nadlimitná")</f>
        <v>Malá</v>
      </c>
    </row>
    <row r="365" spans="1:5" x14ac:dyDescent="0.3">
      <c r="A365" s="14" t="s">
        <v>439</v>
      </c>
      <c r="B365" s="13">
        <v>58209.36994934082</v>
      </c>
      <c r="C365" s="8">
        <v>0</v>
      </c>
      <c r="D365" s="13">
        <f t="shared" si="5"/>
        <v>58209.36994934082</v>
      </c>
      <c r="E365" s="8" t="str" cm="1">
        <f t="array" ref="E365">_xlfn.IFS(D365&lt;100000,"Malá",D365&lt;442000,"Podlimitná",D365&gt;442000,"Nadlimitná")</f>
        <v>Malá</v>
      </c>
    </row>
    <row r="366" spans="1:5" x14ac:dyDescent="0.3">
      <c r="A366" s="14" t="s">
        <v>440</v>
      </c>
      <c r="B366" s="13">
        <v>62476.500762939453</v>
      </c>
      <c r="C366" s="8">
        <v>0</v>
      </c>
      <c r="D366" s="13">
        <f t="shared" si="5"/>
        <v>62476.500762939453</v>
      </c>
      <c r="E366" s="8" t="str" cm="1">
        <f t="array" ref="E366">_xlfn.IFS(D366&lt;100000,"Malá",D366&lt;442000,"Podlimitná",D366&gt;442000,"Nadlimitná")</f>
        <v>Malá</v>
      </c>
    </row>
    <row r="367" spans="1:5" x14ac:dyDescent="0.3">
      <c r="A367" s="14" t="s">
        <v>441</v>
      </c>
      <c r="B367" s="13">
        <v>1159292.0175628662</v>
      </c>
      <c r="C367" s="8">
        <v>1</v>
      </c>
      <c r="D367" s="13">
        <f t="shared" si="5"/>
        <v>965452.74730249553</v>
      </c>
      <c r="E367" s="8" t="str" cm="1">
        <f t="array" ref="E367">_xlfn.IFS(D367&lt;100000,"Malá",D367&lt;442000,"Podlimitná",D367&gt;442000,"Nadlimitná")</f>
        <v>Nadlimitná</v>
      </c>
    </row>
    <row r="368" spans="1:5" x14ac:dyDescent="0.3">
      <c r="A368" s="14" t="s">
        <v>442</v>
      </c>
      <c r="B368" s="13">
        <v>7593.5400085449219</v>
      </c>
      <c r="C368" s="8">
        <v>0</v>
      </c>
      <c r="D368" s="13">
        <f t="shared" si="5"/>
        <v>7593.5400085449219</v>
      </c>
      <c r="E368" s="8" t="str" cm="1">
        <f t="array" ref="E368">_xlfn.IFS(D368&lt;100000,"Malá",D368&lt;442000,"Podlimitná",D368&gt;442000,"Nadlimitná")</f>
        <v>Malá</v>
      </c>
    </row>
    <row r="369" spans="1:5" x14ac:dyDescent="0.3">
      <c r="A369" s="14" t="s">
        <v>443</v>
      </c>
      <c r="B369" s="13">
        <v>103174.72083282471</v>
      </c>
      <c r="C369" s="8">
        <v>0</v>
      </c>
      <c r="D369" s="13">
        <f t="shared" si="5"/>
        <v>103174.72083282471</v>
      </c>
      <c r="E369" s="8" t="str" cm="1">
        <f t="array" ref="E369">_xlfn.IFS(D369&lt;100000,"Malá",D369&lt;442000,"Podlimitná",D369&gt;442000,"Nadlimitná")</f>
        <v>Podlimitná</v>
      </c>
    </row>
    <row r="370" spans="1:5" x14ac:dyDescent="0.3">
      <c r="A370" s="14" t="s">
        <v>444</v>
      </c>
      <c r="B370" s="13">
        <v>191925.64917469025</v>
      </c>
      <c r="C370" s="8">
        <v>0</v>
      </c>
      <c r="D370" s="13">
        <f t="shared" si="5"/>
        <v>191925.64917469025</v>
      </c>
      <c r="E370" s="8" t="str" cm="1">
        <f t="array" ref="E370">_xlfn.IFS(D370&lt;100000,"Malá",D370&lt;442000,"Podlimitná",D370&gt;442000,"Nadlimitná")</f>
        <v>Podlimitná</v>
      </c>
    </row>
    <row r="371" spans="1:5" x14ac:dyDescent="0.3">
      <c r="A371" s="14" t="s">
        <v>445</v>
      </c>
      <c r="B371" s="13">
        <v>23567.15983581543</v>
      </c>
      <c r="C371" s="8">
        <v>0</v>
      </c>
      <c r="D371" s="13">
        <f t="shared" si="5"/>
        <v>23567.15983581543</v>
      </c>
      <c r="E371" s="8" t="str" cm="1">
        <f t="array" ref="E371">_xlfn.IFS(D371&lt;100000,"Malá",D371&lt;442000,"Podlimitná",D371&gt;442000,"Nadlimitná")</f>
        <v>Malá</v>
      </c>
    </row>
    <row r="372" spans="1:5" x14ac:dyDescent="0.3">
      <c r="A372" s="14" t="s">
        <v>446</v>
      </c>
      <c r="B372" s="13">
        <v>221993.8211350441</v>
      </c>
      <c r="C372" s="8">
        <v>1</v>
      </c>
      <c r="D372" s="13">
        <f t="shared" si="5"/>
        <v>184875.37328996119</v>
      </c>
      <c r="E372" s="8" t="str" cm="1">
        <f t="array" ref="E372">_xlfn.IFS(D372&lt;100000,"Malá",D372&lt;442000,"Podlimitná",D372&gt;442000,"Nadlimitná")</f>
        <v>Podlimitná</v>
      </c>
    </row>
    <row r="373" spans="1:5" x14ac:dyDescent="0.3">
      <c r="A373" s="14" t="s">
        <v>447</v>
      </c>
      <c r="B373" s="13">
        <v>126969.87091064453</v>
      </c>
      <c r="C373" s="8">
        <v>0</v>
      </c>
      <c r="D373" s="13">
        <f t="shared" si="5"/>
        <v>126969.87091064453</v>
      </c>
      <c r="E373" s="8" t="str" cm="1">
        <f t="array" ref="E373">_xlfn.IFS(D373&lt;100000,"Malá",D373&lt;442000,"Podlimitná",D373&gt;442000,"Nadlimitná")</f>
        <v>Podlimitná</v>
      </c>
    </row>
    <row r="374" spans="1:5" x14ac:dyDescent="0.3">
      <c r="A374" s="14" t="s">
        <v>448</v>
      </c>
      <c r="B374" s="13">
        <v>14500.06982421875</v>
      </c>
      <c r="C374" s="8">
        <v>0</v>
      </c>
      <c r="D374" s="13">
        <f t="shared" si="5"/>
        <v>14500.06982421875</v>
      </c>
      <c r="E374" s="8" t="str" cm="1">
        <f t="array" ref="E374">_xlfn.IFS(D374&lt;100000,"Malá",D374&lt;442000,"Podlimitná",D374&gt;442000,"Nadlimitná")</f>
        <v>Malá</v>
      </c>
    </row>
    <row r="375" spans="1:5" x14ac:dyDescent="0.3">
      <c r="A375" s="14" t="s">
        <v>449</v>
      </c>
      <c r="B375" s="13">
        <v>112906.81060791016</v>
      </c>
      <c r="C375" s="8">
        <v>0</v>
      </c>
      <c r="D375" s="13">
        <f t="shared" si="5"/>
        <v>112906.81060791016</v>
      </c>
      <c r="E375" s="8" t="str" cm="1">
        <f t="array" ref="E375">_xlfn.IFS(D375&lt;100000,"Malá",D375&lt;442000,"Podlimitná",D375&gt;442000,"Nadlimitná")</f>
        <v>Podlimitná</v>
      </c>
    </row>
    <row r="376" spans="1:5" x14ac:dyDescent="0.3">
      <c r="A376" s="14" t="s">
        <v>450</v>
      </c>
      <c r="B376" s="13">
        <v>53058.988815307617</v>
      </c>
      <c r="C376" s="8">
        <v>0</v>
      </c>
      <c r="D376" s="13">
        <f t="shared" si="5"/>
        <v>53058.988815307617</v>
      </c>
      <c r="E376" s="8" t="str" cm="1">
        <f t="array" ref="E376">_xlfn.IFS(D376&lt;100000,"Malá",D376&lt;442000,"Podlimitná",D376&gt;442000,"Nadlimitná")</f>
        <v>Malá</v>
      </c>
    </row>
    <row r="377" spans="1:5" x14ac:dyDescent="0.3">
      <c r="A377" s="14" t="s">
        <v>451</v>
      </c>
      <c r="B377" s="13">
        <v>46708.729346752167</v>
      </c>
      <c r="C377" s="8">
        <v>0</v>
      </c>
      <c r="D377" s="13">
        <f t="shared" si="5"/>
        <v>46708.729346752167</v>
      </c>
      <c r="E377" s="8" t="str" cm="1">
        <f t="array" ref="E377">_xlfn.IFS(D377&lt;100000,"Malá",D377&lt;442000,"Podlimitná",D377&gt;442000,"Nadlimitná")</f>
        <v>Malá</v>
      </c>
    </row>
    <row r="378" spans="1:5" x14ac:dyDescent="0.3">
      <c r="A378" s="14" t="s">
        <v>452</v>
      </c>
      <c r="B378" s="13">
        <v>88832.390266418457</v>
      </c>
      <c r="C378" s="8">
        <v>0</v>
      </c>
      <c r="D378" s="13">
        <f t="shared" si="5"/>
        <v>88832.390266418457</v>
      </c>
      <c r="E378" s="8" t="str" cm="1">
        <f t="array" ref="E378">_xlfn.IFS(D378&lt;100000,"Malá",D378&lt;442000,"Podlimitná",D378&gt;442000,"Nadlimitná")</f>
        <v>Malá</v>
      </c>
    </row>
    <row r="379" spans="1:5" x14ac:dyDescent="0.3">
      <c r="A379" s="14" t="s">
        <v>453</v>
      </c>
      <c r="B379" s="13">
        <v>30316.450042724609</v>
      </c>
      <c r="C379" s="8">
        <v>0</v>
      </c>
      <c r="D379" s="13">
        <f t="shared" si="5"/>
        <v>30316.450042724609</v>
      </c>
      <c r="E379" s="8" t="str" cm="1">
        <f t="array" ref="E379">_xlfn.IFS(D379&lt;100000,"Malá",D379&lt;442000,"Podlimitná",D379&gt;442000,"Nadlimitná")</f>
        <v>Malá</v>
      </c>
    </row>
    <row r="380" spans="1:5" x14ac:dyDescent="0.3">
      <c r="A380" s="14" t="s">
        <v>454</v>
      </c>
      <c r="B380" s="13">
        <v>171478.05078887939</v>
      </c>
      <c r="C380" s="8">
        <v>0</v>
      </c>
      <c r="D380" s="13">
        <f t="shared" si="5"/>
        <v>171478.05078887939</v>
      </c>
      <c r="E380" s="8" t="str" cm="1">
        <f t="array" ref="E380">_xlfn.IFS(D380&lt;100000,"Malá",D380&lt;442000,"Podlimitná",D380&gt;442000,"Nadlimitná")</f>
        <v>Podlimitná</v>
      </c>
    </row>
    <row r="381" spans="1:5" x14ac:dyDescent="0.3">
      <c r="A381" s="14" t="s">
        <v>455</v>
      </c>
      <c r="B381" s="13">
        <v>36132.319946289063</v>
      </c>
      <c r="C381" s="8">
        <v>0</v>
      </c>
      <c r="D381" s="13">
        <f t="shared" si="5"/>
        <v>36132.319946289063</v>
      </c>
      <c r="E381" s="8" t="str" cm="1">
        <f t="array" ref="E381">_xlfn.IFS(D381&lt;100000,"Malá",D381&lt;442000,"Podlimitná",D381&gt;442000,"Nadlimitná")</f>
        <v>Malá</v>
      </c>
    </row>
    <row r="382" spans="1:5" x14ac:dyDescent="0.3">
      <c r="A382" s="14" t="s">
        <v>456</v>
      </c>
      <c r="B382" s="13">
        <v>418688.33360671997</v>
      </c>
      <c r="C382" s="8">
        <v>1</v>
      </c>
      <c r="D382" s="13">
        <f t="shared" si="5"/>
        <v>348681.60551462718</v>
      </c>
      <c r="E382" s="8" t="str" cm="1">
        <f t="array" ref="E382">_xlfn.IFS(D382&lt;100000,"Malá",D382&lt;442000,"Podlimitná",D382&gt;442000,"Nadlimitná")</f>
        <v>Podlimitná</v>
      </c>
    </row>
    <row r="383" spans="1:5" x14ac:dyDescent="0.3">
      <c r="A383" s="14" t="s">
        <v>457</v>
      </c>
      <c r="B383" s="13">
        <v>21900.920192718506</v>
      </c>
      <c r="C383" s="8">
        <v>0</v>
      </c>
      <c r="D383" s="13">
        <f t="shared" si="5"/>
        <v>21900.920192718506</v>
      </c>
      <c r="E383" s="8" t="str" cm="1">
        <f t="array" ref="E383">_xlfn.IFS(D383&lt;100000,"Malá",D383&lt;442000,"Podlimitná",D383&gt;442000,"Nadlimitná")</f>
        <v>Malá</v>
      </c>
    </row>
    <row r="384" spans="1:5" x14ac:dyDescent="0.3">
      <c r="A384" s="14" t="s">
        <v>458</v>
      </c>
      <c r="B384" s="13">
        <v>12230.819763183594</v>
      </c>
      <c r="C384" s="8">
        <v>0</v>
      </c>
      <c r="D384" s="13">
        <f t="shared" si="5"/>
        <v>12230.819763183594</v>
      </c>
      <c r="E384" s="8" t="str" cm="1">
        <f t="array" ref="E384">_xlfn.IFS(D384&lt;100000,"Malá",D384&lt;442000,"Podlimitná",D384&gt;442000,"Nadlimitná")</f>
        <v>Malá</v>
      </c>
    </row>
    <row r="385" spans="1:5" x14ac:dyDescent="0.3">
      <c r="A385" s="14" t="s">
        <v>459</v>
      </c>
      <c r="B385" s="13">
        <v>6510.56982421875</v>
      </c>
      <c r="C385" s="8">
        <v>0</v>
      </c>
      <c r="D385" s="13">
        <f t="shared" si="5"/>
        <v>6510.56982421875</v>
      </c>
      <c r="E385" s="8" t="str" cm="1">
        <f t="array" ref="E385">_xlfn.IFS(D385&lt;100000,"Malá",D385&lt;442000,"Podlimitná",D385&gt;442000,"Nadlimitná")</f>
        <v>Malá</v>
      </c>
    </row>
    <row r="386" spans="1:5" x14ac:dyDescent="0.3">
      <c r="A386" s="14" t="s">
        <v>460</v>
      </c>
      <c r="B386" s="13">
        <v>122961.41096878052</v>
      </c>
      <c r="C386" s="8">
        <v>0</v>
      </c>
      <c r="D386" s="13">
        <f t="shared" si="5"/>
        <v>122961.41096878052</v>
      </c>
      <c r="E386" s="8" t="str" cm="1">
        <f t="array" ref="E386">_xlfn.IFS(D386&lt;100000,"Malá",D386&lt;442000,"Podlimitná",D386&gt;442000,"Nadlimitná")</f>
        <v>Podlimitná</v>
      </c>
    </row>
    <row r="387" spans="1:5" x14ac:dyDescent="0.3">
      <c r="A387" s="14" t="s">
        <v>461</v>
      </c>
      <c r="B387" s="13">
        <v>25703.400283813477</v>
      </c>
      <c r="C387" s="8">
        <v>0</v>
      </c>
      <c r="D387" s="13">
        <f t="shared" si="5"/>
        <v>25703.400283813477</v>
      </c>
      <c r="E387" s="8" t="str" cm="1">
        <f t="array" ref="E387">_xlfn.IFS(D387&lt;100000,"Malá",D387&lt;442000,"Podlimitná",D387&gt;442000,"Nadlimitná")</f>
        <v>Malá</v>
      </c>
    </row>
    <row r="388" spans="1:5" x14ac:dyDescent="0.3">
      <c r="A388" s="14" t="s">
        <v>462</v>
      </c>
      <c r="B388" s="13">
        <v>22848.56982421875</v>
      </c>
      <c r="C388" s="8">
        <v>0</v>
      </c>
      <c r="D388" s="13">
        <f t="shared" si="5"/>
        <v>22848.56982421875</v>
      </c>
      <c r="E388" s="8" t="str" cm="1">
        <f t="array" ref="E388">_xlfn.IFS(D388&lt;100000,"Malá",D388&lt;442000,"Podlimitná",D388&gt;442000,"Nadlimitná")</f>
        <v>Malá</v>
      </c>
    </row>
    <row r="389" spans="1:5" x14ac:dyDescent="0.3">
      <c r="A389" s="14" t="s">
        <v>463</v>
      </c>
      <c r="B389" s="13">
        <v>116196.59870529175</v>
      </c>
      <c r="C389" s="8">
        <v>0</v>
      </c>
      <c r="D389" s="13">
        <f t="shared" si="5"/>
        <v>116196.59870529175</v>
      </c>
      <c r="E389" s="8" t="str" cm="1">
        <f t="array" ref="E389">_xlfn.IFS(D389&lt;100000,"Malá",D389&lt;442000,"Podlimitná",D389&gt;442000,"Nadlimitná")</f>
        <v>Podlimitná</v>
      </c>
    </row>
    <row r="390" spans="1:5" x14ac:dyDescent="0.3">
      <c r="A390" s="14" t="s">
        <v>464</v>
      </c>
      <c r="B390" s="13">
        <v>16947.050258636475</v>
      </c>
      <c r="C390" s="8">
        <v>0</v>
      </c>
      <c r="D390" s="13">
        <f t="shared" si="5"/>
        <v>16947.050258636475</v>
      </c>
      <c r="E390" s="8" t="str" cm="1">
        <f t="array" ref="E390">_xlfn.IFS(D390&lt;100000,"Malá",D390&lt;442000,"Podlimitná",D390&gt;442000,"Nadlimitná")</f>
        <v>Malá</v>
      </c>
    </row>
    <row r="391" spans="1:5" x14ac:dyDescent="0.3">
      <c r="A391" s="14" t="s">
        <v>465</v>
      </c>
      <c r="B391" s="13">
        <v>17177.329895019531</v>
      </c>
      <c r="C391" s="8">
        <v>0</v>
      </c>
      <c r="D391" s="13">
        <f t="shared" si="5"/>
        <v>17177.329895019531</v>
      </c>
      <c r="E391" s="8" t="str" cm="1">
        <f t="array" ref="E391">_xlfn.IFS(D391&lt;100000,"Malá",D391&lt;442000,"Podlimitná",D391&gt;442000,"Nadlimitná")</f>
        <v>Malá</v>
      </c>
    </row>
    <row r="392" spans="1:5" x14ac:dyDescent="0.3">
      <c r="A392" s="14" t="s">
        <v>466</v>
      </c>
      <c r="B392" s="13">
        <v>3496.0600280761719</v>
      </c>
      <c r="C392" s="8">
        <v>0</v>
      </c>
      <c r="D392" s="13">
        <f t="shared" si="5"/>
        <v>3496.0600280761719</v>
      </c>
      <c r="E392" s="8" t="str" cm="1">
        <f t="array" ref="E392">_xlfn.IFS(D392&lt;100000,"Malá",D392&lt;442000,"Podlimitná",D392&gt;442000,"Nadlimitná")</f>
        <v>Malá</v>
      </c>
    </row>
    <row r="393" spans="1:5" x14ac:dyDescent="0.3">
      <c r="A393" s="14" t="s">
        <v>467</v>
      </c>
      <c r="B393" s="13">
        <v>35500.780418395996</v>
      </c>
      <c r="C393" s="8">
        <v>0</v>
      </c>
      <c r="D393" s="13">
        <f t="shared" si="5"/>
        <v>35500.780418395996</v>
      </c>
      <c r="E393" s="8" t="str" cm="1">
        <f t="array" ref="E393">_xlfn.IFS(D393&lt;100000,"Malá",D393&lt;442000,"Podlimitná",D393&gt;442000,"Nadlimitná")</f>
        <v>Malá</v>
      </c>
    </row>
    <row r="394" spans="1:5" x14ac:dyDescent="0.3">
      <c r="A394" s="14" t="s">
        <v>468</v>
      </c>
      <c r="B394" s="13">
        <v>142770.13848876953</v>
      </c>
      <c r="C394" s="8">
        <v>0</v>
      </c>
      <c r="D394" s="13">
        <f t="shared" si="5"/>
        <v>142770.13848876953</v>
      </c>
      <c r="E394" s="8" t="str" cm="1">
        <f t="array" ref="E394">_xlfn.IFS(D394&lt;100000,"Malá",D394&lt;442000,"Podlimitná",D394&gt;442000,"Nadlimitná")</f>
        <v>Podlimitná</v>
      </c>
    </row>
    <row r="395" spans="1:5" x14ac:dyDescent="0.3">
      <c r="A395" s="14" t="s">
        <v>469</v>
      </c>
      <c r="B395" s="13">
        <v>58674.780429840088</v>
      </c>
      <c r="C395" s="8">
        <v>0</v>
      </c>
      <c r="D395" s="13">
        <f t="shared" si="5"/>
        <v>58674.780429840088</v>
      </c>
      <c r="E395" s="8" t="str" cm="1">
        <f t="array" ref="E395">_xlfn.IFS(D395&lt;100000,"Malá",D395&lt;442000,"Podlimitná",D395&gt;442000,"Nadlimitná")</f>
        <v>Malá</v>
      </c>
    </row>
    <row r="396" spans="1:5" x14ac:dyDescent="0.3">
      <c r="A396" s="14" t="s">
        <v>470</v>
      </c>
      <c r="B396" s="13">
        <v>31006.039825439453</v>
      </c>
      <c r="C396" s="8">
        <v>0</v>
      </c>
      <c r="D396" s="13">
        <f t="shared" si="5"/>
        <v>31006.039825439453</v>
      </c>
      <c r="E396" s="8" t="str" cm="1">
        <f t="array" ref="E396">_xlfn.IFS(D396&lt;100000,"Malá",D396&lt;442000,"Podlimitná",D396&gt;442000,"Nadlimitná")</f>
        <v>Malá</v>
      </c>
    </row>
    <row r="397" spans="1:5" x14ac:dyDescent="0.3">
      <c r="A397" s="14" t="s">
        <v>471</v>
      </c>
      <c r="B397" s="13">
        <v>25975.179962158203</v>
      </c>
      <c r="C397" s="8">
        <v>0</v>
      </c>
      <c r="D397" s="13">
        <f t="shared" si="5"/>
        <v>25975.179962158203</v>
      </c>
      <c r="E397" s="8" t="str" cm="1">
        <f t="array" ref="E397">_xlfn.IFS(D397&lt;100000,"Malá",D397&lt;442000,"Podlimitná",D397&gt;442000,"Nadlimitná")</f>
        <v>Malá</v>
      </c>
    </row>
    <row r="398" spans="1:5" x14ac:dyDescent="0.3">
      <c r="A398" s="14" t="s">
        <v>472</v>
      </c>
      <c r="B398" s="13">
        <v>78830.579986572266</v>
      </c>
      <c r="C398" s="8">
        <v>0</v>
      </c>
      <c r="D398" s="13">
        <f t="shared" ref="D398:D461" si="6">IF(C398=1,B398*$M$20,B398)</f>
        <v>78830.579986572266</v>
      </c>
      <c r="E398" s="8" t="str" cm="1">
        <f t="array" ref="E398">_xlfn.IFS(D398&lt;100000,"Malá",D398&lt;442000,"Podlimitná",D398&gt;442000,"Nadlimitná")</f>
        <v>Malá</v>
      </c>
    </row>
    <row r="399" spans="1:5" x14ac:dyDescent="0.3">
      <c r="A399" s="14" t="s">
        <v>473</v>
      </c>
      <c r="B399" s="13">
        <v>109503.17864990234</v>
      </c>
      <c r="C399" s="8">
        <v>0</v>
      </c>
      <c r="D399" s="13">
        <f t="shared" si="6"/>
        <v>109503.17864990234</v>
      </c>
      <c r="E399" s="8" t="str" cm="1">
        <f t="array" ref="E399">_xlfn.IFS(D399&lt;100000,"Malá",D399&lt;442000,"Podlimitná",D399&gt;442000,"Nadlimitná")</f>
        <v>Podlimitná</v>
      </c>
    </row>
    <row r="400" spans="1:5" x14ac:dyDescent="0.3">
      <c r="A400" s="14" t="s">
        <v>474</v>
      </c>
      <c r="B400" s="13">
        <v>86027.128784179688</v>
      </c>
      <c r="C400" s="8">
        <v>0</v>
      </c>
      <c r="D400" s="13">
        <f t="shared" si="6"/>
        <v>86027.128784179688</v>
      </c>
      <c r="E400" s="8" t="str" cm="1">
        <f t="array" ref="E400">_xlfn.IFS(D400&lt;100000,"Malá",D400&lt;442000,"Podlimitná",D400&gt;442000,"Nadlimitná")</f>
        <v>Malá</v>
      </c>
    </row>
    <row r="401" spans="1:5" x14ac:dyDescent="0.3">
      <c r="A401" s="14" t="s">
        <v>475</v>
      </c>
      <c r="B401" s="13">
        <v>568825.72925567627</v>
      </c>
      <c r="C401" s="8">
        <v>1</v>
      </c>
      <c r="D401" s="13">
        <f t="shared" si="6"/>
        <v>473715.29754922813</v>
      </c>
      <c r="E401" s="8" t="str" cm="1">
        <f t="array" ref="E401">_xlfn.IFS(D401&lt;100000,"Malá",D401&lt;442000,"Podlimitná",D401&gt;442000,"Nadlimitná")</f>
        <v>Nadlimitná</v>
      </c>
    </row>
    <row r="402" spans="1:5" x14ac:dyDescent="0.3">
      <c r="A402" s="14" t="s">
        <v>476</v>
      </c>
      <c r="B402" s="13">
        <v>13362.599975585938</v>
      </c>
      <c r="C402" s="8">
        <v>0</v>
      </c>
      <c r="D402" s="13">
        <f t="shared" si="6"/>
        <v>13362.599975585938</v>
      </c>
      <c r="E402" s="8" t="str" cm="1">
        <f t="array" ref="E402">_xlfn.IFS(D402&lt;100000,"Malá",D402&lt;442000,"Podlimitná",D402&gt;442000,"Nadlimitná")</f>
        <v>Malá</v>
      </c>
    </row>
    <row r="403" spans="1:5" x14ac:dyDescent="0.3">
      <c r="A403" s="14" t="s">
        <v>477</v>
      </c>
      <c r="B403" s="13">
        <v>35165.459896087646</v>
      </c>
      <c r="C403" s="8">
        <v>0</v>
      </c>
      <c r="D403" s="13">
        <f t="shared" si="6"/>
        <v>35165.459896087646</v>
      </c>
      <c r="E403" s="8" t="str" cm="1">
        <f t="array" ref="E403">_xlfn.IFS(D403&lt;100000,"Malá",D403&lt;442000,"Podlimitná",D403&gt;442000,"Nadlimitná")</f>
        <v>Malá</v>
      </c>
    </row>
    <row r="404" spans="1:5" x14ac:dyDescent="0.3">
      <c r="A404" s="14" t="s">
        <v>478</v>
      </c>
      <c r="B404" s="13">
        <v>55656.430282592773</v>
      </c>
      <c r="C404" s="8">
        <v>0</v>
      </c>
      <c r="D404" s="13">
        <f t="shared" si="6"/>
        <v>55656.430282592773</v>
      </c>
      <c r="E404" s="8" t="str" cm="1">
        <f t="array" ref="E404">_xlfn.IFS(D404&lt;100000,"Malá",D404&lt;442000,"Podlimitná",D404&gt;442000,"Nadlimitná")</f>
        <v>Malá</v>
      </c>
    </row>
    <row r="405" spans="1:5" x14ac:dyDescent="0.3">
      <c r="A405" s="14" t="s">
        <v>479</v>
      </c>
      <c r="B405" s="13">
        <v>51600.149536132813</v>
      </c>
      <c r="C405" s="8">
        <v>0</v>
      </c>
      <c r="D405" s="13">
        <f t="shared" si="6"/>
        <v>51600.149536132813</v>
      </c>
      <c r="E405" s="8" t="str" cm="1">
        <f t="array" ref="E405">_xlfn.IFS(D405&lt;100000,"Malá",D405&lt;442000,"Podlimitná",D405&gt;442000,"Nadlimitná")</f>
        <v>Malá</v>
      </c>
    </row>
    <row r="406" spans="1:5" x14ac:dyDescent="0.3">
      <c r="A406" s="14" t="s">
        <v>480</v>
      </c>
      <c r="B406" s="13">
        <v>55122.110092163086</v>
      </c>
      <c r="C406" s="8">
        <v>0</v>
      </c>
      <c r="D406" s="13">
        <f t="shared" si="6"/>
        <v>55122.110092163086</v>
      </c>
      <c r="E406" s="8" t="str" cm="1">
        <f t="array" ref="E406">_xlfn.IFS(D406&lt;100000,"Malá",D406&lt;442000,"Podlimitná",D406&gt;442000,"Nadlimitná")</f>
        <v>Malá</v>
      </c>
    </row>
    <row r="407" spans="1:5" x14ac:dyDescent="0.3">
      <c r="A407" s="14" t="s">
        <v>481</v>
      </c>
      <c r="B407" s="13">
        <v>33677.33984375</v>
      </c>
      <c r="C407" s="8">
        <v>0</v>
      </c>
      <c r="D407" s="13">
        <f t="shared" si="6"/>
        <v>33677.33984375</v>
      </c>
      <c r="E407" s="8" t="str" cm="1">
        <f t="array" ref="E407">_xlfn.IFS(D407&lt;100000,"Malá",D407&lt;442000,"Podlimitná",D407&gt;442000,"Nadlimitná")</f>
        <v>Malá</v>
      </c>
    </row>
    <row r="408" spans="1:5" x14ac:dyDescent="0.3">
      <c r="A408" s="14" t="s">
        <v>482</v>
      </c>
      <c r="B408" s="13">
        <v>18982.909859776497</v>
      </c>
      <c r="C408" s="8">
        <v>0</v>
      </c>
      <c r="D408" s="13">
        <f t="shared" si="6"/>
        <v>18982.909859776497</v>
      </c>
      <c r="E408" s="8" t="str" cm="1">
        <f t="array" ref="E408">_xlfn.IFS(D408&lt;100000,"Malá",D408&lt;442000,"Podlimitná",D408&gt;442000,"Nadlimitná")</f>
        <v>Malá</v>
      </c>
    </row>
    <row r="409" spans="1:5" x14ac:dyDescent="0.3">
      <c r="A409" s="14" t="s">
        <v>483</v>
      </c>
      <c r="B409" s="13">
        <v>17181.559638977051</v>
      </c>
      <c r="C409" s="8">
        <v>1</v>
      </c>
      <c r="D409" s="13">
        <f t="shared" si="6"/>
        <v>14308.719205420159</v>
      </c>
      <c r="E409" s="8" t="str" cm="1">
        <f t="array" ref="E409">_xlfn.IFS(D409&lt;100000,"Malá",D409&lt;442000,"Podlimitná",D409&gt;442000,"Nadlimitná")</f>
        <v>Malá</v>
      </c>
    </row>
    <row r="410" spans="1:5" x14ac:dyDescent="0.3">
      <c r="A410" s="14" t="s">
        <v>484</v>
      </c>
      <c r="B410" s="13">
        <v>27868.379745483398</v>
      </c>
      <c r="C410" s="8">
        <v>0</v>
      </c>
      <c r="D410" s="13">
        <f t="shared" si="6"/>
        <v>27868.379745483398</v>
      </c>
      <c r="E410" s="8" t="str" cm="1">
        <f t="array" ref="E410">_xlfn.IFS(D410&lt;100000,"Malá",D410&lt;442000,"Podlimitná",D410&gt;442000,"Nadlimitná")</f>
        <v>Malá</v>
      </c>
    </row>
    <row r="411" spans="1:5" x14ac:dyDescent="0.3">
      <c r="A411" s="14" t="s">
        <v>485</v>
      </c>
      <c r="B411" s="13">
        <v>15898.649810791016</v>
      </c>
      <c r="C411" s="8">
        <v>0</v>
      </c>
      <c r="D411" s="13">
        <f t="shared" si="6"/>
        <v>15898.649810791016</v>
      </c>
      <c r="E411" s="8" t="str" cm="1">
        <f t="array" ref="E411">_xlfn.IFS(D411&lt;100000,"Malá",D411&lt;442000,"Podlimitná",D411&gt;442000,"Nadlimitná")</f>
        <v>Malá</v>
      </c>
    </row>
    <row r="412" spans="1:5" x14ac:dyDescent="0.3">
      <c r="A412" s="14" t="s">
        <v>486</v>
      </c>
      <c r="B412" s="13">
        <v>27152.389801025391</v>
      </c>
      <c r="C412" s="8">
        <v>0</v>
      </c>
      <c r="D412" s="13">
        <f t="shared" si="6"/>
        <v>27152.389801025391</v>
      </c>
      <c r="E412" s="8" t="str" cm="1">
        <f t="array" ref="E412">_xlfn.IFS(D412&lt;100000,"Malá",D412&lt;442000,"Podlimitná",D412&gt;442000,"Nadlimitná")</f>
        <v>Malá</v>
      </c>
    </row>
    <row r="413" spans="1:5" x14ac:dyDescent="0.3">
      <c r="A413" s="14" t="s">
        <v>487</v>
      </c>
      <c r="B413" s="13">
        <v>53095.66930770874</v>
      </c>
      <c r="C413" s="8">
        <v>0</v>
      </c>
      <c r="D413" s="13">
        <f t="shared" si="6"/>
        <v>53095.66930770874</v>
      </c>
      <c r="E413" s="8" t="str" cm="1">
        <f t="array" ref="E413">_xlfn.IFS(D413&lt;100000,"Malá",D413&lt;442000,"Podlimitná",D413&gt;442000,"Nadlimitná")</f>
        <v>Malá</v>
      </c>
    </row>
    <row r="414" spans="1:5" x14ac:dyDescent="0.3">
      <c r="A414" s="14" t="s">
        <v>488</v>
      </c>
      <c r="B414" s="13">
        <v>35133.390869140625</v>
      </c>
      <c r="C414" s="8">
        <v>0</v>
      </c>
      <c r="D414" s="13">
        <f t="shared" si="6"/>
        <v>35133.390869140625</v>
      </c>
      <c r="E414" s="8" t="str" cm="1">
        <f t="array" ref="E414">_xlfn.IFS(D414&lt;100000,"Malá",D414&lt;442000,"Podlimitná",D414&gt;442000,"Nadlimitná")</f>
        <v>Malá</v>
      </c>
    </row>
    <row r="415" spans="1:5" x14ac:dyDescent="0.3">
      <c r="A415" s="14" t="s">
        <v>489</v>
      </c>
      <c r="B415" s="13">
        <v>43557.159843444824</v>
      </c>
      <c r="C415" s="8">
        <v>0</v>
      </c>
      <c r="D415" s="13">
        <f t="shared" si="6"/>
        <v>43557.159843444824</v>
      </c>
      <c r="E415" s="8" t="str" cm="1">
        <f t="array" ref="E415">_xlfn.IFS(D415&lt;100000,"Malá",D415&lt;442000,"Podlimitná",D415&gt;442000,"Nadlimitná")</f>
        <v>Malá</v>
      </c>
    </row>
    <row r="416" spans="1:5" x14ac:dyDescent="0.3">
      <c r="A416" s="14" t="s">
        <v>490</v>
      </c>
      <c r="B416" s="13">
        <v>32597.839447021484</v>
      </c>
      <c r="C416" s="8">
        <v>0</v>
      </c>
      <c r="D416" s="13">
        <f t="shared" si="6"/>
        <v>32597.839447021484</v>
      </c>
      <c r="E416" s="8" t="str" cm="1">
        <f t="array" ref="E416">_xlfn.IFS(D416&lt;100000,"Malá",D416&lt;442000,"Podlimitná",D416&gt;442000,"Nadlimitná")</f>
        <v>Malá</v>
      </c>
    </row>
    <row r="417" spans="1:5" x14ac:dyDescent="0.3">
      <c r="A417" s="14" t="s">
        <v>491</v>
      </c>
      <c r="B417" s="13">
        <v>190484.47973632813</v>
      </c>
      <c r="C417" s="8">
        <v>0</v>
      </c>
      <c r="D417" s="13">
        <f t="shared" si="6"/>
        <v>190484.47973632813</v>
      </c>
      <c r="E417" s="8" t="str" cm="1">
        <f t="array" ref="E417">_xlfn.IFS(D417&lt;100000,"Malá",D417&lt;442000,"Podlimitná",D417&gt;442000,"Nadlimitná")</f>
        <v>Podlimitná</v>
      </c>
    </row>
    <row r="418" spans="1:5" x14ac:dyDescent="0.3">
      <c r="A418" s="14" t="s">
        <v>492</v>
      </c>
      <c r="B418" s="13">
        <v>286569.83115386963</v>
      </c>
      <c r="C418" s="8">
        <v>1</v>
      </c>
      <c r="D418" s="13">
        <f t="shared" si="6"/>
        <v>238653.95999460717</v>
      </c>
      <c r="E418" s="8" t="str" cm="1">
        <f t="array" ref="E418">_xlfn.IFS(D418&lt;100000,"Malá",D418&lt;442000,"Podlimitná",D418&gt;442000,"Nadlimitná")</f>
        <v>Podlimitná</v>
      </c>
    </row>
    <row r="419" spans="1:5" x14ac:dyDescent="0.3">
      <c r="A419" s="14" t="s">
        <v>493</v>
      </c>
      <c r="B419" s="13">
        <v>17708.979797363281</v>
      </c>
      <c r="C419" s="8">
        <v>0</v>
      </c>
      <c r="D419" s="13">
        <f t="shared" si="6"/>
        <v>17708.979797363281</v>
      </c>
      <c r="E419" s="8" t="str" cm="1">
        <f t="array" ref="E419">_xlfn.IFS(D419&lt;100000,"Malá",D419&lt;442000,"Podlimitná",D419&gt;442000,"Nadlimitná")</f>
        <v>Malá</v>
      </c>
    </row>
    <row r="420" spans="1:5" x14ac:dyDescent="0.3">
      <c r="A420" s="14" t="s">
        <v>494</v>
      </c>
      <c r="B420" s="13">
        <v>55089.288932800293</v>
      </c>
      <c r="C420" s="8">
        <v>0</v>
      </c>
      <c r="D420" s="13">
        <f t="shared" si="6"/>
        <v>55089.288932800293</v>
      </c>
      <c r="E420" s="8" t="str" cm="1">
        <f t="array" ref="E420">_xlfn.IFS(D420&lt;100000,"Malá",D420&lt;442000,"Podlimitná",D420&gt;442000,"Nadlimitná")</f>
        <v>Malá</v>
      </c>
    </row>
    <row r="421" spans="1:5" x14ac:dyDescent="0.3">
      <c r="A421" s="14" t="s">
        <v>495</v>
      </c>
      <c r="B421" s="13">
        <v>1024735.4222412109</v>
      </c>
      <c r="C421" s="8">
        <v>1</v>
      </c>
      <c r="D421" s="13">
        <f t="shared" si="6"/>
        <v>853394.66991310508</v>
      </c>
      <c r="E421" s="8" t="str" cm="1">
        <f t="array" ref="E421">_xlfn.IFS(D421&lt;100000,"Malá",D421&lt;442000,"Podlimitná",D421&gt;442000,"Nadlimitná")</f>
        <v>Nadlimitná</v>
      </c>
    </row>
    <row r="422" spans="1:5" x14ac:dyDescent="0.3">
      <c r="A422" s="14" t="s">
        <v>496</v>
      </c>
      <c r="B422" s="13">
        <v>52064.080060958862</v>
      </c>
      <c r="C422" s="8">
        <v>0</v>
      </c>
      <c r="D422" s="13">
        <f t="shared" si="6"/>
        <v>52064.080060958862</v>
      </c>
      <c r="E422" s="8" t="str" cm="1">
        <f t="array" ref="E422">_xlfn.IFS(D422&lt;100000,"Malá",D422&lt;442000,"Podlimitná",D422&gt;442000,"Nadlimitná")</f>
        <v>Malá</v>
      </c>
    </row>
    <row r="423" spans="1:5" x14ac:dyDescent="0.3">
      <c r="A423" s="14" t="s">
        <v>497</v>
      </c>
      <c r="B423" s="13">
        <v>66013.020088195801</v>
      </c>
      <c r="C423" s="8">
        <v>0</v>
      </c>
      <c r="D423" s="13">
        <f t="shared" si="6"/>
        <v>66013.020088195801</v>
      </c>
      <c r="E423" s="8" t="str" cm="1">
        <f t="array" ref="E423">_xlfn.IFS(D423&lt;100000,"Malá",D423&lt;442000,"Podlimitná",D423&gt;442000,"Nadlimitná")</f>
        <v>Malá</v>
      </c>
    </row>
    <row r="424" spans="1:5" x14ac:dyDescent="0.3">
      <c r="A424" s="14" t="s">
        <v>498</v>
      </c>
      <c r="B424" s="13">
        <v>115127.31069946289</v>
      </c>
      <c r="C424" s="8">
        <v>0</v>
      </c>
      <c r="D424" s="13">
        <f t="shared" si="6"/>
        <v>115127.31069946289</v>
      </c>
      <c r="E424" s="8" t="str" cm="1">
        <f t="array" ref="E424">_xlfn.IFS(D424&lt;100000,"Malá",D424&lt;442000,"Podlimitná",D424&gt;442000,"Nadlimitná")</f>
        <v>Podlimitná</v>
      </c>
    </row>
    <row r="425" spans="1:5" x14ac:dyDescent="0.3">
      <c r="A425" s="14" t="s">
        <v>499</v>
      </c>
      <c r="B425" s="13">
        <v>161849.42021942139</v>
      </c>
      <c r="C425" s="8">
        <v>0</v>
      </c>
      <c r="D425" s="13">
        <f t="shared" si="6"/>
        <v>161849.42021942139</v>
      </c>
      <c r="E425" s="8" t="str" cm="1">
        <f t="array" ref="E425">_xlfn.IFS(D425&lt;100000,"Malá",D425&lt;442000,"Podlimitná",D425&gt;442000,"Nadlimitná")</f>
        <v>Podlimitná</v>
      </c>
    </row>
    <row r="426" spans="1:5" x14ac:dyDescent="0.3">
      <c r="A426" s="14" t="s">
        <v>500</v>
      </c>
      <c r="B426" s="13">
        <v>32374.800048828125</v>
      </c>
      <c r="C426" s="8">
        <v>0</v>
      </c>
      <c r="D426" s="13">
        <f t="shared" si="6"/>
        <v>32374.800048828125</v>
      </c>
      <c r="E426" s="8" t="str" cm="1">
        <f t="array" ref="E426">_xlfn.IFS(D426&lt;100000,"Malá",D426&lt;442000,"Podlimitná",D426&gt;442000,"Nadlimitná")</f>
        <v>Malá</v>
      </c>
    </row>
    <row r="427" spans="1:5" x14ac:dyDescent="0.3">
      <c r="A427" s="14" t="s">
        <v>501</v>
      </c>
      <c r="B427" s="13">
        <v>69791.18017578125</v>
      </c>
      <c r="C427" s="8">
        <v>0</v>
      </c>
      <c r="D427" s="13">
        <f t="shared" si="6"/>
        <v>69791.18017578125</v>
      </c>
      <c r="E427" s="8" t="str" cm="1">
        <f t="array" ref="E427">_xlfn.IFS(D427&lt;100000,"Malá",D427&lt;442000,"Podlimitná",D427&gt;442000,"Nadlimitná")</f>
        <v>Malá</v>
      </c>
    </row>
    <row r="428" spans="1:5" x14ac:dyDescent="0.3">
      <c r="A428" s="14" t="s">
        <v>502</v>
      </c>
      <c r="B428" s="13">
        <v>40796.859252929688</v>
      </c>
      <c r="C428" s="8">
        <v>0</v>
      </c>
      <c r="D428" s="13">
        <f t="shared" si="6"/>
        <v>40796.859252929688</v>
      </c>
      <c r="E428" s="8" t="str" cm="1">
        <f t="array" ref="E428">_xlfn.IFS(D428&lt;100000,"Malá",D428&lt;442000,"Podlimitná",D428&gt;442000,"Nadlimitná")</f>
        <v>Malá</v>
      </c>
    </row>
    <row r="429" spans="1:5" x14ac:dyDescent="0.3">
      <c r="A429" s="14" t="s">
        <v>503</v>
      </c>
      <c r="B429" s="13">
        <v>230439.1496925354</v>
      </c>
      <c r="C429" s="8">
        <v>0</v>
      </c>
      <c r="D429" s="13">
        <f t="shared" si="6"/>
        <v>230439.1496925354</v>
      </c>
      <c r="E429" s="8" t="str" cm="1">
        <f t="array" ref="E429">_xlfn.IFS(D429&lt;100000,"Malá",D429&lt;442000,"Podlimitná",D429&gt;442000,"Nadlimitná")</f>
        <v>Podlimitná</v>
      </c>
    </row>
    <row r="430" spans="1:5" x14ac:dyDescent="0.3">
      <c r="A430" s="14" t="s">
        <v>504</v>
      </c>
      <c r="B430" s="13">
        <v>58599.22998046875</v>
      </c>
      <c r="C430" s="8">
        <v>0</v>
      </c>
      <c r="D430" s="13">
        <f t="shared" si="6"/>
        <v>58599.22998046875</v>
      </c>
      <c r="E430" s="8" t="str" cm="1">
        <f t="array" ref="E430">_xlfn.IFS(D430&lt;100000,"Malá",D430&lt;442000,"Podlimitná",D430&gt;442000,"Nadlimitná")</f>
        <v>Malá</v>
      </c>
    </row>
    <row r="431" spans="1:5" x14ac:dyDescent="0.3">
      <c r="A431" s="14" t="s">
        <v>505</v>
      </c>
      <c r="B431" s="13">
        <v>6372.830078125</v>
      </c>
      <c r="C431" s="8">
        <v>0</v>
      </c>
      <c r="D431" s="13">
        <f t="shared" si="6"/>
        <v>6372.830078125</v>
      </c>
      <c r="E431" s="8" t="str" cm="1">
        <f t="array" ref="E431">_xlfn.IFS(D431&lt;100000,"Malá",D431&lt;442000,"Podlimitná",D431&gt;442000,"Nadlimitná")</f>
        <v>Malá</v>
      </c>
    </row>
    <row r="432" spans="1:5" x14ac:dyDescent="0.3">
      <c r="A432" s="14" t="s">
        <v>506</v>
      </c>
      <c r="B432" s="13">
        <v>104974.53085327148</v>
      </c>
      <c r="C432" s="8">
        <v>0</v>
      </c>
      <c r="D432" s="13">
        <f t="shared" si="6"/>
        <v>104974.53085327148</v>
      </c>
      <c r="E432" s="8" t="str" cm="1">
        <f t="array" ref="E432">_xlfn.IFS(D432&lt;100000,"Malá",D432&lt;442000,"Podlimitná",D432&gt;442000,"Nadlimitná")</f>
        <v>Podlimitná</v>
      </c>
    </row>
    <row r="433" spans="1:5" x14ac:dyDescent="0.3">
      <c r="A433" s="14" t="s">
        <v>507</v>
      </c>
      <c r="B433" s="13">
        <v>216014.44067382813</v>
      </c>
      <c r="C433" s="8">
        <v>0</v>
      </c>
      <c r="D433" s="13">
        <f t="shared" si="6"/>
        <v>216014.44067382813</v>
      </c>
      <c r="E433" s="8" t="str" cm="1">
        <f t="array" ref="E433">_xlfn.IFS(D433&lt;100000,"Malá",D433&lt;442000,"Podlimitná",D433&gt;442000,"Nadlimitná")</f>
        <v>Podlimitná</v>
      </c>
    </row>
    <row r="434" spans="1:5" x14ac:dyDescent="0.3">
      <c r="A434" s="14" t="s">
        <v>508</v>
      </c>
      <c r="B434" s="13">
        <v>21683.899887084961</v>
      </c>
      <c r="C434" s="8">
        <v>0</v>
      </c>
      <c r="D434" s="13">
        <f t="shared" si="6"/>
        <v>21683.899887084961</v>
      </c>
      <c r="E434" s="8" t="str" cm="1">
        <f t="array" ref="E434">_xlfn.IFS(D434&lt;100000,"Malá",D434&lt;442000,"Podlimitná",D434&gt;442000,"Nadlimitná")</f>
        <v>Malá</v>
      </c>
    </row>
    <row r="435" spans="1:5" x14ac:dyDescent="0.3">
      <c r="A435" s="14" t="s">
        <v>509</v>
      </c>
      <c r="B435" s="13">
        <v>78481.329513549805</v>
      </c>
      <c r="C435" s="8">
        <v>0</v>
      </c>
      <c r="D435" s="13">
        <f t="shared" si="6"/>
        <v>78481.329513549805</v>
      </c>
      <c r="E435" s="8" t="str" cm="1">
        <f t="array" ref="E435">_xlfn.IFS(D435&lt;100000,"Malá",D435&lt;442000,"Podlimitná",D435&gt;442000,"Nadlimitná")</f>
        <v>Malá</v>
      </c>
    </row>
    <row r="436" spans="1:5" x14ac:dyDescent="0.3">
      <c r="A436" s="14" t="s">
        <v>510</v>
      </c>
      <c r="B436" s="13">
        <v>297746.40664672852</v>
      </c>
      <c r="C436" s="8">
        <v>0</v>
      </c>
      <c r="D436" s="13">
        <f t="shared" si="6"/>
        <v>297746.40664672852</v>
      </c>
      <c r="E436" s="8" t="str" cm="1">
        <f t="array" ref="E436">_xlfn.IFS(D436&lt;100000,"Malá",D436&lt;442000,"Podlimitná",D436&gt;442000,"Nadlimitná")</f>
        <v>Podlimitná</v>
      </c>
    </row>
    <row r="437" spans="1:5" x14ac:dyDescent="0.3">
      <c r="A437" s="14" t="s">
        <v>511</v>
      </c>
      <c r="B437" s="13">
        <v>1130188.2697267532</v>
      </c>
      <c r="C437" s="8">
        <v>1</v>
      </c>
      <c r="D437" s="13">
        <f t="shared" si="6"/>
        <v>941215.28781903919</v>
      </c>
      <c r="E437" s="8" t="str" cm="1">
        <f t="array" ref="E437">_xlfn.IFS(D437&lt;100000,"Malá",D437&lt;442000,"Podlimitná",D437&gt;442000,"Nadlimitná")</f>
        <v>Nadlimitná</v>
      </c>
    </row>
    <row r="438" spans="1:5" x14ac:dyDescent="0.3">
      <c r="A438" s="14" t="s">
        <v>512</v>
      </c>
      <c r="B438" s="13">
        <v>7558.5300140380859</v>
      </c>
      <c r="C438" s="8">
        <v>0</v>
      </c>
      <c r="D438" s="13">
        <f t="shared" si="6"/>
        <v>7558.5300140380859</v>
      </c>
      <c r="E438" s="8" t="str" cm="1">
        <f t="array" ref="E438">_xlfn.IFS(D438&lt;100000,"Malá",D438&lt;442000,"Podlimitná",D438&gt;442000,"Nadlimitná")</f>
        <v>Malá</v>
      </c>
    </row>
    <row r="439" spans="1:5" x14ac:dyDescent="0.3">
      <c r="A439" s="14" t="s">
        <v>513</v>
      </c>
      <c r="B439" s="13">
        <v>75667.829196929932</v>
      </c>
      <c r="C439" s="8">
        <v>0</v>
      </c>
      <c r="D439" s="13">
        <f t="shared" si="6"/>
        <v>75667.829196929932</v>
      </c>
      <c r="E439" s="8" t="str" cm="1">
        <f t="array" ref="E439">_xlfn.IFS(D439&lt;100000,"Malá",D439&lt;442000,"Podlimitná",D439&gt;442000,"Nadlimitná")</f>
        <v>Malá</v>
      </c>
    </row>
    <row r="440" spans="1:5" x14ac:dyDescent="0.3">
      <c r="A440" s="14" t="s">
        <v>514</v>
      </c>
      <c r="B440" s="13">
        <v>6471.0401611328125</v>
      </c>
      <c r="C440" s="8">
        <v>0</v>
      </c>
      <c r="D440" s="13">
        <f t="shared" si="6"/>
        <v>6471.0401611328125</v>
      </c>
      <c r="E440" s="8" t="str" cm="1">
        <f t="array" ref="E440">_xlfn.IFS(D440&lt;100000,"Malá",D440&lt;442000,"Podlimitná",D440&gt;442000,"Nadlimitná")</f>
        <v>Malá</v>
      </c>
    </row>
    <row r="441" spans="1:5" x14ac:dyDescent="0.3">
      <c r="A441" s="14" t="s">
        <v>515</v>
      </c>
      <c r="B441" s="13">
        <v>6549.1099243164063</v>
      </c>
      <c r="C441" s="8">
        <v>0</v>
      </c>
      <c r="D441" s="13">
        <f t="shared" si="6"/>
        <v>6549.1099243164063</v>
      </c>
      <c r="E441" s="8" t="str" cm="1">
        <f t="array" ref="E441">_xlfn.IFS(D441&lt;100000,"Malá",D441&lt;442000,"Podlimitná",D441&gt;442000,"Nadlimitná")</f>
        <v>Malá</v>
      </c>
    </row>
    <row r="442" spans="1:5" x14ac:dyDescent="0.3">
      <c r="A442" s="14" t="s">
        <v>516</v>
      </c>
      <c r="B442" s="13">
        <v>19222.459875106812</v>
      </c>
      <c r="C442" s="8">
        <v>0</v>
      </c>
      <c r="D442" s="13">
        <f t="shared" si="6"/>
        <v>19222.459875106812</v>
      </c>
      <c r="E442" s="8" t="str" cm="1">
        <f t="array" ref="E442">_xlfn.IFS(D442&lt;100000,"Malá",D442&lt;442000,"Podlimitná",D442&gt;442000,"Nadlimitná")</f>
        <v>Malá</v>
      </c>
    </row>
    <row r="443" spans="1:5" x14ac:dyDescent="0.3">
      <c r="A443" s="14" t="s">
        <v>517</v>
      </c>
      <c r="B443" s="13">
        <v>8917.9999694824219</v>
      </c>
      <c r="C443" s="8">
        <v>0</v>
      </c>
      <c r="D443" s="13">
        <f t="shared" si="6"/>
        <v>8917.9999694824219</v>
      </c>
      <c r="E443" s="8" t="str" cm="1">
        <f t="array" ref="E443">_xlfn.IFS(D443&lt;100000,"Malá",D443&lt;442000,"Podlimitná",D443&gt;442000,"Nadlimitná")</f>
        <v>Malá</v>
      </c>
    </row>
    <row r="444" spans="1:5" x14ac:dyDescent="0.3">
      <c r="A444" s="14" t="s">
        <v>518</v>
      </c>
      <c r="B444" s="13">
        <v>15194.360198974609</v>
      </c>
      <c r="C444" s="8">
        <v>0</v>
      </c>
      <c r="D444" s="13">
        <f t="shared" si="6"/>
        <v>15194.360198974609</v>
      </c>
      <c r="E444" s="8" t="str" cm="1">
        <f t="array" ref="E444">_xlfn.IFS(D444&lt;100000,"Malá",D444&lt;442000,"Podlimitná",D444&gt;442000,"Nadlimitná")</f>
        <v>Malá</v>
      </c>
    </row>
    <row r="445" spans="1:5" x14ac:dyDescent="0.3">
      <c r="A445" s="14" t="s">
        <v>519</v>
      </c>
      <c r="B445" s="13">
        <v>18157.64013671875</v>
      </c>
      <c r="C445" s="8">
        <v>0</v>
      </c>
      <c r="D445" s="13">
        <f t="shared" si="6"/>
        <v>18157.64013671875</v>
      </c>
      <c r="E445" s="8" t="str" cm="1">
        <f t="array" ref="E445">_xlfn.IFS(D445&lt;100000,"Malá",D445&lt;442000,"Podlimitná",D445&gt;442000,"Nadlimitná")</f>
        <v>Malá</v>
      </c>
    </row>
    <row r="446" spans="1:5" x14ac:dyDescent="0.3">
      <c r="A446" s="14" t="s">
        <v>520</v>
      </c>
      <c r="B446" s="13">
        <v>9191.7899513244629</v>
      </c>
      <c r="C446" s="8">
        <v>0</v>
      </c>
      <c r="D446" s="13">
        <f t="shared" si="6"/>
        <v>9191.7899513244629</v>
      </c>
      <c r="E446" s="8" t="str" cm="1">
        <f t="array" ref="E446">_xlfn.IFS(D446&lt;100000,"Malá",D446&lt;442000,"Podlimitná",D446&gt;442000,"Nadlimitná")</f>
        <v>Malá</v>
      </c>
    </row>
    <row r="447" spans="1:5" x14ac:dyDescent="0.3">
      <c r="A447" s="14" t="s">
        <v>521</v>
      </c>
      <c r="B447" s="13">
        <v>17127.829833984375</v>
      </c>
      <c r="C447" s="8">
        <v>0</v>
      </c>
      <c r="D447" s="13">
        <f t="shared" si="6"/>
        <v>17127.829833984375</v>
      </c>
      <c r="E447" s="8" t="str" cm="1">
        <f t="array" ref="E447">_xlfn.IFS(D447&lt;100000,"Malá",D447&lt;442000,"Podlimitná",D447&gt;442000,"Nadlimitná")</f>
        <v>Malá</v>
      </c>
    </row>
    <row r="448" spans="1:5" x14ac:dyDescent="0.3">
      <c r="A448" s="14" t="s">
        <v>522</v>
      </c>
      <c r="B448" s="13">
        <v>29454.369827270508</v>
      </c>
      <c r="C448" s="8">
        <v>0</v>
      </c>
      <c r="D448" s="13">
        <f t="shared" si="6"/>
        <v>29454.369827270508</v>
      </c>
      <c r="E448" s="8" t="str" cm="1">
        <f t="array" ref="E448">_xlfn.IFS(D448&lt;100000,"Malá",D448&lt;442000,"Podlimitná",D448&gt;442000,"Nadlimitná")</f>
        <v>Malá</v>
      </c>
    </row>
    <row r="449" spans="1:5" x14ac:dyDescent="0.3">
      <c r="A449" s="14" t="s">
        <v>523</v>
      </c>
      <c r="B449" s="13">
        <v>19600.940124511719</v>
      </c>
      <c r="C449" s="8">
        <v>0</v>
      </c>
      <c r="D449" s="13">
        <f t="shared" si="6"/>
        <v>19600.940124511719</v>
      </c>
      <c r="E449" s="8" t="str" cm="1">
        <f t="array" ref="E449">_xlfn.IFS(D449&lt;100000,"Malá",D449&lt;442000,"Podlimitná",D449&gt;442000,"Nadlimitná")</f>
        <v>Malá</v>
      </c>
    </row>
    <row r="450" spans="1:5" x14ac:dyDescent="0.3">
      <c r="A450" s="14" t="s">
        <v>524</v>
      </c>
      <c r="B450" s="13">
        <v>7702.5600051879883</v>
      </c>
      <c r="C450" s="8">
        <v>0</v>
      </c>
      <c r="D450" s="13">
        <f t="shared" si="6"/>
        <v>7702.5600051879883</v>
      </c>
      <c r="E450" s="8" t="str" cm="1">
        <f t="array" ref="E450">_xlfn.IFS(D450&lt;100000,"Malá",D450&lt;442000,"Podlimitná",D450&gt;442000,"Nadlimitná")</f>
        <v>Malá</v>
      </c>
    </row>
    <row r="451" spans="1:5" x14ac:dyDescent="0.3">
      <c r="A451" s="14" t="s">
        <v>525</v>
      </c>
      <c r="B451" s="13">
        <v>70364.379875183105</v>
      </c>
      <c r="C451" s="8">
        <v>0</v>
      </c>
      <c r="D451" s="13">
        <f t="shared" si="6"/>
        <v>70364.379875183105</v>
      </c>
      <c r="E451" s="8" t="str" cm="1">
        <f t="array" ref="E451">_xlfn.IFS(D451&lt;100000,"Malá",D451&lt;442000,"Podlimitná",D451&gt;442000,"Nadlimitná")</f>
        <v>Malá</v>
      </c>
    </row>
    <row r="452" spans="1:5" x14ac:dyDescent="0.3">
      <c r="A452" s="14" t="s">
        <v>526</v>
      </c>
      <c r="B452" s="13">
        <v>22425.240234375</v>
      </c>
      <c r="C452" s="8">
        <v>0</v>
      </c>
      <c r="D452" s="13">
        <f t="shared" si="6"/>
        <v>22425.240234375</v>
      </c>
      <c r="E452" s="8" t="str" cm="1">
        <f t="array" ref="E452">_xlfn.IFS(D452&lt;100000,"Malá",D452&lt;442000,"Podlimitná",D452&gt;442000,"Nadlimitná")</f>
        <v>Malá</v>
      </c>
    </row>
    <row r="453" spans="1:5" x14ac:dyDescent="0.3">
      <c r="A453" s="14" t="s">
        <v>527</v>
      </c>
      <c r="B453" s="13">
        <v>11528.049713134766</v>
      </c>
      <c r="C453" s="8">
        <v>0</v>
      </c>
      <c r="D453" s="13">
        <f t="shared" si="6"/>
        <v>11528.049713134766</v>
      </c>
      <c r="E453" s="8" t="str" cm="1">
        <f t="array" ref="E453">_xlfn.IFS(D453&lt;100000,"Malá",D453&lt;442000,"Podlimitná",D453&gt;442000,"Nadlimitná")</f>
        <v>Malá</v>
      </c>
    </row>
    <row r="454" spans="1:5" x14ac:dyDescent="0.3">
      <c r="A454" s="14" t="s">
        <v>528</v>
      </c>
      <c r="B454" s="13">
        <v>3767.780029296875</v>
      </c>
      <c r="C454" s="8">
        <v>0</v>
      </c>
      <c r="D454" s="13">
        <f t="shared" si="6"/>
        <v>3767.780029296875</v>
      </c>
      <c r="E454" s="8" t="str" cm="1">
        <f t="array" ref="E454">_xlfn.IFS(D454&lt;100000,"Malá",D454&lt;442000,"Podlimitná",D454&gt;442000,"Nadlimitná")</f>
        <v>Malá</v>
      </c>
    </row>
    <row r="455" spans="1:5" x14ac:dyDescent="0.3">
      <c r="A455" s="14" t="s">
        <v>529</v>
      </c>
      <c r="B455" s="13">
        <v>30058.469291687012</v>
      </c>
      <c r="C455" s="8">
        <v>0</v>
      </c>
      <c r="D455" s="13">
        <f t="shared" si="6"/>
        <v>30058.469291687012</v>
      </c>
      <c r="E455" s="8" t="str" cm="1">
        <f t="array" ref="E455">_xlfn.IFS(D455&lt;100000,"Malá",D455&lt;442000,"Podlimitná",D455&gt;442000,"Nadlimitná")</f>
        <v>Malá</v>
      </c>
    </row>
    <row r="456" spans="1:5" x14ac:dyDescent="0.3">
      <c r="A456" s="14" t="s">
        <v>530</v>
      </c>
      <c r="B456" s="13">
        <v>30254.640357971191</v>
      </c>
      <c r="C456" s="8">
        <v>0</v>
      </c>
      <c r="D456" s="13">
        <f t="shared" si="6"/>
        <v>30254.640357971191</v>
      </c>
      <c r="E456" s="8" t="str" cm="1">
        <f t="array" ref="E456">_xlfn.IFS(D456&lt;100000,"Malá",D456&lt;442000,"Podlimitná",D456&gt;442000,"Nadlimitná")</f>
        <v>Malá</v>
      </c>
    </row>
    <row r="457" spans="1:5" x14ac:dyDescent="0.3">
      <c r="A457" s="14" t="s">
        <v>531</v>
      </c>
      <c r="B457" s="13">
        <v>902713.73404312134</v>
      </c>
      <c r="C457" s="8">
        <v>1</v>
      </c>
      <c r="D457" s="13">
        <f t="shared" si="6"/>
        <v>751775.60214017821</v>
      </c>
      <c r="E457" s="8" t="str" cm="1">
        <f t="array" ref="E457">_xlfn.IFS(D457&lt;100000,"Malá",D457&lt;442000,"Podlimitná",D457&gt;442000,"Nadlimitná")</f>
        <v>Nadlimitná</v>
      </c>
    </row>
    <row r="458" spans="1:5" x14ac:dyDescent="0.3">
      <c r="A458" s="14" t="s">
        <v>532</v>
      </c>
      <c r="B458" s="13">
        <v>18190.730194091797</v>
      </c>
      <c r="C458" s="8">
        <v>0</v>
      </c>
      <c r="D458" s="13">
        <f t="shared" si="6"/>
        <v>18190.730194091797</v>
      </c>
      <c r="E458" s="8" t="str" cm="1">
        <f t="array" ref="E458">_xlfn.IFS(D458&lt;100000,"Malá",D458&lt;442000,"Podlimitná",D458&gt;442000,"Nadlimitná")</f>
        <v>Malá</v>
      </c>
    </row>
    <row r="459" spans="1:5" x14ac:dyDescent="0.3">
      <c r="A459" s="14" t="s">
        <v>533</v>
      </c>
      <c r="B459" s="13">
        <v>9857.1600494384766</v>
      </c>
      <c r="C459" s="8">
        <v>0</v>
      </c>
      <c r="D459" s="13">
        <f t="shared" si="6"/>
        <v>9857.1600494384766</v>
      </c>
      <c r="E459" s="8" t="str" cm="1">
        <f t="array" ref="E459">_xlfn.IFS(D459&lt;100000,"Malá",D459&lt;442000,"Podlimitná",D459&gt;442000,"Nadlimitná")</f>
        <v>Malá</v>
      </c>
    </row>
    <row r="460" spans="1:5" x14ac:dyDescent="0.3">
      <c r="A460" s="14" t="s">
        <v>534</v>
      </c>
      <c r="B460" s="13">
        <v>5535.3899230957031</v>
      </c>
      <c r="C460" s="8">
        <v>1</v>
      </c>
      <c r="D460" s="13">
        <f t="shared" si="6"/>
        <v>4609.8457745599826</v>
      </c>
      <c r="E460" s="8" t="str" cm="1">
        <f t="array" ref="E460">_xlfn.IFS(D460&lt;100000,"Malá",D460&lt;442000,"Podlimitná",D460&gt;442000,"Nadlimitná")</f>
        <v>Malá</v>
      </c>
    </row>
    <row r="461" spans="1:5" x14ac:dyDescent="0.3">
      <c r="A461" s="14" t="s">
        <v>535</v>
      </c>
      <c r="B461" s="13">
        <v>38723.220474243164</v>
      </c>
      <c r="C461" s="8">
        <v>0</v>
      </c>
      <c r="D461" s="13">
        <f t="shared" si="6"/>
        <v>38723.220474243164</v>
      </c>
      <c r="E461" s="8" t="str" cm="1">
        <f t="array" ref="E461">_xlfn.IFS(D461&lt;100000,"Malá",D461&lt;442000,"Podlimitná",D461&gt;442000,"Nadlimitná")</f>
        <v>Malá</v>
      </c>
    </row>
    <row r="462" spans="1:5" x14ac:dyDescent="0.3">
      <c r="A462" s="14" t="s">
        <v>536</v>
      </c>
      <c r="B462" s="13">
        <v>236699.27111816406</v>
      </c>
      <c r="C462" s="8">
        <v>0</v>
      </c>
      <c r="D462" s="13">
        <f t="shared" ref="D462:D525" si="7">IF(C462=1,B462*$M$20,B462)</f>
        <v>236699.27111816406</v>
      </c>
      <c r="E462" s="8" t="str" cm="1">
        <f t="array" ref="E462">_xlfn.IFS(D462&lt;100000,"Malá",D462&lt;442000,"Podlimitná",D462&gt;442000,"Nadlimitná")</f>
        <v>Podlimitná</v>
      </c>
    </row>
    <row r="463" spans="1:5" x14ac:dyDescent="0.3">
      <c r="A463" s="14" t="s">
        <v>537</v>
      </c>
      <c r="B463" s="13">
        <v>9108.389892578125</v>
      </c>
      <c r="C463" s="8">
        <v>0</v>
      </c>
      <c r="D463" s="13">
        <f t="shared" si="7"/>
        <v>9108.389892578125</v>
      </c>
      <c r="E463" s="8" t="str" cm="1">
        <f t="array" ref="E463">_xlfn.IFS(D463&lt;100000,"Malá",D463&lt;442000,"Podlimitná",D463&gt;442000,"Nadlimitná")</f>
        <v>Malá</v>
      </c>
    </row>
    <row r="464" spans="1:5" x14ac:dyDescent="0.3">
      <c r="A464" s="14" t="s">
        <v>538</v>
      </c>
      <c r="B464" s="13">
        <v>83110.370025634766</v>
      </c>
      <c r="C464" s="8">
        <v>0</v>
      </c>
      <c r="D464" s="13">
        <f t="shared" si="7"/>
        <v>83110.370025634766</v>
      </c>
      <c r="E464" s="8" t="str" cm="1">
        <f t="array" ref="E464">_xlfn.IFS(D464&lt;100000,"Malá",D464&lt;442000,"Podlimitná",D464&gt;442000,"Nadlimitná")</f>
        <v>Malá</v>
      </c>
    </row>
    <row r="465" spans="1:5" x14ac:dyDescent="0.3">
      <c r="A465" s="14" t="s">
        <v>539</v>
      </c>
      <c r="B465" s="13">
        <v>24130.659770488739</v>
      </c>
      <c r="C465" s="8">
        <v>0</v>
      </c>
      <c r="D465" s="13">
        <f t="shared" si="7"/>
        <v>24130.659770488739</v>
      </c>
      <c r="E465" s="8" t="str" cm="1">
        <f t="array" ref="E465">_xlfn.IFS(D465&lt;100000,"Malá",D465&lt;442000,"Podlimitná",D465&gt;442000,"Nadlimitná")</f>
        <v>Malá</v>
      </c>
    </row>
    <row r="466" spans="1:5" x14ac:dyDescent="0.3">
      <c r="A466" s="14" t="s">
        <v>540</v>
      </c>
      <c r="B466" s="13">
        <v>120093.3798828125</v>
      </c>
      <c r="C466" s="8">
        <v>0</v>
      </c>
      <c r="D466" s="13">
        <f t="shared" si="7"/>
        <v>120093.3798828125</v>
      </c>
      <c r="E466" s="8" t="str" cm="1">
        <f t="array" ref="E466">_xlfn.IFS(D466&lt;100000,"Malá",D466&lt;442000,"Podlimitná",D466&gt;442000,"Nadlimitná")</f>
        <v>Podlimitná</v>
      </c>
    </row>
    <row r="467" spans="1:5" x14ac:dyDescent="0.3">
      <c r="A467" s="14" t="s">
        <v>541</v>
      </c>
      <c r="B467" s="13">
        <v>17134.53002166748</v>
      </c>
      <c r="C467" s="8">
        <v>0</v>
      </c>
      <c r="D467" s="13">
        <f t="shared" si="7"/>
        <v>17134.53002166748</v>
      </c>
      <c r="E467" s="8" t="str" cm="1">
        <f t="array" ref="E467">_xlfn.IFS(D467&lt;100000,"Malá",D467&lt;442000,"Podlimitná",D467&gt;442000,"Nadlimitná")</f>
        <v>Malá</v>
      </c>
    </row>
    <row r="468" spans="1:5" x14ac:dyDescent="0.3">
      <c r="A468" s="14" t="s">
        <v>542</v>
      </c>
      <c r="B468" s="13">
        <v>11468.530090332031</v>
      </c>
      <c r="C468" s="8">
        <v>0</v>
      </c>
      <c r="D468" s="13">
        <f t="shared" si="7"/>
        <v>11468.530090332031</v>
      </c>
      <c r="E468" s="8" t="str" cm="1">
        <f t="array" ref="E468">_xlfn.IFS(D468&lt;100000,"Malá",D468&lt;442000,"Podlimitná",D468&gt;442000,"Nadlimitná")</f>
        <v>Malá</v>
      </c>
    </row>
    <row r="469" spans="1:5" x14ac:dyDescent="0.3">
      <c r="A469" s="14" t="s">
        <v>543</v>
      </c>
      <c r="B469" s="13">
        <v>116797.9308013916</v>
      </c>
      <c r="C469" s="8">
        <v>0</v>
      </c>
      <c r="D469" s="13">
        <f t="shared" si="7"/>
        <v>116797.9308013916</v>
      </c>
      <c r="E469" s="8" t="str" cm="1">
        <f t="array" ref="E469">_xlfn.IFS(D469&lt;100000,"Malá",D469&lt;442000,"Podlimitná",D469&gt;442000,"Nadlimitná")</f>
        <v>Podlimitná</v>
      </c>
    </row>
    <row r="470" spans="1:5" x14ac:dyDescent="0.3">
      <c r="A470" s="14" t="s">
        <v>544</v>
      </c>
      <c r="B470" s="13">
        <v>81720.139671325684</v>
      </c>
      <c r="C470" s="8">
        <v>0</v>
      </c>
      <c r="D470" s="13">
        <f t="shared" si="7"/>
        <v>81720.139671325684</v>
      </c>
      <c r="E470" s="8" t="str" cm="1">
        <f t="array" ref="E470">_xlfn.IFS(D470&lt;100000,"Malá",D470&lt;442000,"Podlimitná",D470&gt;442000,"Nadlimitná")</f>
        <v>Malá</v>
      </c>
    </row>
    <row r="471" spans="1:5" x14ac:dyDescent="0.3">
      <c r="A471" s="14" t="s">
        <v>545</v>
      </c>
      <c r="B471" s="13">
        <v>57050.289638519287</v>
      </c>
      <c r="C471" s="8">
        <v>0</v>
      </c>
      <c r="D471" s="13">
        <f t="shared" si="7"/>
        <v>57050.289638519287</v>
      </c>
      <c r="E471" s="8" t="str" cm="1">
        <f t="array" ref="E471">_xlfn.IFS(D471&lt;100000,"Malá",D471&lt;442000,"Podlimitná",D471&gt;442000,"Nadlimitná")</f>
        <v>Malá</v>
      </c>
    </row>
    <row r="472" spans="1:5" x14ac:dyDescent="0.3">
      <c r="A472" s="14" t="s">
        <v>546</v>
      </c>
      <c r="B472" s="13">
        <v>5593.5100250244141</v>
      </c>
      <c r="C472" s="8">
        <v>0</v>
      </c>
      <c r="D472" s="13">
        <f t="shared" si="7"/>
        <v>5593.5100250244141</v>
      </c>
      <c r="E472" s="8" t="str" cm="1">
        <f t="array" ref="E472">_xlfn.IFS(D472&lt;100000,"Malá",D472&lt;442000,"Podlimitná",D472&gt;442000,"Nadlimitná")</f>
        <v>Malá</v>
      </c>
    </row>
    <row r="473" spans="1:5" x14ac:dyDescent="0.3">
      <c r="A473" s="14" t="s">
        <v>547</v>
      </c>
      <c r="B473" s="13">
        <v>113236.0890378952</v>
      </c>
      <c r="C473" s="8">
        <v>0</v>
      </c>
      <c r="D473" s="13">
        <f t="shared" si="7"/>
        <v>113236.0890378952</v>
      </c>
      <c r="E473" s="8" t="str" cm="1">
        <f t="array" ref="E473">_xlfn.IFS(D473&lt;100000,"Malá",D473&lt;442000,"Podlimitná",D473&gt;442000,"Nadlimitná")</f>
        <v>Podlimitná</v>
      </c>
    </row>
    <row r="474" spans="1:5" x14ac:dyDescent="0.3">
      <c r="A474" s="14" t="s">
        <v>548</v>
      </c>
      <c r="B474" s="13">
        <v>17880.310317993164</v>
      </c>
      <c r="C474" s="8">
        <v>0</v>
      </c>
      <c r="D474" s="13">
        <f t="shared" si="7"/>
        <v>17880.310317993164</v>
      </c>
      <c r="E474" s="8" t="str" cm="1">
        <f t="array" ref="E474">_xlfn.IFS(D474&lt;100000,"Malá",D474&lt;442000,"Podlimitná",D474&gt;442000,"Nadlimitná")</f>
        <v>Malá</v>
      </c>
    </row>
    <row r="475" spans="1:5" x14ac:dyDescent="0.3">
      <c r="A475" s="14" t="s">
        <v>549</v>
      </c>
      <c r="B475" s="13">
        <v>33153.180053710938</v>
      </c>
      <c r="C475" s="8">
        <v>0</v>
      </c>
      <c r="D475" s="13">
        <f t="shared" si="7"/>
        <v>33153.180053710938</v>
      </c>
      <c r="E475" s="8" t="str" cm="1">
        <f t="array" ref="E475">_xlfn.IFS(D475&lt;100000,"Malá",D475&lt;442000,"Podlimitná",D475&gt;442000,"Nadlimitná")</f>
        <v>Malá</v>
      </c>
    </row>
    <row r="476" spans="1:5" x14ac:dyDescent="0.3">
      <c r="A476" s="14" t="s">
        <v>550</v>
      </c>
      <c r="B476" s="13">
        <v>4405.5199890136719</v>
      </c>
      <c r="C476" s="8">
        <v>0</v>
      </c>
      <c r="D476" s="13">
        <f t="shared" si="7"/>
        <v>4405.5199890136719</v>
      </c>
      <c r="E476" s="8" t="str" cm="1">
        <f t="array" ref="E476">_xlfn.IFS(D476&lt;100000,"Malá",D476&lt;442000,"Podlimitná",D476&gt;442000,"Nadlimitná")</f>
        <v>Malá</v>
      </c>
    </row>
    <row r="477" spans="1:5" x14ac:dyDescent="0.3">
      <c r="A477" s="14" t="s">
        <v>551</v>
      </c>
      <c r="B477" s="13">
        <v>55240.379728317261</v>
      </c>
      <c r="C477" s="8">
        <v>0</v>
      </c>
      <c r="D477" s="13">
        <f t="shared" si="7"/>
        <v>55240.379728317261</v>
      </c>
      <c r="E477" s="8" t="str" cm="1">
        <f t="array" ref="E477">_xlfn.IFS(D477&lt;100000,"Malá",D477&lt;442000,"Podlimitná",D477&gt;442000,"Nadlimitná")</f>
        <v>Malá</v>
      </c>
    </row>
    <row r="478" spans="1:5" x14ac:dyDescent="0.3">
      <c r="A478" s="14" t="s">
        <v>552</v>
      </c>
      <c r="B478" s="13">
        <v>31931.350433349609</v>
      </c>
      <c r="C478" s="8">
        <v>0</v>
      </c>
      <c r="D478" s="13">
        <f t="shared" si="7"/>
        <v>31931.350433349609</v>
      </c>
      <c r="E478" s="8" t="str" cm="1">
        <f t="array" ref="E478">_xlfn.IFS(D478&lt;100000,"Malá",D478&lt;442000,"Podlimitná",D478&gt;442000,"Nadlimitná")</f>
        <v>Malá</v>
      </c>
    </row>
    <row r="479" spans="1:5" x14ac:dyDescent="0.3">
      <c r="A479" s="14" t="s">
        <v>553</v>
      </c>
      <c r="B479" s="13">
        <v>6598.9499053955078</v>
      </c>
      <c r="C479" s="8">
        <v>0</v>
      </c>
      <c r="D479" s="13">
        <f t="shared" si="7"/>
        <v>6598.9499053955078</v>
      </c>
      <c r="E479" s="8" t="str" cm="1">
        <f t="array" ref="E479">_xlfn.IFS(D479&lt;100000,"Malá",D479&lt;442000,"Podlimitná",D479&gt;442000,"Nadlimitná")</f>
        <v>Malá</v>
      </c>
    </row>
    <row r="480" spans="1:5" x14ac:dyDescent="0.3">
      <c r="A480" s="14" t="s">
        <v>554</v>
      </c>
      <c r="B480" s="13">
        <v>1142.280029296875</v>
      </c>
      <c r="C480" s="8">
        <v>0</v>
      </c>
      <c r="D480" s="13">
        <f t="shared" si="7"/>
        <v>1142.280029296875</v>
      </c>
      <c r="E480" s="8" t="str" cm="1">
        <f t="array" ref="E480">_xlfn.IFS(D480&lt;100000,"Malá",D480&lt;442000,"Podlimitná",D480&gt;442000,"Nadlimitná")</f>
        <v>Malá</v>
      </c>
    </row>
    <row r="481" spans="1:5" x14ac:dyDescent="0.3">
      <c r="A481" s="14" t="s">
        <v>555</v>
      </c>
      <c r="B481" s="13">
        <v>6182.3099365234375</v>
      </c>
      <c r="C481" s="8">
        <v>0</v>
      </c>
      <c r="D481" s="13">
        <f t="shared" si="7"/>
        <v>6182.3099365234375</v>
      </c>
      <c r="E481" s="8" t="str" cm="1">
        <f t="array" ref="E481">_xlfn.IFS(D481&lt;100000,"Malá",D481&lt;442000,"Podlimitná",D481&gt;442000,"Nadlimitná")</f>
        <v>Malá</v>
      </c>
    </row>
    <row r="482" spans="1:5" x14ac:dyDescent="0.3">
      <c r="A482" s="14" t="s">
        <v>556</v>
      </c>
      <c r="B482" s="13">
        <v>73960.759811401367</v>
      </c>
      <c r="C482" s="8">
        <v>0</v>
      </c>
      <c r="D482" s="13">
        <f t="shared" si="7"/>
        <v>73960.759811401367</v>
      </c>
      <c r="E482" s="8" t="str" cm="1">
        <f t="array" ref="E482">_xlfn.IFS(D482&lt;100000,"Malá",D482&lt;442000,"Podlimitná",D482&gt;442000,"Nadlimitná")</f>
        <v>Malá</v>
      </c>
    </row>
    <row r="483" spans="1:5" x14ac:dyDescent="0.3">
      <c r="A483" s="14" t="s">
        <v>557</v>
      </c>
      <c r="B483" s="13">
        <v>2516.9999923706055</v>
      </c>
      <c r="C483" s="8">
        <v>0</v>
      </c>
      <c r="D483" s="13">
        <f t="shared" si="7"/>
        <v>2516.9999923706055</v>
      </c>
      <c r="E483" s="8" t="str" cm="1">
        <f t="array" ref="E483">_xlfn.IFS(D483&lt;100000,"Malá",D483&lt;442000,"Podlimitná",D483&gt;442000,"Nadlimitná")</f>
        <v>Malá</v>
      </c>
    </row>
    <row r="484" spans="1:5" x14ac:dyDescent="0.3">
      <c r="A484" s="14" t="s">
        <v>558</v>
      </c>
      <c r="B484" s="13">
        <v>150232.90808105469</v>
      </c>
      <c r="C484" s="8">
        <v>0</v>
      </c>
      <c r="D484" s="13">
        <f t="shared" si="7"/>
        <v>150232.90808105469</v>
      </c>
      <c r="E484" s="8" t="str" cm="1">
        <f t="array" ref="E484">_xlfn.IFS(D484&lt;100000,"Malá",D484&lt;442000,"Podlimitná",D484&gt;442000,"Nadlimitná")</f>
        <v>Podlimitná</v>
      </c>
    </row>
    <row r="485" spans="1:5" x14ac:dyDescent="0.3">
      <c r="A485" s="14" t="s">
        <v>559</v>
      </c>
      <c r="B485" s="13">
        <v>28306.71028137207</v>
      </c>
      <c r="C485" s="8">
        <v>0</v>
      </c>
      <c r="D485" s="13">
        <f t="shared" si="7"/>
        <v>28306.71028137207</v>
      </c>
      <c r="E485" s="8" t="str" cm="1">
        <f t="array" ref="E485">_xlfn.IFS(D485&lt;100000,"Malá",D485&lt;442000,"Podlimitná",D485&gt;442000,"Nadlimitná")</f>
        <v>Malá</v>
      </c>
    </row>
    <row r="486" spans="1:5" x14ac:dyDescent="0.3">
      <c r="A486" s="14" t="s">
        <v>560</v>
      </c>
      <c r="B486" s="13">
        <v>9900.2701873779297</v>
      </c>
      <c r="C486" s="8">
        <v>0</v>
      </c>
      <c r="D486" s="13">
        <f t="shared" si="7"/>
        <v>9900.2701873779297</v>
      </c>
      <c r="E486" s="8" t="str" cm="1">
        <f t="array" ref="E486">_xlfn.IFS(D486&lt;100000,"Malá",D486&lt;442000,"Podlimitná",D486&gt;442000,"Nadlimitná")</f>
        <v>Malá</v>
      </c>
    </row>
    <row r="487" spans="1:5" x14ac:dyDescent="0.3">
      <c r="A487" s="14" t="s">
        <v>561</v>
      </c>
      <c r="B487" s="13">
        <v>15998.920066833496</v>
      </c>
      <c r="C487" s="8">
        <v>0</v>
      </c>
      <c r="D487" s="13">
        <f t="shared" si="7"/>
        <v>15998.920066833496</v>
      </c>
      <c r="E487" s="8" t="str" cm="1">
        <f t="array" ref="E487">_xlfn.IFS(D487&lt;100000,"Malá",D487&lt;442000,"Podlimitná",D487&gt;442000,"Nadlimitná")</f>
        <v>Malá</v>
      </c>
    </row>
    <row r="488" spans="1:5" x14ac:dyDescent="0.3">
      <c r="A488" s="14" t="s">
        <v>562</v>
      </c>
      <c r="B488" s="13">
        <v>21461.320037841797</v>
      </c>
      <c r="C488" s="8">
        <v>0</v>
      </c>
      <c r="D488" s="13">
        <f t="shared" si="7"/>
        <v>21461.320037841797</v>
      </c>
      <c r="E488" s="8" t="str" cm="1">
        <f t="array" ref="E488">_xlfn.IFS(D488&lt;100000,"Malá",D488&lt;442000,"Podlimitná",D488&gt;442000,"Nadlimitná")</f>
        <v>Malá</v>
      </c>
    </row>
    <row r="489" spans="1:5" x14ac:dyDescent="0.3">
      <c r="A489" s="14" t="s">
        <v>563</v>
      </c>
      <c r="B489" s="13">
        <v>156057.28045749664</v>
      </c>
      <c r="C489" s="8">
        <v>0</v>
      </c>
      <c r="D489" s="13">
        <f t="shared" si="7"/>
        <v>156057.28045749664</v>
      </c>
      <c r="E489" s="8" t="str" cm="1">
        <f t="array" ref="E489">_xlfn.IFS(D489&lt;100000,"Malá",D489&lt;442000,"Podlimitná",D489&gt;442000,"Nadlimitná")</f>
        <v>Podlimitná</v>
      </c>
    </row>
    <row r="490" spans="1:5" x14ac:dyDescent="0.3">
      <c r="A490" s="14" t="s">
        <v>564</v>
      </c>
      <c r="B490" s="13">
        <v>140484.0096282959</v>
      </c>
      <c r="C490" s="8">
        <v>0</v>
      </c>
      <c r="D490" s="13">
        <f t="shared" si="7"/>
        <v>140484.0096282959</v>
      </c>
      <c r="E490" s="8" t="str" cm="1">
        <f t="array" ref="E490">_xlfn.IFS(D490&lt;100000,"Malá",D490&lt;442000,"Podlimitná",D490&gt;442000,"Nadlimitná")</f>
        <v>Podlimitná</v>
      </c>
    </row>
    <row r="491" spans="1:5" x14ac:dyDescent="0.3">
      <c r="A491" s="14" t="s">
        <v>565</v>
      </c>
      <c r="B491" s="13">
        <v>50545.909790039063</v>
      </c>
      <c r="C491" s="8">
        <v>0</v>
      </c>
      <c r="D491" s="13">
        <f t="shared" si="7"/>
        <v>50545.909790039063</v>
      </c>
      <c r="E491" s="8" t="str" cm="1">
        <f t="array" ref="E491">_xlfn.IFS(D491&lt;100000,"Malá",D491&lt;442000,"Podlimitná",D491&gt;442000,"Nadlimitná")</f>
        <v>Malá</v>
      </c>
    </row>
    <row r="492" spans="1:5" x14ac:dyDescent="0.3">
      <c r="A492" s="14" t="s">
        <v>566</v>
      </c>
      <c r="B492" s="13">
        <v>13265.789932250977</v>
      </c>
      <c r="C492" s="8">
        <v>0</v>
      </c>
      <c r="D492" s="13">
        <f t="shared" si="7"/>
        <v>13265.789932250977</v>
      </c>
      <c r="E492" s="8" t="str" cm="1">
        <f t="array" ref="E492">_xlfn.IFS(D492&lt;100000,"Malá",D492&lt;442000,"Podlimitná",D492&gt;442000,"Nadlimitná")</f>
        <v>Malá</v>
      </c>
    </row>
    <row r="493" spans="1:5" x14ac:dyDescent="0.3">
      <c r="A493" s="14" t="s">
        <v>567</v>
      </c>
      <c r="B493" s="13">
        <v>11049.769775390625</v>
      </c>
      <c r="C493" s="8">
        <v>0</v>
      </c>
      <c r="D493" s="13">
        <f t="shared" si="7"/>
        <v>11049.769775390625</v>
      </c>
      <c r="E493" s="8" t="str" cm="1">
        <f t="array" ref="E493">_xlfn.IFS(D493&lt;100000,"Malá",D493&lt;442000,"Podlimitná",D493&gt;442000,"Nadlimitná")</f>
        <v>Malá</v>
      </c>
    </row>
    <row r="494" spans="1:5" x14ac:dyDescent="0.3">
      <c r="A494" s="14" t="s">
        <v>568</v>
      </c>
      <c r="B494" s="13">
        <v>3562.3600425720215</v>
      </c>
      <c r="C494" s="8">
        <v>0</v>
      </c>
      <c r="D494" s="13">
        <f t="shared" si="7"/>
        <v>3562.3600425720215</v>
      </c>
      <c r="E494" s="8" t="str" cm="1">
        <f t="array" ref="E494">_xlfn.IFS(D494&lt;100000,"Malá",D494&lt;442000,"Podlimitná",D494&gt;442000,"Nadlimitná")</f>
        <v>Malá</v>
      </c>
    </row>
    <row r="495" spans="1:5" x14ac:dyDescent="0.3">
      <c r="A495" s="14" t="s">
        <v>569</v>
      </c>
      <c r="B495" s="13">
        <v>21741.729919433594</v>
      </c>
      <c r="C495" s="8">
        <v>0</v>
      </c>
      <c r="D495" s="13">
        <f t="shared" si="7"/>
        <v>21741.729919433594</v>
      </c>
      <c r="E495" s="8" t="str" cm="1">
        <f t="array" ref="E495">_xlfn.IFS(D495&lt;100000,"Malá",D495&lt;442000,"Podlimitná",D495&gt;442000,"Nadlimitná")</f>
        <v>Malá</v>
      </c>
    </row>
    <row r="496" spans="1:5" x14ac:dyDescent="0.3">
      <c r="A496" s="14" t="s">
        <v>570</v>
      </c>
      <c r="B496" s="13">
        <v>80495.718200683594</v>
      </c>
      <c r="C496" s="8">
        <v>0</v>
      </c>
      <c r="D496" s="13">
        <f t="shared" si="7"/>
        <v>80495.718200683594</v>
      </c>
      <c r="E496" s="8" t="str" cm="1">
        <f t="array" ref="E496">_xlfn.IFS(D496&lt;100000,"Malá",D496&lt;442000,"Podlimitná",D496&gt;442000,"Nadlimitná")</f>
        <v>Malá</v>
      </c>
    </row>
    <row r="497" spans="1:5" x14ac:dyDescent="0.3">
      <c r="A497" s="14" t="s">
        <v>571</v>
      </c>
      <c r="B497" s="13">
        <v>94777.659328460693</v>
      </c>
      <c r="C497" s="8">
        <v>0</v>
      </c>
      <c r="D497" s="13">
        <f t="shared" si="7"/>
        <v>94777.659328460693</v>
      </c>
      <c r="E497" s="8" t="str" cm="1">
        <f t="array" ref="E497">_xlfn.IFS(D497&lt;100000,"Malá",D497&lt;442000,"Podlimitná",D497&gt;442000,"Nadlimitná")</f>
        <v>Malá</v>
      </c>
    </row>
    <row r="498" spans="1:5" x14ac:dyDescent="0.3">
      <c r="A498" s="14" t="s">
        <v>572</v>
      </c>
      <c r="B498" s="13">
        <v>11589.859802246094</v>
      </c>
      <c r="C498" s="8">
        <v>0</v>
      </c>
      <c r="D498" s="13">
        <f t="shared" si="7"/>
        <v>11589.859802246094</v>
      </c>
      <c r="E498" s="8" t="str" cm="1">
        <f t="array" ref="E498">_xlfn.IFS(D498&lt;100000,"Malá",D498&lt;442000,"Podlimitná",D498&gt;442000,"Nadlimitná")</f>
        <v>Malá</v>
      </c>
    </row>
    <row r="499" spans="1:5" x14ac:dyDescent="0.3">
      <c r="A499" s="14" t="s">
        <v>573</v>
      </c>
      <c r="B499" s="13">
        <v>3187368.4301147461</v>
      </c>
      <c r="C499" s="8">
        <v>1</v>
      </c>
      <c r="D499" s="13">
        <f t="shared" si="7"/>
        <v>2654424.9083925486</v>
      </c>
      <c r="E499" s="8" t="str" cm="1">
        <f t="array" ref="E499">_xlfn.IFS(D499&lt;100000,"Malá",D499&lt;442000,"Podlimitná",D499&gt;442000,"Nadlimitná")</f>
        <v>Nadlimitná</v>
      </c>
    </row>
    <row r="500" spans="1:5" x14ac:dyDescent="0.3">
      <c r="A500" s="14" t="s">
        <v>574</v>
      </c>
      <c r="B500" s="13">
        <v>50948.869416713715</v>
      </c>
      <c r="C500" s="8">
        <v>0</v>
      </c>
      <c r="D500" s="13">
        <f t="shared" si="7"/>
        <v>50948.869416713715</v>
      </c>
      <c r="E500" s="8" t="str" cm="1">
        <f t="array" ref="E500">_xlfn.IFS(D500&lt;100000,"Malá",D500&lt;442000,"Podlimitná",D500&gt;442000,"Nadlimitná")</f>
        <v>Malá</v>
      </c>
    </row>
    <row r="501" spans="1:5" x14ac:dyDescent="0.3">
      <c r="A501" s="14" t="s">
        <v>575</v>
      </c>
      <c r="B501" s="13">
        <v>65980.660800933838</v>
      </c>
      <c r="C501" s="8">
        <v>0</v>
      </c>
      <c r="D501" s="13">
        <f t="shared" si="7"/>
        <v>65980.660800933838</v>
      </c>
      <c r="E501" s="8" t="str" cm="1">
        <f t="array" ref="E501">_xlfn.IFS(D501&lt;100000,"Malá",D501&lt;442000,"Podlimitná",D501&gt;442000,"Nadlimitná")</f>
        <v>Malá</v>
      </c>
    </row>
    <row r="502" spans="1:5" x14ac:dyDescent="0.3">
      <c r="A502" s="14" t="s">
        <v>576</v>
      </c>
      <c r="B502" s="13">
        <v>49330.090035438538</v>
      </c>
      <c r="C502" s="8">
        <v>0</v>
      </c>
      <c r="D502" s="13">
        <f t="shared" si="7"/>
        <v>49330.090035438538</v>
      </c>
      <c r="E502" s="8" t="str" cm="1">
        <f t="array" ref="E502">_xlfn.IFS(D502&lt;100000,"Malá",D502&lt;442000,"Podlimitná",D502&gt;442000,"Nadlimitná")</f>
        <v>Malá</v>
      </c>
    </row>
    <row r="503" spans="1:5" x14ac:dyDescent="0.3">
      <c r="A503" s="14" t="s">
        <v>577</v>
      </c>
      <c r="B503" s="13">
        <v>195351.81886291504</v>
      </c>
      <c r="C503" s="8">
        <v>0</v>
      </c>
      <c r="D503" s="13">
        <f t="shared" si="7"/>
        <v>195351.81886291504</v>
      </c>
      <c r="E503" s="8" t="str" cm="1">
        <f t="array" ref="E503">_xlfn.IFS(D503&lt;100000,"Malá",D503&lt;442000,"Podlimitná",D503&gt;442000,"Nadlimitná")</f>
        <v>Podlimitná</v>
      </c>
    </row>
    <row r="504" spans="1:5" x14ac:dyDescent="0.3">
      <c r="A504" s="14" t="s">
        <v>578</v>
      </c>
      <c r="B504" s="13">
        <v>27962.490020751953</v>
      </c>
      <c r="C504" s="8">
        <v>0</v>
      </c>
      <c r="D504" s="13">
        <f t="shared" si="7"/>
        <v>27962.490020751953</v>
      </c>
      <c r="E504" s="8" t="str" cm="1">
        <f t="array" ref="E504">_xlfn.IFS(D504&lt;100000,"Malá",D504&lt;442000,"Podlimitná",D504&gt;442000,"Nadlimitná")</f>
        <v>Malá</v>
      </c>
    </row>
    <row r="505" spans="1:5" x14ac:dyDescent="0.3">
      <c r="A505" s="14" t="s">
        <v>579</v>
      </c>
      <c r="B505" s="13">
        <v>86857.700523376465</v>
      </c>
      <c r="C505" s="8">
        <v>0</v>
      </c>
      <c r="D505" s="13">
        <f t="shared" si="7"/>
        <v>86857.700523376465</v>
      </c>
      <c r="E505" s="8" t="str" cm="1">
        <f t="array" ref="E505">_xlfn.IFS(D505&lt;100000,"Malá",D505&lt;442000,"Podlimitná",D505&gt;442000,"Nadlimitná")</f>
        <v>Malá</v>
      </c>
    </row>
    <row r="506" spans="1:5" x14ac:dyDescent="0.3">
      <c r="A506" s="14" t="s">
        <v>580</v>
      </c>
      <c r="B506" s="13">
        <v>189513.65787124634</v>
      </c>
      <c r="C506" s="8">
        <v>0</v>
      </c>
      <c r="D506" s="13">
        <f t="shared" si="7"/>
        <v>189513.65787124634</v>
      </c>
      <c r="E506" s="8" t="str" cm="1">
        <f t="array" ref="E506">_xlfn.IFS(D506&lt;100000,"Malá",D506&lt;442000,"Podlimitná",D506&gt;442000,"Nadlimitná")</f>
        <v>Podlimitná</v>
      </c>
    </row>
    <row r="507" spans="1:5" x14ac:dyDescent="0.3">
      <c r="A507" s="14" t="s">
        <v>581</v>
      </c>
      <c r="B507" s="13">
        <v>72740.180160522461</v>
      </c>
      <c r="C507" s="8">
        <v>0</v>
      </c>
      <c r="D507" s="13">
        <f t="shared" si="7"/>
        <v>72740.180160522461</v>
      </c>
      <c r="E507" s="8" t="str" cm="1">
        <f t="array" ref="E507">_xlfn.IFS(D507&lt;100000,"Malá",D507&lt;442000,"Podlimitná",D507&gt;442000,"Nadlimitná")</f>
        <v>Malá</v>
      </c>
    </row>
    <row r="508" spans="1:5" x14ac:dyDescent="0.3">
      <c r="A508" s="14" t="s">
        <v>582</v>
      </c>
      <c r="B508" s="13">
        <v>43673.439529418945</v>
      </c>
      <c r="C508" s="8">
        <v>0</v>
      </c>
      <c r="D508" s="13">
        <f t="shared" si="7"/>
        <v>43673.439529418945</v>
      </c>
      <c r="E508" s="8" t="str" cm="1">
        <f t="array" ref="E508">_xlfn.IFS(D508&lt;100000,"Malá",D508&lt;442000,"Podlimitná",D508&gt;442000,"Nadlimitná")</f>
        <v>Malá</v>
      </c>
    </row>
    <row r="509" spans="1:5" x14ac:dyDescent="0.3">
      <c r="A509" s="14" t="s">
        <v>583</v>
      </c>
      <c r="B509" s="13">
        <v>175563.03927612305</v>
      </c>
      <c r="C509" s="8">
        <v>0</v>
      </c>
      <c r="D509" s="13">
        <f t="shared" si="7"/>
        <v>175563.03927612305</v>
      </c>
      <c r="E509" s="8" t="str" cm="1">
        <f t="array" ref="E509">_xlfn.IFS(D509&lt;100000,"Malá",D509&lt;442000,"Podlimitná",D509&gt;442000,"Nadlimitná")</f>
        <v>Podlimitná</v>
      </c>
    </row>
    <row r="510" spans="1:5" x14ac:dyDescent="0.3">
      <c r="A510" s="14" t="s">
        <v>584</v>
      </c>
      <c r="B510" s="13">
        <v>37752.649459838867</v>
      </c>
      <c r="C510" s="8">
        <v>0</v>
      </c>
      <c r="D510" s="13">
        <f t="shared" si="7"/>
        <v>37752.649459838867</v>
      </c>
      <c r="E510" s="8" t="str" cm="1">
        <f t="array" ref="E510">_xlfn.IFS(D510&lt;100000,"Malá",D510&lt;442000,"Podlimitná",D510&gt;442000,"Nadlimitná")</f>
        <v>Malá</v>
      </c>
    </row>
    <row r="511" spans="1:5" x14ac:dyDescent="0.3">
      <c r="A511" s="14" t="s">
        <v>585</v>
      </c>
      <c r="B511" s="13">
        <v>101932.46907806396</v>
      </c>
      <c r="C511" s="8">
        <v>0</v>
      </c>
      <c r="D511" s="13">
        <f t="shared" si="7"/>
        <v>101932.46907806396</v>
      </c>
      <c r="E511" s="8" t="str" cm="1">
        <f t="array" ref="E511">_xlfn.IFS(D511&lt;100000,"Malá",D511&lt;442000,"Podlimitná",D511&gt;442000,"Nadlimitná")</f>
        <v>Podlimitná</v>
      </c>
    </row>
    <row r="512" spans="1:5" x14ac:dyDescent="0.3">
      <c r="A512" s="14" t="s">
        <v>586</v>
      </c>
      <c r="B512" s="13">
        <v>31298.740219116211</v>
      </c>
      <c r="C512" s="8">
        <v>0</v>
      </c>
      <c r="D512" s="13">
        <f t="shared" si="7"/>
        <v>31298.740219116211</v>
      </c>
      <c r="E512" s="8" t="str" cm="1">
        <f t="array" ref="E512">_xlfn.IFS(D512&lt;100000,"Malá",D512&lt;442000,"Podlimitná",D512&gt;442000,"Nadlimitná")</f>
        <v>Malá</v>
      </c>
    </row>
    <row r="513" spans="1:5" x14ac:dyDescent="0.3">
      <c r="A513" s="14" t="s">
        <v>587</v>
      </c>
      <c r="B513" s="13">
        <v>23697.130432128906</v>
      </c>
      <c r="C513" s="8">
        <v>0</v>
      </c>
      <c r="D513" s="13">
        <f t="shared" si="7"/>
        <v>23697.130432128906</v>
      </c>
      <c r="E513" s="8" t="str" cm="1">
        <f t="array" ref="E513">_xlfn.IFS(D513&lt;100000,"Malá",D513&lt;442000,"Podlimitná",D513&gt;442000,"Nadlimitná")</f>
        <v>Malá</v>
      </c>
    </row>
    <row r="514" spans="1:5" x14ac:dyDescent="0.3">
      <c r="A514" s="14" t="s">
        <v>588</v>
      </c>
      <c r="B514" s="13">
        <v>110905.63094329834</v>
      </c>
      <c r="C514" s="8">
        <v>0</v>
      </c>
      <c r="D514" s="13">
        <f t="shared" si="7"/>
        <v>110905.63094329834</v>
      </c>
      <c r="E514" s="8" t="str" cm="1">
        <f t="array" ref="E514">_xlfn.IFS(D514&lt;100000,"Malá",D514&lt;442000,"Podlimitná",D514&gt;442000,"Nadlimitná")</f>
        <v>Podlimitná</v>
      </c>
    </row>
    <row r="515" spans="1:5" x14ac:dyDescent="0.3">
      <c r="A515" s="14" t="s">
        <v>589</v>
      </c>
      <c r="B515" s="13">
        <v>152270.74881744385</v>
      </c>
      <c r="C515" s="8">
        <v>0</v>
      </c>
      <c r="D515" s="13">
        <f t="shared" si="7"/>
        <v>152270.74881744385</v>
      </c>
      <c r="E515" s="8" t="str" cm="1">
        <f t="array" ref="E515">_xlfn.IFS(D515&lt;100000,"Malá",D515&lt;442000,"Podlimitná",D515&gt;442000,"Nadlimitná")</f>
        <v>Podlimitná</v>
      </c>
    </row>
    <row r="516" spans="1:5" x14ac:dyDescent="0.3">
      <c r="A516" s="14" t="s">
        <v>590</v>
      </c>
      <c r="B516" s="13">
        <v>9005.9998931884766</v>
      </c>
      <c r="C516" s="8">
        <v>0</v>
      </c>
      <c r="D516" s="13">
        <f t="shared" si="7"/>
        <v>9005.9998931884766</v>
      </c>
      <c r="E516" s="8" t="str" cm="1">
        <f t="array" ref="E516">_xlfn.IFS(D516&lt;100000,"Malá",D516&lt;442000,"Podlimitná",D516&gt;442000,"Nadlimitná")</f>
        <v>Malá</v>
      </c>
    </row>
    <row r="517" spans="1:5" x14ac:dyDescent="0.3">
      <c r="A517" s="14" t="s">
        <v>591</v>
      </c>
      <c r="B517" s="13">
        <v>120780.81939697266</v>
      </c>
      <c r="C517" s="8">
        <v>0</v>
      </c>
      <c r="D517" s="13">
        <f t="shared" si="7"/>
        <v>120780.81939697266</v>
      </c>
      <c r="E517" s="8" t="str" cm="1">
        <f t="array" ref="E517">_xlfn.IFS(D517&lt;100000,"Malá",D517&lt;442000,"Podlimitná",D517&gt;442000,"Nadlimitná")</f>
        <v>Podlimitná</v>
      </c>
    </row>
    <row r="518" spans="1:5" x14ac:dyDescent="0.3">
      <c r="A518" s="14" t="s">
        <v>592</v>
      </c>
      <c r="B518" s="13">
        <v>19081.230369567871</v>
      </c>
      <c r="C518" s="8">
        <v>0</v>
      </c>
      <c r="D518" s="13">
        <f t="shared" si="7"/>
        <v>19081.230369567871</v>
      </c>
      <c r="E518" s="8" t="str" cm="1">
        <f t="array" ref="E518">_xlfn.IFS(D518&lt;100000,"Malá",D518&lt;442000,"Podlimitná",D518&gt;442000,"Nadlimitná")</f>
        <v>Malá</v>
      </c>
    </row>
    <row r="519" spans="1:5" x14ac:dyDescent="0.3">
      <c r="A519" s="14" t="s">
        <v>593</v>
      </c>
      <c r="B519" s="13">
        <v>22082.250267028809</v>
      </c>
      <c r="C519" s="8">
        <v>1</v>
      </c>
      <c r="D519" s="13">
        <f t="shared" si="7"/>
        <v>18389.990497599643</v>
      </c>
      <c r="E519" s="8" t="str" cm="1">
        <f t="array" ref="E519">_xlfn.IFS(D519&lt;100000,"Malá",D519&lt;442000,"Podlimitná",D519&gt;442000,"Nadlimitná")</f>
        <v>Malá</v>
      </c>
    </row>
    <row r="520" spans="1:5" x14ac:dyDescent="0.3">
      <c r="A520" s="14" t="s">
        <v>594</v>
      </c>
      <c r="B520" s="13">
        <v>23236.619882583618</v>
      </c>
      <c r="C520" s="8">
        <v>0</v>
      </c>
      <c r="D520" s="13">
        <f t="shared" si="7"/>
        <v>23236.619882583618</v>
      </c>
      <c r="E520" s="8" t="str" cm="1">
        <f t="array" ref="E520">_xlfn.IFS(D520&lt;100000,"Malá",D520&lt;442000,"Podlimitná",D520&gt;442000,"Nadlimitná")</f>
        <v>Malá</v>
      </c>
    </row>
    <row r="521" spans="1:5" x14ac:dyDescent="0.3">
      <c r="A521" s="14" t="s">
        <v>595</v>
      </c>
      <c r="B521" s="13">
        <v>24493.179912567139</v>
      </c>
      <c r="C521" s="8">
        <v>0</v>
      </c>
      <c r="D521" s="13">
        <f t="shared" si="7"/>
        <v>24493.179912567139</v>
      </c>
      <c r="E521" s="8" t="str" cm="1">
        <f t="array" ref="E521">_xlfn.IFS(D521&lt;100000,"Malá",D521&lt;442000,"Podlimitná",D521&gt;442000,"Nadlimitná")</f>
        <v>Malá</v>
      </c>
    </row>
    <row r="522" spans="1:5" x14ac:dyDescent="0.3">
      <c r="A522" s="14" t="s">
        <v>596</v>
      </c>
      <c r="B522" s="13">
        <v>41104.2001953125</v>
      </c>
      <c r="C522" s="8">
        <v>0</v>
      </c>
      <c r="D522" s="13">
        <f t="shared" si="7"/>
        <v>41104.2001953125</v>
      </c>
      <c r="E522" s="8" t="str" cm="1">
        <f t="array" ref="E522">_xlfn.IFS(D522&lt;100000,"Malá",D522&lt;442000,"Podlimitná",D522&gt;442000,"Nadlimitná")</f>
        <v>Malá</v>
      </c>
    </row>
    <row r="523" spans="1:5" x14ac:dyDescent="0.3">
      <c r="A523" s="14" t="s">
        <v>597</v>
      </c>
      <c r="B523" s="13">
        <v>35704.070007324219</v>
      </c>
      <c r="C523" s="8">
        <v>0</v>
      </c>
      <c r="D523" s="13">
        <f t="shared" si="7"/>
        <v>35704.070007324219</v>
      </c>
      <c r="E523" s="8" t="str" cm="1">
        <f t="array" ref="E523">_xlfn.IFS(D523&lt;100000,"Malá",D523&lt;442000,"Podlimitná",D523&gt;442000,"Nadlimitná")</f>
        <v>Malá</v>
      </c>
    </row>
    <row r="524" spans="1:5" x14ac:dyDescent="0.3">
      <c r="A524" s="14" t="s">
        <v>598</v>
      </c>
      <c r="B524" s="13">
        <v>36030.870376586914</v>
      </c>
      <c r="C524" s="8">
        <v>0</v>
      </c>
      <c r="D524" s="13">
        <f t="shared" si="7"/>
        <v>36030.870376586914</v>
      </c>
      <c r="E524" s="8" t="str" cm="1">
        <f t="array" ref="E524">_xlfn.IFS(D524&lt;100000,"Malá",D524&lt;442000,"Podlimitná",D524&gt;442000,"Nadlimitná")</f>
        <v>Malá</v>
      </c>
    </row>
    <row r="525" spans="1:5" x14ac:dyDescent="0.3">
      <c r="A525" s="14" t="s">
        <v>599</v>
      </c>
      <c r="B525" s="13">
        <v>89064.889282226563</v>
      </c>
      <c r="C525" s="8">
        <v>1</v>
      </c>
      <c r="D525" s="13">
        <f t="shared" si="7"/>
        <v>74172.806111860642</v>
      </c>
      <c r="E525" s="8" t="str" cm="1">
        <f t="array" ref="E525">_xlfn.IFS(D525&lt;100000,"Malá",D525&lt;442000,"Podlimitná",D525&gt;442000,"Nadlimitná")</f>
        <v>Malá</v>
      </c>
    </row>
    <row r="526" spans="1:5" x14ac:dyDescent="0.3">
      <c r="A526" s="14" t="s">
        <v>600</v>
      </c>
      <c r="B526" s="13">
        <v>16468.119925498962</v>
      </c>
      <c r="C526" s="8">
        <v>0</v>
      </c>
      <c r="D526" s="13">
        <f t="shared" ref="D526:D589" si="8">IF(C526=1,B526*$M$20,B526)</f>
        <v>16468.119925498962</v>
      </c>
      <c r="E526" s="8" t="str" cm="1">
        <f t="array" ref="E526">_xlfn.IFS(D526&lt;100000,"Malá",D526&lt;442000,"Podlimitná",D526&gt;442000,"Nadlimitná")</f>
        <v>Malá</v>
      </c>
    </row>
    <row r="527" spans="1:5" x14ac:dyDescent="0.3">
      <c r="A527" s="14" t="s">
        <v>601</v>
      </c>
      <c r="B527" s="13">
        <v>40138.120300292969</v>
      </c>
      <c r="C527" s="8">
        <v>0</v>
      </c>
      <c r="D527" s="13">
        <f t="shared" si="8"/>
        <v>40138.120300292969</v>
      </c>
      <c r="E527" s="8" t="str" cm="1">
        <f t="array" ref="E527">_xlfn.IFS(D527&lt;100000,"Malá",D527&lt;442000,"Podlimitná",D527&gt;442000,"Nadlimitná")</f>
        <v>Malá</v>
      </c>
    </row>
    <row r="528" spans="1:5" x14ac:dyDescent="0.3">
      <c r="A528" s="14" t="s">
        <v>602</v>
      </c>
      <c r="B528" s="13">
        <v>24660.409912109375</v>
      </c>
      <c r="C528" s="8">
        <v>0</v>
      </c>
      <c r="D528" s="13">
        <f t="shared" si="8"/>
        <v>24660.409912109375</v>
      </c>
      <c r="E528" s="8" t="str" cm="1">
        <f t="array" ref="E528">_xlfn.IFS(D528&lt;100000,"Malá",D528&lt;442000,"Podlimitná",D528&gt;442000,"Nadlimitná")</f>
        <v>Malá</v>
      </c>
    </row>
    <row r="529" spans="1:5" x14ac:dyDescent="0.3">
      <c r="A529" s="14" t="s">
        <v>603</v>
      </c>
      <c r="B529" s="13">
        <v>8754.9199981689453</v>
      </c>
      <c r="C529" s="8">
        <v>0</v>
      </c>
      <c r="D529" s="13">
        <f t="shared" si="8"/>
        <v>8754.9199981689453</v>
      </c>
      <c r="E529" s="8" t="str" cm="1">
        <f t="array" ref="E529">_xlfn.IFS(D529&lt;100000,"Malá",D529&lt;442000,"Podlimitná",D529&gt;442000,"Nadlimitná")</f>
        <v>Malá</v>
      </c>
    </row>
    <row r="530" spans="1:5" x14ac:dyDescent="0.3">
      <c r="A530" s="14" t="s">
        <v>604</v>
      </c>
      <c r="B530" s="13">
        <v>94651.979309082031</v>
      </c>
      <c r="C530" s="8">
        <v>0</v>
      </c>
      <c r="D530" s="13">
        <f t="shared" si="8"/>
        <v>94651.979309082031</v>
      </c>
      <c r="E530" s="8" t="str" cm="1">
        <f t="array" ref="E530">_xlfn.IFS(D530&lt;100000,"Malá",D530&lt;442000,"Podlimitná",D530&gt;442000,"Nadlimitná")</f>
        <v>Malá</v>
      </c>
    </row>
    <row r="531" spans="1:5" x14ac:dyDescent="0.3">
      <c r="A531" s="14" t="s">
        <v>605</v>
      </c>
      <c r="B531" s="13">
        <v>66062.220275878906</v>
      </c>
      <c r="C531" s="8">
        <v>0</v>
      </c>
      <c r="D531" s="13">
        <f t="shared" si="8"/>
        <v>66062.220275878906</v>
      </c>
      <c r="E531" s="8" t="str" cm="1">
        <f t="array" ref="E531">_xlfn.IFS(D531&lt;100000,"Malá",D531&lt;442000,"Podlimitná",D531&gt;442000,"Nadlimitná")</f>
        <v>Malá</v>
      </c>
    </row>
    <row r="532" spans="1:5" x14ac:dyDescent="0.3">
      <c r="A532" s="14" t="s">
        <v>606</v>
      </c>
      <c r="B532" s="13">
        <v>67402.629600524902</v>
      </c>
      <c r="C532" s="8">
        <v>0</v>
      </c>
      <c r="D532" s="13">
        <f t="shared" si="8"/>
        <v>67402.629600524902</v>
      </c>
      <c r="E532" s="8" t="str" cm="1">
        <f t="array" ref="E532">_xlfn.IFS(D532&lt;100000,"Malá",D532&lt;442000,"Podlimitná",D532&gt;442000,"Nadlimitná")</f>
        <v>Malá</v>
      </c>
    </row>
    <row r="533" spans="1:5" x14ac:dyDescent="0.3">
      <c r="A533" s="14" t="s">
        <v>607</v>
      </c>
      <c r="B533" s="13">
        <v>28547.090045928955</v>
      </c>
      <c r="C533" s="8">
        <v>0</v>
      </c>
      <c r="D533" s="13">
        <f t="shared" si="8"/>
        <v>28547.090045928955</v>
      </c>
      <c r="E533" s="8" t="str" cm="1">
        <f t="array" ref="E533">_xlfn.IFS(D533&lt;100000,"Malá",D533&lt;442000,"Podlimitná",D533&gt;442000,"Nadlimitná")</f>
        <v>Malá</v>
      </c>
    </row>
    <row r="534" spans="1:5" x14ac:dyDescent="0.3">
      <c r="A534" s="14" t="s">
        <v>608</v>
      </c>
      <c r="B534" s="13">
        <v>10136.920066833496</v>
      </c>
      <c r="C534" s="8">
        <v>0</v>
      </c>
      <c r="D534" s="13">
        <f t="shared" si="8"/>
        <v>10136.920066833496</v>
      </c>
      <c r="E534" s="8" t="str" cm="1">
        <f t="array" ref="E534">_xlfn.IFS(D534&lt;100000,"Malá",D534&lt;442000,"Podlimitná",D534&gt;442000,"Nadlimitná")</f>
        <v>Malá</v>
      </c>
    </row>
    <row r="535" spans="1:5" x14ac:dyDescent="0.3">
      <c r="A535" s="14" t="s">
        <v>609</v>
      </c>
      <c r="B535" s="13">
        <v>181901.92022895813</v>
      </c>
      <c r="C535" s="8">
        <v>0</v>
      </c>
      <c r="D535" s="13">
        <f t="shared" si="8"/>
        <v>181901.92022895813</v>
      </c>
      <c r="E535" s="8" t="str" cm="1">
        <f t="array" ref="E535">_xlfn.IFS(D535&lt;100000,"Malá",D535&lt;442000,"Podlimitná",D535&gt;442000,"Nadlimitná")</f>
        <v>Podlimitná</v>
      </c>
    </row>
    <row r="536" spans="1:5" x14ac:dyDescent="0.3">
      <c r="A536" s="14" t="s">
        <v>610</v>
      </c>
      <c r="B536" s="13">
        <v>63934.190017700195</v>
      </c>
      <c r="C536" s="8">
        <v>0</v>
      </c>
      <c r="D536" s="13">
        <f t="shared" si="8"/>
        <v>63934.190017700195</v>
      </c>
      <c r="E536" s="8" t="str" cm="1">
        <f t="array" ref="E536">_xlfn.IFS(D536&lt;100000,"Malá",D536&lt;442000,"Podlimitná",D536&gt;442000,"Nadlimitná")</f>
        <v>Malá</v>
      </c>
    </row>
    <row r="537" spans="1:5" x14ac:dyDescent="0.3">
      <c r="A537" s="14" t="s">
        <v>611</v>
      </c>
      <c r="B537" s="13">
        <v>447196.93893432617</v>
      </c>
      <c r="C537" s="8">
        <v>1</v>
      </c>
      <c r="D537" s="13">
        <f t="shared" si="8"/>
        <v>372423.4332149179</v>
      </c>
      <c r="E537" s="8" t="str" cm="1">
        <f t="array" ref="E537">_xlfn.IFS(D537&lt;100000,"Malá",D537&lt;442000,"Podlimitná",D537&gt;442000,"Nadlimitná")</f>
        <v>Podlimitná</v>
      </c>
    </row>
    <row r="538" spans="1:5" x14ac:dyDescent="0.3">
      <c r="A538" s="14" t="s">
        <v>612</v>
      </c>
      <c r="B538" s="13">
        <v>20971.559951782227</v>
      </c>
      <c r="C538" s="8">
        <v>0</v>
      </c>
      <c r="D538" s="13">
        <f t="shared" si="8"/>
        <v>20971.559951782227</v>
      </c>
      <c r="E538" s="8" t="str" cm="1">
        <f t="array" ref="E538">_xlfn.IFS(D538&lt;100000,"Malá",D538&lt;442000,"Podlimitná",D538&gt;442000,"Nadlimitná")</f>
        <v>Malá</v>
      </c>
    </row>
    <row r="539" spans="1:5" x14ac:dyDescent="0.3">
      <c r="A539" s="14" t="s">
        <v>613</v>
      </c>
      <c r="B539" s="13">
        <v>64734.440811157227</v>
      </c>
      <c r="C539" s="8">
        <v>0</v>
      </c>
      <c r="D539" s="13">
        <f t="shared" si="8"/>
        <v>64734.440811157227</v>
      </c>
      <c r="E539" s="8" t="str" cm="1">
        <f t="array" ref="E539">_xlfn.IFS(D539&lt;100000,"Malá",D539&lt;442000,"Podlimitná",D539&gt;442000,"Nadlimitná")</f>
        <v>Malá</v>
      </c>
    </row>
    <row r="540" spans="1:5" x14ac:dyDescent="0.3">
      <c r="A540" s="14" t="s">
        <v>614</v>
      </c>
      <c r="B540" s="13">
        <v>8836.8098297119141</v>
      </c>
      <c r="C540" s="8">
        <v>0</v>
      </c>
      <c r="D540" s="13">
        <f t="shared" si="8"/>
        <v>8836.8098297119141</v>
      </c>
      <c r="E540" s="8" t="str" cm="1">
        <f t="array" ref="E540">_xlfn.IFS(D540&lt;100000,"Malá",D540&lt;442000,"Podlimitná",D540&gt;442000,"Nadlimitná")</f>
        <v>Malá</v>
      </c>
    </row>
    <row r="541" spans="1:5" x14ac:dyDescent="0.3">
      <c r="A541" s="14" t="s">
        <v>615</v>
      </c>
      <c r="B541" s="13">
        <v>976004.59727525711</v>
      </c>
      <c r="C541" s="8">
        <v>1</v>
      </c>
      <c r="D541" s="13">
        <f t="shared" si="8"/>
        <v>812811.87616576022</v>
      </c>
      <c r="E541" s="8" t="str" cm="1">
        <f t="array" ref="E541">_xlfn.IFS(D541&lt;100000,"Malá",D541&lt;442000,"Podlimitná",D541&gt;442000,"Nadlimitná")</f>
        <v>Nadlimitná</v>
      </c>
    </row>
    <row r="542" spans="1:5" x14ac:dyDescent="0.3">
      <c r="A542" s="14" t="s">
        <v>616</v>
      </c>
      <c r="B542" s="13">
        <v>16791.839645385742</v>
      </c>
      <c r="C542" s="8">
        <v>0</v>
      </c>
      <c r="D542" s="13">
        <f t="shared" si="8"/>
        <v>16791.839645385742</v>
      </c>
      <c r="E542" s="8" t="str" cm="1">
        <f t="array" ref="E542">_xlfn.IFS(D542&lt;100000,"Malá",D542&lt;442000,"Podlimitná",D542&gt;442000,"Nadlimitná")</f>
        <v>Malá</v>
      </c>
    </row>
    <row r="543" spans="1:5" x14ac:dyDescent="0.3">
      <c r="A543" s="14" t="s">
        <v>617</v>
      </c>
      <c r="B543" s="13">
        <v>63194.939743041992</v>
      </c>
      <c r="C543" s="8">
        <v>0</v>
      </c>
      <c r="D543" s="13">
        <f t="shared" si="8"/>
        <v>63194.939743041992</v>
      </c>
      <c r="E543" s="8" t="str" cm="1">
        <f t="array" ref="E543">_xlfn.IFS(D543&lt;100000,"Malá",D543&lt;442000,"Podlimitná",D543&gt;442000,"Nadlimitná")</f>
        <v>Malá</v>
      </c>
    </row>
    <row r="544" spans="1:5" x14ac:dyDescent="0.3">
      <c r="A544" s="14" t="s">
        <v>618</v>
      </c>
      <c r="B544" s="13">
        <v>9663.9100952148438</v>
      </c>
      <c r="C544" s="8">
        <v>0</v>
      </c>
      <c r="D544" s="13">
        <f t="shared" si="8"/>
        <v>9663.9100952148438</v>
      </c>
      <c r="E544" s="8" t="str" cm="1">
        <f t="array" ref="E544">_xlfn.IFS(D544&lt;100000,"Malá",D544&lt;442000,"Podlimitná",D544&gt;442000,"Nadlimitná")</f>
        <v>Malá</v>
      </c>
    </row>
    <row r="545" spans="1:5" x14ac:dyDescent="0.3">
      <c r="A545" s="14" t="s">
        <v>619</v>
      </c>
      <c r="B545" s="13">
        <v>97435.259368896484</v>
      </c>
      <c r="C545" s="8">
        <v>0</v>
      </c>
      <c r="D545" s="13">
        <f t="shared" si="8"/>
        <v>97435.259368896484</v>
      </c>
      <c r="E545" s="8" t="str" cm="1">
        <f t="array" ref="E545">_xlfn.IFS(D545&lt;100000,"Malá",D545&lt;442000,"Podlimitná",D545&gt;442000,"Nadlimitná")</f>
        <v>Malá</v>
      </c>
    </row>
    <row r="546" spans="1:5" x14ac:dyDescent="0.3">
      <c r="A546" s="14" t="s">
        <v>620</v>
      </c>
      <c r="B546" s="13">
        <v>3665.4400634765625</v>
      </c>
      <c r="C546" s="8">
        <v>0</v>
      </c>
      <c r="D546" s="13">
        <f t="shared" si="8"/>
        <v>3665.4400634765625</v>
      </c>
      <c r="E546" s="8" t="str" cm="1">
        <f t="array" ref="E546">_xlfn.IFS(D546&lt;100000,"Malá",D546&lt;442000,"Podlimitná",D546&gt;442000,"Nadlimitná")</f>
        <v>Malá</v>
      </c>
    </row>
    <row r="547" spans="1:5" x14ac:dyDescent="0.3">
      <c r="A547" s="14" t="s">
        <v>621</v>
      </c>
      <c r="B547" s="13">
        <v>121736.73994445801</v>
      </c>
      <c r="C547" s="8">
        <v>0</v>
      </c>
      <c r="D547" s="13">
        <f t="shared" si="8"/>
        <v>121736.73994445801</v>
      </c>
      <c r="E547" s="8" t="str" cm="1">
        <f t="array" ref="E547">_xlfn.IFS(D547&lt;100000,"Malá",D547&lt;442000,"Podlimitná",D547&gt;442000,"Nadlimitná")</f>
        <v>Podlimitná</v>
      </c>
    </row>
    <row r="548" spans="1:5" x14ac:dyDescent="0.3">
      <c r="A548" s="14" t="s">
        <v>622</v>
      </c>
      <c r="B548" s="13">
        <v>15676.959930419922</v>
      </c>
      <c r="C548" s="8">
        <v>0</v>
      </c>
      <c r="D548" s="13">
        <f t="shared" si="8"/>
        <v>15676.959930419922</v>
      </c>
      <c r="E548" s="8" t="str" cm="1">
        <f t="array" ref="E548">_xlfn.IFS(D548&lt;100000,"Malá",D548&lt;442000,"Podlimitná",D548&gt;442000,"Nadlimitná")</f>
        <v>Malá</v>
      </c>
    </row>
    <row r="549" spans="1:5" x14ac:dyDescent="0.3">
      <c r="A549" s="14" t="s">
        <v>623</v>
      </c>
      <c r="B549" s="13">
        <v>82100.781036376953</v>
      </c>
      <c r="C549" s="8">
        <v>0</v>
      </c>
      <c r="D549" s="13">
        <f t="shared" si="8"/>
        <v>82100.781036376953</v>
      </c>
      <c r="E549" s="8" t="str" cm="1">
        <f t="array" ref="E549">_xlfn.IFS(D549&lt;100000,"Malá",D549&lt;442000,"Podlimitná",D549&gt;442000,"Nadlimitná")</f>
        <v>Malá</v>
      </c>
    </row>
    <row r="550" spans="1:5" x14ac:dyDescent="0.3">
      <c r="A550" s="14" t="s">
        <v>624</v>
      </c>
      <c r="B550" s="13">
        <v>58446.640716552734</v>
      </c>
      <c r="C550" s="8">
        <v>0</v>
      </c>
      <c r="D550" s="13">
        <f t="shared" si="8"/>
        <v>58446.640716552734</v>
      </c>
      <c r="E550" s="8" t="str" cm="1">
        <f t="array" ref="E550">_xlfn.IFS(D550&lt;100000,"Malá",D550&lt;442000,"Podlimitná",D550&gt;442000,"Nadlimitná")</f>
        <v>Malá</v>
      </c>
    </row>
    <row r="551" spans="1:5" x14ac:dyDescent="0.3">
      <c r="A551" s="14" t="s">
        <v>625</v>
      </c>
      <c r="B551" s="13">
        <v>111618.38176345825</v>
      </c>
      <c r="C551" s="8">
        <v>1</v>
      </c>
      <c r="D551" s="13">
        <f t="shared" si="8"/>
        <v>92955.244830835552</v>
      </c>
      <c r="E551" s="8" t="str" cm="1">
        <f t="array" ref="E551">_xlfn.IFS(D551&lt;100000,"Malá",D551&lt;442000,"Podlimitná",D551&gt;442000,"Nadlimitná")</f>
        <v>Malá</v>
      </c>
    </row>
    <row r="552" spans="1:5" x14ac:dyDescent="0.3">
      <c r="A552" s="14" t="s">
        <v>626</v>
      </c>
      <c r="B552" s="13">
        <v>5301.9600830078125</v>
      </c>
      <c r="C552" s="8">
        <v>0</v>
      </c>
      <c r="D552" s="13">
        <f t="shared" si="8"/>
        <v>5301.9600830078125</v>
      </c>
      <c r="E552" s="8" t="str" cm="1">
        <f t="array" ref="E552">_xlfn.IFS(D552&lt;100000,"Malá",D552&lt;442000,"Podlimitná",D552&gt;442000,"Nadlimitná")</f>
        <v>Malá</v>
      </c>
    </row>
    <row r="553" spans="1:5" x14ac:dyDescent="0.3">
      <c r="A553" s="14" t="s">
        <v>627</v>
      </c>
      <c r="B553" s="13">
        <v>418549.2175219655</v>
      </c>
      <c r="C553" s="8">
        <v>1</v>
      </c>
      <c r="D553" s="13">
        <f t="shared" si="8"/>
        <v>348565.75031663961</v>
      </c>
      <c r="E553" s="8" t="str" cm="1">
        <f t="array" ref="E553">_xlfn.IFS(D553&lt;100000,"Malá",D553&lt;442000,"Podlimitná",D553&gt;442000,"Nadlimitná")</f>
        <v>Podlimitná</v>
      </c>
    </row>
    <row r="554" spans="1:5" x14ac:dyDescent="0.3">
      <c r="A554" s="14" t="s">
        <v>628</v>
      </c>
      <c r="B554" s="13">
        <v>100919.56085205078</v>
      </c>
      <c r="C554" s="8">
        <v>0</v>
      </c>
      <c r="D554" s="13">
        <f t="shared" si="8"/>
        <v>100919.56085205078</v>
      </c>
      <c r="E554" s="8" t="str" cm="1">
        <f t="array" ref="E554">_xlfn.IFS(D554&lt;100000,"Malá",D554&lt;442000,"Podlimitná",D554&gt;442000,"Nadlimitná")</f>
        <v>Podlimitná</v>
      </c>
    </row>
    <row r="555" spans="1:5" x14ac:dyDescent="0.3">
      <c r="A555" s="14" t="s">
        <v>629</v>
      </c>
      <c r="B555" s="13">
        <v>17643.740570068359</v>
      </c>
      <c r="C555" s="8">
        <v>0</v>
      </c>
      <c r="D555" s="13">
        <f t="shared" si="8"/>
        <v>17643.740570068359</v>
      </c>
      <c r="E555" s="8" t="str" cm="1">
        <f t="array" ref="E555">_xlfn.IFS(D555&lt;100000,"Malá",D555&lt;442000,"Podlimitná",D555&gt;442000,"Nadlimitná")</f>
        <v>Malá</v>
      </c>
    </row>
    <row r="556" spans="1:5" x14ac:dyDescent="0.3">
      <c r="A556" s="14" t="s">
        <v>630</v>
      </c>
      <c r="B556" s="13">
        <v>155621.15996337868</v>
      </c>
      <c r="C556" s="8">
        <v>0</v>
      </c>
      <c r="D556" s="13">
        <f t="shared" si="8"/>
        <v>155621.15996337868</v>
      </c>
      <c r="E556" s="8" t="str" cm="1">
        <f t="array" ref="E556">_xlfn.IFS(D556&lt;100000,"Malá",D556&lt;442000,"Podlimitná",D556&gt;442000,"Nadlimitná")</f>
        <v>Podlimitná</v>
      </c>
    </row>
    <row r="557" spans="1:5" x14ac:dyDescent="0.3">
      <c r="A557" s="14" t="s">
        <v>631</v>
      </c>
      <c r="B557" s="13">
        <v>153557.48083496094</v>
      </c>
      <c r="C557" s="8">
        <v>1</v>
      </c>
      <c r="D557" s="13">
        <f t="shared" si="8"/>
        <v>127881.92232413426</v>
      </c>
      <c r="E557" s="8" t="str" cm="1">
        <f t="array" ref="E557">_xlfn.IFS(D557&lt;100000,"Malá",D557&lt;442000,"Podlimitná",D557&gt;442000,"Nadlimitná")</f>
        <v>Podlimitná</v>
      </c>
    </row>
    <row r="558" spans="1:5" x14ac:dyDescent="0.3">
      <c r="A558" s="14" t="s">
        <v>632</v>
      </c>
      <c r="B558" s="13">
        <v>66476.159942626953</v>
      </c>
      <c r="C558" s="8">
        <v>0</v>
      </c>
      <c r="D558" s="13">
        <f t="shared" si="8"/>
        <v>66476.159942626953</v>
      </c>
      <c r="E558" s="8" t="str" cm="1">
        <f t="array" ref="E558">_xlfn.IFS(D558&lt;100000,"Malá",D558&lt;442000,"Podlimitná",D558&gt;442000,"Nadlimitná")</f>
        <v>Malá</v>
      </c>
    </row>
    <row r="559" spans="1:5" x14ac:dyDescent="0.3">
      <c r="A559" s="14" t="s">
        <v>633</v>
      </c>
      <c r="B559" s="13">
        <v>57508.699342727661</v>
      </c>
      <c r="C559" s="8">
        <v>0</v>
      </c>
      <c r="D559" s="13">
        <f t="shared" si="8"/>
        <v>57508.699342727661</v>
      </c>
      <c r="E559" s="8" t="str" cm="1">
        <f t="array" ref="E559">_xlfn.IFS(D559&lt;100000,"Malá",D559&lt;442000,"Podlimitná",D559&gt;442000,"Nadlimitná")</f>
        <v>Malá</v>
      </c>
    </row>
    <row r="560" spans="1:5" x14ac:dyDescent="0.3">
      <c r="A560" s="14" t="s">
        <v>634</v>
      </c>
      <c r="B560" s="13">
        <v>25487.080169677734</v>
      </c>
      <c r="C560" s="8">
        <v>0</v>
      </c>
      <c r="D560" s="13">
        <f t="shared" si="8"/>
        <v>25487.080169677734</v>
      </c>
      <c r="E560" s="8" t="str" cm="1">
        <f t="array" ref="E560">_xlfn.IFS(D560&lt;100000,"Malá",D560&lt;442000,"Podlimitná",D560&gt;442000,"Nadlimitná")</f>
        <v>Malá</v>
      </c>
    </row>
    <row r="561" spans="1:5" x14ac:dyDescent="0.3">
      <c r="A561" s="14" t="s">
        <v>635</v>
      </c>
      <c r="B561" s="13">
        <v>261088.74792480469</v>
      </c>
      <c r="C561" s="8">
        <v>1</v>
      </c>
      <c r="D561" s="13">
        <f t="shared" si="8"/>
        <v>217433.43795611203</v>
      </c>
      <c r="E561" s="8" t="str" cm="1">
        <f t="array" ref="E561">_xlfn.IFS(D561&lt;100000,"Malá",D561&lt;442000,"Podlimitná",D561&gt;442000,"Nadlimitná")</f>
        <v>Podlimitná</v>
      </c>
    </row>
    <row r="562" spans="1:5" x14ac:dyDescent="0.3">
      <c r="A562" s="14" t="s">
        <v>636</v>
      </c>
      <c r="B562" s="13">
        <v>39131.560203552246</v>
      </c>
      <c r="C562" s="8">
        <v>0</v>
      </c>
      <c r="D562" s="13">
        <f t="shared" si="8"/>
        <v>39131.560203552246</v>
      </c>
      <c r="E562" s="8" t="str" cm="1">
        <f t="array" ref="E562">_xlfn.IFS(D562&lt;100000,"Malá",D562&lt;442000,"Podlimitná",D562&gt;442000,"Nadlimitná")</f>
        <v>Malá</v>
      </c>
    </row>
    <row r="563" spans="1:5" x14ac:dyDescent="0.3">
      <c r="A563" s="14" t="s">
        <v>637</v>
      </c>
      <c r="B563" s="13">
        <v>23903.560089111328</v>
      </c>
      <c r="C563" s="8">
        <v>0</v>
      </c>
      <c r="D563" s="13">
        <f t="shared" si="8"/>
        <v>23903.560089111328</v>
      </c>
      <c r="E563" s="8" t="str" cm="1">
        <f t="array" ref="E563">_xlfn.IFS(D563&lt;100000,"Malá",D563&lt;442000,"Podlimitná",D563&gt;442000,"Nadlimitná")</f>
        <v>Malá</v>
      </c>
    </row>
    <row r="564" spans="1:5" x14ac:dyDescent="0.3">
      <c r="A564" s="14" t="s">
        <v>638</v>
      </c>
      <c r="B564" s="13">
        <v>17006.899688720703</v>
      </c>
      <c r="C564" s="8">
        <v>0</v>
      </c>
      <c r="D564" s="13">
        <f t="shared" si="8"/>
        <v>17006.899688720703</v>
      </c>
      <c r="E564" s="8" t="str" cm="1">
        <f t="array" ref="E564">_xlfn.IFS(D564&lt;100000,"Malá",D564&lt;442000,"Podlimitná",D564&gt;442000,"Nadlimitná")</f>
        <v>Malá</v>
      </c>
    </row>
    <row r="565" spans="1:5" x14ac:dyDescent="0.3">
      <c r="A565" s="14" t="s">
        <v>639</v>
      </c>
      <c r="B565" s="13">
        <v>4606.9700088500977</v>
      </c>
      <c r="C565" s="8">
        <v>0</v>
      </c>
      <c r="D565" s="13">
        <f t="shared" si="8"/>
        <v>4606.9700088500977</v>
      </c>
      <c r="E565" s="8" t="str" cm="1">
        <f t="array" ref="E565">_xlfn.IFS(D565&lt;100000,"Malá",D565&lt;442000,"Podlimitná",D565&gt;442000,"Nadlimitná")</f>
        <v>Malá</v>
      </c>
    </row>
    <row r="566" spans="1:5" x14ac:dyDescent="0.3">
      <c r="A566" s="14" t="s">
        <v>640</v>
      </c>
      <c r="B566" s="13">
        <v>4064741.8490371704</v>
      </c>
      <c r="C566" s="8">
        <v>1</v>
      </c>
      <c r="D566" s="13">
        <f t="shared" si="8"/>
        <v>3385097.2194894403</v>
      </c>
      <c r="E566" s="8" t="str" cm="1">
        <f t="array" ref="E566">_xlfn.IFS(D566&lt;100000,"Malá",D566&lt;442000,"Podlimitná",D566&gt;442000,"Nadlimitná")</f>
        <v>Nadlimitná</v>
      </c>
    </row>
    <row r="567" spans="1:5" x14ac:dyDescent="0.3">
      <c r="A567" s="14" t="s">
        <v>641</v>
      </c>
      <c r="B567" s="13">
        <v>31813.620239257813</v>
      </c>
      <c r="C567" s="8">
        <v>0</v>
      </c>
      <c r="D567" s="13">
        <f t="shared" si="8"/>
        <v>31813.620239257813</v>
      </c>
      <c r="E567" s="8" t="str" cm="1">
        <f t="array" ref="E567">_xlfn.IFS(D567&lt;100000,"Malá",D567&lt;442000,"Podlimitná",D567&gt;442000,"Nadlimitná")</f>
        <v>Malá</v>
      </c>
    </row>
    <row r="568" spans="1:5" x14ac:dyDescent="0.3">
      <c r="A568" s="14" t="s">
        <v>642</v>
      </c>
      <c r="B568" s="13">
        <v>65567.570434570313</v>
      </c>
      <c r="C568" s="8">
        <v>0</v>
      </c>
      <c r="D568" s="13">
        <f t="shared" si="8"/>
        <v>65567.570434570313</v>
      </c>
      <c r="E568" s="8" t="str" cm="1">
        <f t="array" ref="E568">_xlfn.IFS(D568&lt;100000,"Malá",D568&lt;442000,"Podlimitná",D568&gt;442000,"Nadlimitná")</f>
        <v>Malá</v>
      </c>
    </row>
    <row r="569" spans="1:5" x14ac:dyDescent="0.3">
      <c r="A569" s="14" t="s">
        <v>643</v>
      </c>
      <c r="B569" s="13">
        <v>76021.729446411133</v>
      </c>
      <c r="C569" s="8">
        <v>0</v>
      </c>
      <c r="D569" s="13">
        <f t="shared" si="8"/>
        <v>76021.729446411133</v>
      </c>
      <c r="E569" s="8" t="str" cm="1">
        <f t="array" ref="E569">_xlfn.IFS(D569&lt;100000,"Malá",D569&lt;442000,"Podlimitná",D569&gt;442000,"Nadlimitná")</f>
        <v>Malá</v>
      </c>
    </row>
    <row r="570" spans="1:5" x14ac:dyDescent="0.3">
      <c r="A570" s="14" t="s">
        <v>644</v>
      </c>
      <c r="B570" s="13">
        <v>97961.670036315918</v>
      </c>
      <c r="C570" s="8">
        <v>0</v>
      </c>
      <c r="D570" s="13">
        <f t="shared" si="8"/>
        <v>97961.670036315918</v>
      </c>
      <c r="E570" s="8" t="str" cm="1">
        <f t="array" ref="E570">_xlfn.IFS(D570&lt;100000,"Malá",D570&lt;442000,"Podlimitná",D570&gt;442000,"Nadlimitná")</f>
        <v>Malá</v>
      </c>
    </row>
    <row r="571" spans="1:5" x14ac:dyDescent="0.3">
      <c r="A571" s="14" t="s">
        <v>645</v>
      </c>
      <c r="B571" s="13">
        <v>10436.770050048828</v>
      </c>
      <c r="C571" s="8">
        <v>0</v>
      </c>
      <c r="D571" s="13">
        <f t="shared" si="8"/>
        <v>10436.770050048828</v>
      </c>
      <c r="E571" s="8" t="str" cm="1">
        <f t="array" ref="E571">_xlfn.IFS(D571&lt;100000,"Malá",D571&lt;442000,"Podlimitná",D571&gt;442000,"Nadlimitná")</f>
        <v>Malá</v>
      </c>
    </row>
    <row r="572" spans="1:5" x14ac:dyDescent="0.3">
      <c r="A572" s="14" t="s">
        <v>646</v>
      </c>
      <c r="B572" s="13">
        <v>50686.649322509766</v>
      </c>
      <c r="C572" s="8">
        <v>0</v>
      </c>
      <c r="D572" s="13">
        <f t="shared" si="8"/>
        <v>50686.649322509766</v>
      </c>
      <c r="E572" s="8" t="str" cm="1">
        <f t="array" ref="E572">_xlfn.IFS(D572&lt;100000,"Malá",D572&lt;442000,"Podlimitná",D572&gt;442000,"Nadlimitná")</f>
        <v>Malá</v>
      </c>
    </row>
    <row r="573" spans="1:5" x14ac:dyDescent="0.3">
      <c r="A573" s="14" t="s">
        <v>647</v>
      </c>
      <c r="B573" s="13">
        <v>125482.23040771484</v>
      </c>
      <c r="C573" s="8">
        <v>0</v>
      </c>
      <c r="D573" s="13">
        <f t="shared" si="8"/>
        <v>125482.23040771484</v>
      </c>
      <c r="E573" s="8" t="str" cm="1">
        <f t="array" ref="E573">_xlfn.IFS(D573&lt;100000,"Malá",D573&lt;442000,"Podlimitná",D573&gt;442000,"Nadlimitná")</f>
        <v>Podlimitná</v>
      </c>
    </row>
    <row r="574" spans="1:5" x14ac:dyDescent="0.3">
      <c r="A574" s="14" t="s">
        <v>648</v>
      </c>
      <c r="B574" s="13">
        <v>150489.2099609375</v>
      </c>
      <c r="C574" s="8">
        <v>0</v>
      </c>
      <c r="D574" s="13">
        <f t="shared" si="8"/>
        <v>150489.2099609375</v>
      </c>
      <c r="E574" s="8" t="str" cm="1">
        <f t="array" ref="E574">_xlfn.IFS(D574&lt;100000,"Malá",D574&lt;442000,"Podlimitná",D574&gt;442000,"Nadlimitná")</f>
        <v>Podlimitná</v>
      </c>
    </row>
    <row r="575" spans="1:5" x14ac:dyDescent="0.3">
      <c r="A575" s="14" t="s">
        <v>649</v>
      </c>
      <c r="B575" s="13">
        <v>44541.880218505859</v>
      </c>
      <c r="C575" s="8">
        <v>0</v>
      </c>
      <c r="D575" s="13">
        <f t="shared" si="8"/>
        <v>44541.880218505859</v>
      </c>
      <c r="E575" s="8" t="str" cm="1">
        <f t="array" ref="E575">_xlfn.IFS(D575&lt;100000,"Malá",D575&lt;442000,"Podlimitná",D575&gt;442000,"Nadlimitná")</f>
        <v>Malá</v>
      </c>
    </row>
    <row r="576" spans="1:5" x14ac:dyDescent="0.3">
      <c r="A576" s="14" t="s">
        <v>650</v>
      </c>
      <c r="B576" s="13">
        <v>237676.03045654297</v>
      </c>
      <c r="C576" s="8">
        <v>0</v>
      </c>
      <c r="D576" s="13">
        <f t="shared" si="8"/>
        <v>237676.03045654297</v>
      </c>
      <c r="E576" s="8" t="str" cm="1">
        <f t="array" ref="E576">_xlfn.IFS(D576&lt;100000,"Malá",D576&lt;442000,"Podlimitná",D576&gt;442000,"Nadlimitná")</f>
        <v>Podlimitná</v>
      </c>
    </row>
    <row r="577" spans="1:5" x14ac:dyDescent="0.3">
      <c r="A577" s="14" t="s">
        <v>651</v>
      </c>
      <c r="B577" s="13">
        <v>66498.790161132813</v>
      </c>
      <c r="C577" s="8">
        <v>0</v>
      </c>
      <c r="D577" s="13">
        <f t="shared" si="8"/>
        <v>66498.790161132813</v>
      </c>
      <c r="E577" s="8" t="str" cm="1">
        <f t="array" ref="E577">_xlfn.IFS(D577&lt;100000,"Malá",D577&lt;442000,"Podlimitná",D577&gt;442000,"Nadlimitná")</f>
        <v>Malá</v>
      </c>
    </row>
    <row r="578" spans="1:5" x14ac:dyDescent="0.3">
      <c r="A578" s="14" t="s">
        <v>652</v>
      </c>
      <c r="B578" s="13">
        <v>124019.07956039906</v>
      </c>
      <c r="C578" s="8">
        <v>0</v>
      </c>
      <c r="D578" s="13">
        <f t="shared" si="8"/>
        <v>124019.07956039906</v>
      </c>
      <c r="E578" s="8" t="str" cm="1">
        <f t="array" ref="E578">_xlfn.IFS(D578&lt;100000,"Malá",D578&lt;442000,"Podlimitná",D578&gt;442000,"Nadlimitná")</f>
        <v>Podlimitná</v>
      </c>
    </row>
    <row r="579" spans="1:5" x14ac:dyDescent="0.3">
      <c r="A579" s="14" t="s">
        <v>653</v>
      </c>
      <c r="B579" s="13">
        <v>90591.8994140625</v>
      </c>
      <c r="C579" s="8">
        <v>0</v>
      </c>
      <c r="D579" s="13">
        <f t="shared" si="8"/>
        <v>90591.8994140625</v>
      </c>
      <c r="E579" s="8" t="str" cm="1">
        <f t="array" ref="E579">_xlfn.IFS(D579&lt;100000,"Malá",D579&lt;442000,"Podlimitná",D579&gt;442000,"Nadlimitná")</f>
        <v>Malá</v>
      </c>
    </row>
    <row r="580" spans="1:5" x14ac:dyDescent="0.3">
      <c r="A580" s="14" t="s">
        <v>654</v>
      </c>
      <c r="B580" s="13">
        <v>147885.56118774414</v>
      </c>
      <c r="C580" s="8">
        <v>0</v>
      </c>
      <c r="D580" s="13">
        <f t="shared" si="8"/>
        <v>147885.56118774414</v>
      </c>
      <c r="E580" s="8" t="str" cm="1">
        <f t="array" ref="E580">_xlfn.IFS(D580&lt;100000,"Malá",D580&lt;442000,"Podlimitná",D580&gt;442000,"Nadlimitná")</f>
        <v>Podlimitná</v>
      </c>
    </row>
    <row r="581" spans="1:5" x14ac:dyDescent="0.3">
      <c r="A581" s="14" t="s">
        <v>655</v>
      </c>
      <c r="B581" s="13">
        <v>42859.780582427979</v>
      </c>
      <c r="C581" s="8">
        <v>0</v>
      </c>
      <c r="D581" s="13">
        <f t="shared" si="8"/>
        <v>42859.780582427979</v>
      </c>
      <c r="E581" s="8" t="str" cm="1">
        <f t="array" ref="E581">_xlfn.IFS(D581&lt;100000,"Malá",D581&lt;442000,"Podlimitná",D581&gt;442000,"Nadlimitná")</f>
        <v>Malá</v>
      </c>
    </row>
    <row r="582" spans="1:5" x14ac:dyDescent="0.3">
      <c r="A582" s="14" t="s">
        <v>656</v>
      </c>
      <c r="B582" s="13">
        <v>95311.660552978516</v>
      </c>
      <c r="C582" s="8">
        <v>0</v>
      </c>
      <c r="D582" s="13">
        <f t="shared" si="8"/>
        <v>95311.660552978516</v>
      </c>
      <c r="E582" s="8" t="str" cm="1">
        <f t="array" ref="E582">_xlfn.IFS(D582&lt;100000,"Malá",D582&lt;442000,"Podlimitná",D582&gt;442000,"Nadlimitná")</f>
        <v>Malá</v>
      </c>
    </row>
    <row r="583" spans="1:5" x14ac:dyDescent="0.3">
      <c r="A583" s="14" t="s">
        <v>657</v>
      </c>
      <c r="B583" s="13">
        <v>13753.989807128906</v>
      </c>
      <c r="C583" s="8">
        <v>0</v>
      </c>
      <c r="D583" s="13">
        <f t="shared" si="8"/>
        <v>13753.989807128906</v>
      </c>
      <c r="E583" s="8" t="str" cm="1">
        <f t="array" ref="E583">_xlfn.IFS(D583&lt;100000,"Malá",D583&lt;442000,"Podlimitná",D583&gt;442000,"Nadlimitná")</f>
        <v>Malá</v>
      </c>
    </row>
    <row r="584" spans="1:5" x14ac:dyDescent="0.3">
      <c r="A584" s="14" t="s">
        <v>658</v>
      </c>
      <c r="B584" s="13">
        <v>20543.310173034668</v>
      </c>
      <c r="C584" s="8">
        <v>0</v>
      </c>
      <c r="D584" s="13">
        <f t="shared" si="8"/>
        <v>20543.310173034668</v>
      </c>
      <c r="E584" s="8" t="str" cm="1">
        <f t="array" ref="E584">_xlfn.IFS(D584&lt;100000,"Malá",D584&lt;442000,"Podlimitná",D584&gt;442000,"Nadlimitná")</f>
        <v>Malá</v>
      </c>
    </row>
    <row r="585" spans="1:5" x14ac:dyDescent="0.3">
      <c r="A585" s="14" t="s">
        <v>659</v>
      </c>
      <c r="B585" s="13">
        <v>64570.250625610352</v>
      </c>
      <c r="C585" s="8">
        <v>0</v>
      </c>
      <c r="D585" s="13">
        <f t="shared" si="8"/>
        <v>64570.250625610352</v>
      </c>
      <c r="E585" s="8" t="str" cm="1">
        <f t="array" ref="E585">_xlfn.IFS(D585&lt;100000,"Malá",D585&lt;442000,"Podlimitná",D585&gt;442000,"Nadlimitná")</f>
        <v>Malá</v>
      </c>
    </row>
    <row r="586" spans="1:5" x14ac:dyDescent="0.3">
      <c r="A586" s="14" t="s">
        <v>660</v>
      </c>
      <c r="B586" s="13">
        <v>116086.68960571289</v>
      </c>
      <c r="C586" s="8">
        <v>0</v>
      </c>
      <c r="D586" s="13">
        <f t="shared" si="8"/>
        <v>116086.68960571289</v>
      </c>
      <c r="E586" s="8" t="str" cm="1">
        <f t="array" ref="E586">_xlfn.IFS(D586&lt;100000,"Malá",D586&lt;442000,"Podlimitná",D586&gt;442000,"Nadlimitná")</f>
        <v>Podlimitná</v>
      </c>
    </row>
    <row r="587" spans="1:5" x14ac:dyDescent="0.3">
      <c r="A587" s="14" t="s">
        <v>661</v>
      </c>
      <c r="B587" s="13">
        <v>39808.509582519531</v>
      </c>
      <c r="C587" s="8">
        <v>0</v>
      </c>
      <c r="D587" s="13">
        <f t="shared" si="8"/>
        <v>39808.509582519531</v>
      </c>
      <c r="E587" s="8" t="str" cm="1">
        <f t="array" ref="E587">_xlfn.IFS(D587&lt;100000,"Malá",D587&lt;442000,"Podlimitná",D587&gt;442000,"Nadlimitná")</f>
        <v>Malá</v>
      </c>
    </row>
    <row r="588" spans="1:5" x14ac:dyDescent="0.3">
      <c r="A588" s="14" t="s">
        <v>662</v>
      </c>
      <c r="B588" s="13">
        <v>122906.91041874886</v>
      </c>
      <c r="C588" s="8">
        <v>0</v>
      </c>
      <c r="D588" s="13">
        <f t="shared" si="8"/>
        <v>122906.91041874886</v>
      </c>
      <c r="E588" s="8" t="str" cm="1">
        <f t="array" ref="E588">_xlfn.IFS(D588&lt;100000,"Malá",D588&lt;442000,"Podlimitná",D588&gt;442000,"Nadlimitná")</f>
        <v>Podlimitná</v>
      </c>
    </row>
    <row r="589" spans="1:5" x14ac:dyDescent="0.3">
      <c r="A589" s="14" t="s">
        <v>663</v>
      </c>
      <c r="B589" s="13">
        <v>830811.27876520157</v>
      </c>
      <c r="C589" s="8">
        <v>1</v>
      </c>
      <c r="D589" s="13">
        <f t="shared" si="8"/>
        <v>691895.58749831247</v>
      </c>
      <c r="E589" s="8" t="str" cm="1">
        <f t="array" ref="E589">_xlfn.IFS(D589&lt;100000,"Malá",D589&lt;442000,"Podlimitná",D589&gt;442000,"Nadlimitná")</f>
        <v>Nadlimitná</v>
      </c>
    </row>
    <row r="590" spans="1:5" x14ac:dyDescent="0.3">
      <c r="A590" s="14" t="s">
        <v>664</v>
      </c>
      <c r="B590" s="13">
        <v>15917.02978515625</v>
      </c>
      <c r="C590" s="8">
        <v>0</v>
      </c>
      <c r="D590" s="13">
        <f t="shared" ref="D590:D653" si="9">IF(C590=1,B590*$M$20,B590)</f>
        <v>15917.02978515625</v>
      </c>
      <c r="E590" s="8" t="str" cm="1">
        <f t="array" ref="E590">_xlfn.IFS(D590&lt;100000,"Malá",D590&lt;442000,"Podlimitná",D590&gt;442000,"Nadlimitná")</f>
        <v>Malá</v>
      </c>
    </row>
    <row r="591" spans="1:5" x14ac:dyDescent="0.3">
      <c r="A591" s="14" t="s">
        <v>665</v>
      </c>
      <c r="B591" s="13">
        <v>7368.0598907470703</v>
      </c>
      <c r="C591" s="8">
        <v>0</v>
      </c>
      <c r="D591" s="13">
        <f t="shared" si="9"/>
        <v>7368.0598907470703</v>
      </c>
      <c r="E591" s="8" t="str" cm="1">
        <f t="array" ref="E591">_xlfn.IFS(D591&lt;100000,"Malá",D591&lt;442000,"Podlimitná",D591&gt;442000,"Nadlimitná")</f>
        <v>Malá</v>
      </c>
    </row>
    <row r="592" spans="1:5" x14ac:dyDescent="0.3">
      <c r="A592" s="14" t="s">
        <v>666</v>
      </c>
      <c r="B592" s="13">
        <v>97733.111206054688</v>
      </c>
      <c r="C592" s="8">
        <v>0</v>
      </c>
      <c r="D592" s="13">
        <f t="shared" si="9"/>
        <v>97733.111206054688</v>
      </c>
      <c r="E592" s="8" t="str" cm="1">
        <f t="array" ref="E592">_xlfn.IFS(D592&lt;100000,"Malá",D592&lt;442000,"Podlimitná",D592&gt;442000,"Nadlimitná")</f>
        <v>Malá</v>
      </c>
    </row>
    <row r="593" spans="1:5" x14ac:dyDescent="0.3">
      <c r="A593" s="14" t="s">
        <v>667</v>
      </c>
      <c r="B593" s="13">
        <v>69172.120994567871</v>
      </c>
      <c r="C593" s="8">
        <v>0</v>
      </c>
      <c r="D593" s="13">
        <f t="shared" si="9"/>
        <v>69172.120994567871</v>
      </c>
      <c r="E593" s="8" t="str" cm="1">
        <f t="array" ref="E593">_xlfn.IFS(D593&lt;100000,"Malá",D593&lt;442000,"Podlimitná",D593&gt;442000,"Nadlimitná")</f>
        <v>Malá</v>
      </c>
    </row>
    <row r="594" spans="1:5" x14ac:dyDescent="0.3">
      <c r="A594" s="14" t="s">
        <v>668</v>
      </c>
      <c r="B594" s="13">
        <v>189016.11920809746</v>
      </c>
      <c r="C594" s="8">
        <v>0</v>
      </c>
      <c r="D594" s="13">
        <f t="shared" si="9"/>
        <v>189016.11920809746</v>
      </c>
      <c r="E594" s="8" t="str" cm="1">
        <f t="array" ref="E594">_xlfn.IFS(D594&lt;100000,"Malá",D594&lt;442000,"Podlimitná",D594&gt;442000,"Nadlimitná")</f>
        <v>Podlimitná</v>
      </c>
    </row>
    <row r="595" spans="1:5" x14ac:dyDescent="0.3">
      <c r="A595" s="14" t="s">
        <v>669</v>
      </c>
      <c r="B595" s="13">
        <v>16623.309928894043</v>
      </c>
      <c r="C595" s="8">
        <v>0</v>
      </c>
      <c r="D595" s="13">
        <f t="shared" si="9"/>
        <v>16623.309928894043</v>
      </c>
      <c r="E595" s="8" t="str" cm="1">
        <f t="array" ref="E595">_xlfn.IFS(D595&lt;100000,"Malá",D595&lt;442000,"Podlimitná",D595&gt;442000,"Nadlimitná")</f>
        <v>Malá</v>
      </c>
    </row>
    <row r="596" spans="1:5" x14ac:dyDescent="0.3">
      <c r="A596" s="14" t="s">
        <v>670</v>
      </c>
      <c r="B596" s="13">
        <v>367551.58952331543</v>
      </c>
      <c r="C596" s="8">
        <v>0</v>
      </c>
      <c r="D596" s="13">
        <f t="shared" si="9"/>
        <v>367551.58952331543</v>
      </c>
      <c r="E596" s="8" t="str" cm="1">
        <f t="array" ref="E596">_xlfn.IFS(D596&lt;100000,"Malá",D596&lt;442000,"Podlimitná",D596&gt;442000,"Nadlimitná")</f>
        <v>Podlimitná</v>
      </c>
    </row>
    <row r="597" spans="1:5" x14ac:dyDescent="0.3">
      <c r="A597" s="14" t="s">
        <v>671</v>
      </c>
      <c r="B597" s="13">
        <v>70885.619514465332</v>
      </c>
      <c r="C597" s="8">
        <v>0</v>
      </c>
      <c r="D597" s="13">
        <f t="shared" si="9"/>
        <v>70885.619514465332</v>
      </c>
      <c r="E597" s="8" t="str" cm="1">
        <f t="array" ref="E597">_xlfn.IFS(D597&lt;100000,"Malá",D597&lt;442000,"Podlimitná",D597&gt;442000,"Nadlimitná")</f>
        <v>Malá</v>
      </c>
    </row>
    <row r="598" spans="1:5" x14ac:dyDescent="0.3">
      <c r="A598" s="14" t="s">
        <v>672</v>
      </c>
      <c r="B598" s="13">
        <v>97215.771436691284</v>
      </c>
      <c r="C598" s="8">
        <v>0</v>
      </c>
      <c r="D598" s="13">
        <f t="shared" si="9"/>
        <v>97215.771436691284</v>
      </c>
      <c r="E598" s="8" t="str" cm="1">
        <f t="array" ref="E598">_xlfn.IFS(D598&lt;100000,"Malá",D598&lt;442000,"Podlimitná",D598&gt;442000,"Nadlimitná")</f>
        <v>Malá</v>
      </c>
    </row>
    <row r="599" spans="1:5" x14ac:dyDescent="0.3">
      <c r="A599" s="14" t="s">
        <v>673</v>
      </c>
      <c r="B599" s="13">
        <v>21080.670166015625</v>
      </c>
      <c r="C599" s="8">
        <v>0</v>
      </c>
      <c r="D599" s="13">
        <f t="shared" si="9"/>
        <v>21080.670166015625</v>
      </c>
      <c r="E599" s="8" t="str" cm="1">
        <f t="array" ref="E599">_xlfn.IFS(D599&lt;100000,"Malá",D599&lt;442000,"Podlimitná",D599&gt;442000,"Nadlimitná")</f>
        <v>Malá</v>
      </c>
    </row>
    <row r="600" spans="1:5" x14ac:dyDescent="0.3">
      <c r="A600" s="14" t="s">
        <v>674</v>
      </c>
      <c r="B600" s="13">
        <v>8621.6100769042969</v>
      </c>
      <c r="C600" s="8">
        <v>0</v>
      </c>
      <c r="D600" s="13">
        <f t="shared" si="9"/>
        <v>8621.6100769042969</v>
      </c>
      <c r="E600" s="8" t="str" cm="1">
        <f t="array" ref="E600">_xlfn.IFS(D600&lt;100000,"Malá",D600&lt;442000,"Podlimitná",D600&gt;442000,"Nadlimitná")</f>
        <v>Malá</v>
      </c>
    </row>
    <row r="601" spans="1:5" x14ac:dyDescent="0.3">
      <c r="A601" s="14" t="s">
        <v>675</v>
      </c>
      <c r="B601" s="13">
        <v>39059.210464477539</v>
      </c>
      <c r="C601" s="8">
        <v>0</v>
      </c>
      <c r="D601" s="13">
        <f t="shared" si="9"/>
        <v>39059.210464477539</v>
      </c>
      <c r="E601" s="8" t="str" cm="1">
        <f t="array" ref="E601">_xlfn.IFS(D601&lt;100000,"Malá",D601&lt;442000,"Podlimitná",D601&gt;442000,"Nadlimitná")</f>
        <v>Malá</v>
      </c>
    </row>
    <row r="602" spans="1:5" x14ac:dyDescent="0.3">
      <c r="A602" s="14" t="s">
        <v>676</v>
      </c>
      <c r="B602" s="13">
        <v>66368.0908203125</v>
      </c>
      <c r="C602" s="8">
        <v>0</v>
      </c>
      <c r="D602" s="13">
        <f t="shared" si="9"/>
        <v>66368.0908203125</v>
      </c>
      <c r="E602" s="8" t="str" cm="1">
        <f t="array" ref="E602">_xlfn.IFS(D602&lt;100000,"Malá",D602&lt;442000,"Podlimitná",D602&gt;442000,"Nadlimitná")</f>
        <v>Malá</v>
      </c>
    </row>
    <row r="603" spans="1:5" x14ac:dyDescent="0.3">
      <c r="A603" s="14" t="s">
        <v>677</v>
      </c>
      <c r="B603" s="13">
        <v>170471.00972557068</v>
      </c>
      <c r="C603" s="8">
        <v>1</v>
      </c>
      <c r="D603" s="13">
        <f t="shared" si="9"/>
        <v>141967.42682743235</v>
      </c>
      <c r="E603" s="8" t="str" cm="1">
        <f t="array" ref="E603">_xlfn.IFS(D603&lt;100000,"Malá",D603&lt;442000,"Podlimitná",D603&gt;442000,"Nadlimitná")</f>
        <v>Podlimitná</v>
      </c>
    </row>
    <row r="604" spans="1:5" x14ac:dyDescent="0.3">
      <c r="A604" s="14" t="s">
        <v>678</v>
      </c>
      <c r="B604" s="13">
        <v>79915.869018554688</v>
      </c>
      <c r="C604" s="8">
        <v>0</v>
      </c>
      <c r="D604" s="13">
        <f t="shared" si="9"/>
        <v>79915.869018554688</v>
      </c>
      <c r="E604" s="8" t="str" cm="1">
        <f t="array" ref="E604">_xlfn.IFS(D604&lt;100000,"Malá",D604&lt;442000,"Podlimitná",D604&gt;442000,"Nadlimitná")</f>
        <v>Malá</v>
      </c>
    </row>
    <row r="605" spans="1:5" x14ac:dyDescent="0.3">
      <c r="A605" s="14" t="s">
        <v>679</v>
      </c>
      <c r="B605" s="13">
        <v>108724.05973052979</v>
      </c>
      <c r="C605" s="8">
        <v>0</v>
      </c>
      <c r="D605" s="13">
        <f t="shared" si="9"/>
        <v>108724.05973052979</v>
      </c>
      <c r="E605" s="8" t="str" cm="1">
        <f t="array" ref="E605">_xlfn.IFS(D605&lt;100000,"Malá",D605&lt;442000,"Podlimitná",D605&gt;442000,"Nadlimitná")</f>
        <v>Podlimitná</v>
      </c>
    </row>
    <row r="606" spans="1:5" x14ac:dyDescent="0.3">
      <c r="A606" s="14" t="s">
        <v>680</v>
      </c>
      <c r="B606" s="13">
        <v>31795.570465087891</v>
      </c>
      <c r="C606" s="8">
        <v>0</v>
      </c>
      <c r="D606" s="13">
        <f t="shared" si="9"/>
        <v>31795.570465087891</v>
      </c>
      <c r="E606" s="8" t="str" cm="1">
        <f t="array" ref="E606">_xlfn.IFS(D606&lt;100000,"Malá",D606&lt;442000,"Podlimitná",D606&gt;442000,"Nadlimitná")</f>
        <v>Malá</v>
      </c>
    </row>
    <row r="607" spans="1:5" x14ac:dyDescent="0.3">
      <c r="A607" s="14" t="s">
        <v>681</v>
      </c>
      <c r="B607" s="13">
        <v>56729.050254821777</v>
      </c>
      <c r="C607" s="8">
        <v>0</v>
      </c>
      <c r="D607" s="13">
        <f t="shared" si="9"/>
        <v>56729.050254821777</v>
      </c>
      <c r="E607" s="8" t="str" cm="1">
        <f t="array" ref="E607">_xlfn.IFS(D607&lt;100000,"Malá",D607&lt;442000,"Podlimitná",D607&gt;442000,"Nadlimitná")</f>
        <v>Malá</v>
      </c>
    </row>
    <row r="608" spans="1:5" x14ac:dyDescent="0.3">
      <c r="A608" s="14" t="s">
        <v>682</v>
      </c>
      <c r="B608" s="13">
        <v>20396.520301818848</v>
      </c>
      <c r="C608" s="8">
        <v>0</v>
      </c>
      <c r="D608" s="13">
        <f t="shared" si="9"/>
        <v>20396.520301818848</v>
      </c>
      <c r="E608" s="8" t="str" cm="1">
        <f t="array" ref="E608">_xlfn.IFS(D608&lt;100000,"Malá",D608&lt;442000,"Podlimitná",D608&gt;442000,"Nadlimitná")</f>
        <v>Malá</v>
      </c>
    </row>
    <row r="609" spans="1:5" x14ac:dyDescent="0.3">
      <c r="A609" s="14" t="s">
        <v>683</v>
      </c>
      <c r="B609" s="13">
        <v>65950.979125976563</v>
      </c>
      <c r="C609" s="8">
        <v>0</v>
      </c>
      <c r="D609" s="13">
        <f t="shared" si="9"/>
        <v>65950.979125976563</v>
      </c>
      <c r="E609" s="8" t="str" cm="1">
        <f t="array" ref="E609">_xlfn.IFS(D609&lt;100000,"Malá",D609&lt;442000,"Podlimitná",D609&gt;442000,"Nadlimitná")</f>
        <v>Malá</v>
      </c>
    </row>
    <row r="610" spans="1:5" x14ac:dyDescent="0.3">
      <c r="A610" s="14" t="s">
        <v>684</v>
      </c>
      <c r="B610" s="13">
        <v>24880.939559936523</v>
      </c>
      <c r="C610" s="8">
        <v>0</v>
      </c>
      <c r="D610" s="13">
        <f t="shared" si="9"/>
        <v>24880.939559936523</v>
      </c>
      <c r="E610" s="8" t="str" cm="1">
        <f t="array" ref="E610">_xlfn.IFS(D610&lt;100000,"Malá",D610&lt;442000,"Podlimitná",D610&gt;442000,"Nadlimitná")</f>
        <v>Malá</v>
      </c>
    </row>
    <row r="611" spans="1:5" x14ac:dyDescent="0.3">
      <c r="A611" s="14" t="s">
        <v>685</v>
      </c>
      <c r="B611" s="13">
        <v>24662.770111083984</v>
      </c>
      <c r="C611" s="8">
        <v>0</v>
      </c>
      <c r="D611" s="13">
        <f t="shared" si="9"/>
        <v>24662.770111083984</v>
      </c>
      <c r="E611" s="8" t="str" cm="1">
        <f t="array" ref="E611">_xlfn.IFS(D611&lt;100000,"Malá",D611&lt;442000,"Podlimitná",D611&gt;442000,"Nadlimitná")</f>
        <v>Malá</v>
      </c>
    </row>
    <row r="612" spans="1:5" x14ac:dyDescent="0.3">
      <c r="A612" s="14" t="s">
        <v>686</v>
      </c>
      <c r="B612" s="13">
        <v>24135.090118408203</v>
      </c>
      <c r="C612" s="8">
        <v>0</v>
      </c>
      <c r="D612" s="13">
        <f t="shared" si="9"/>
        <v>24135.090118408203</v>
      </c>
      <c r="E612" s="8" t="str" cm="1">
        <f t="array" ref="E612">_xlfn.IFS(D612&lt;100000,"Malá",D612&lt;442000,"Podlimitná",D612&gt;442000,"Nadlimitná")</f>
        <v>Malá</v>
      </c>
    </row>
    <row r="613" spans="1:5" x14ac:dyDescent="0.3">
      <c r="A613" s="14" t="s">
        <v>687</v>
      </c>
      <c r="B613" s="13">
        <v>4148.2099914550781</v>
      </c>
      <c r="C613" s="8">
        <v>0</v>
      </c>
      <c r="D613" s="13">
        <f t="shared" si="9"/>
        <v>4148.2099914550781</v>
      </c>
      <c r="E613" s="8" t="str" cm="1">
        <f t="array" ref="E613">_xlfn.IFS(D613&lt;100000,"Malá",D613&lt;442000,"Podlimitná",D613&gt;442000,"Nadlimitná")</f>
        <v>Malá</v>
      </c>
    </row>
    <row r="614" spans="1:5" x14ac:dyDescent="0.3">
      <c r="A614" s="14" t="s">
        <v>688</v>
      </c>
      <c r="B614" s="13">
        <v>2938.2099609375</v>
      </c>
      <c r="C614" s="8">
        <v>0</v>
      </c>
      <c r="D614" s="13">
        <f t="shared" si="9"/>
        <v>2938.2099609375</v>
      </c>
      <c r="E614" s="8" t="str" cm="1">
        <f t="array" ref="E614">_xlfn.IFS(D614&lt;100000,"Malá",D614&lt;442000,"Podlimitná",D614&gt;442000,"Nadlimitná")</f>
        <v>Malá</v>
      </c>
    </row>
    <row r="615" spans="1:5" x14ac:dyDescent="0.3">
      <c r="A615" s="14" t="s">
        <v>689</v>
      </c>
      <c r="B615" s="13">
        <v>73178.999542236328</v>
      </c>
      <c r="C615" s="8">
        <v>0</v>
      </c>
      <c r="D615" s="13">
        <f t="shared" si="9"/>
        <v>73178.999542236328</v>
      </c>
      <c r="E615" s="8" t="str" cm="1">
        <f t="array" ref="E615">_xlfn.IFS(D615&lt;100000,"Malá",D615&lt;442000,"Podlimitná",D615&gt;442000,"Nadlimitná")</f>
        <v>Malá</v>
      </c>
    </row>
    <row r="616" spans="1:5" x14ac:dyDescent="0.3">
      <c r="A616" s="14" t="s">
        <v>690</v>
      </c>
      <c r="B616" s="13">
        <v>99935.300094604492</v>
      </c>
      <c r="C616" s="8">
        <v>0</v>
      </c>
      <c r="D616" s="13">
        <f t="shared" si="9"/>
        <v>99935.300094604492</v>
      </c>
      <c r="E616" s="8" t="str" cm="1">
        <f t="array" ref="E616">_xlfn.IFS(D616&lt;100000,"Malá",D616&lt;442000,"Podlimitná",D616&gt;442000,"Nadlimitná")</f>
        <v>Malá</v>
      </c>
    </row>
    <row r="617" spans="1:5" x14ac:dyDescent="0.3">
      <c r="A617" s="14" t="s">
        <v>691</v>
      </c>
      <c r="B617" s="13">
        <v>1707333.8987617493</v>
      </c>
      <c r="C617" s="8">
        <v>1</v>
      </c>
      <c r="D617" s="13">
        <f t="shared" si="9"/>
        <v>1421859.3573925172</v>
      </c>
      <c r="E617" s="8" t="str" cm="1">
        <f t="array" ref="E617">_xlfn.IFS(D617&lt;100000,"Malá",D617&lt;442000,"Podlimitná",D617&gt;442000,"Nadlimitná")</f>
        <v>Nadlimitná</v>
      </c>
    </row>
    <row r="618" spans="1:5" x14ac:dyDescent="0.3">
      <c r="A618" s="14" t="s">
        <v>692</v>
      </c>
      <c r="B618" s="13">
        <v>60795.702049255371</v>
      </c>
      <c r="C618" s="8">
        <v>0</v>
      </c>
      <c r="D618" s="13">
        <f t="shared" si="9"/>
        <v>60795.702049255371</v>
      </c>
      <c r="E618" s="8" t="str" cm="1">
        <f t="array" ref="E618">_xlfn.IFS(D618&lt;100000,"Malá",D618&lt;442000,"Podlimitná",D618&gt;442000,"Nadlimitná")</f>
        <v>Malá</v>
      </c>
    </row>
    <row r="619" spans="1:5" x14ac:dyDescent="0.3">
      <c r="A619" s="14" t="s">
        <v>693</v>
      </c>
      <c r="B619" s="13">
        <v>52719.4794921875</v>
      </c>
      <c r="C619" s="8">
        <v>0</v>
      </c>
      <c r="D619" s="13">
        <f t="shared" si="9"/>
        <v>52719.4794921875</v>
      </c>
      <c r="E619" s="8" t="str" cm="1">
        <f t="array" ref="E619">_xlfn.IFS(D619&lt;100000,"Malá",D619&lt;442000,"Podlimitná",D619&gt;442000,"Nadlimitná")</f>
        <v>Malá</v>
      </c>
    </row>
    <row r="620" spans="1:5" x14ac:dyDescent="0.3">
      <c r="A620" s="14" t="s">
        <v>694</v>
      </c>
      <c r="B620" s="13">
        <v>15718.089935302734</v>
      </c>
      <c r="C620" s="8">
        <v>0</v>
      </c>
      <c r="D620" s="13">
        <f t="shared" si="9"/>
        <v>15718.089935302734</v>
      </c>
      <c r="E620" s="8" t="str" cm="1">
        <f t="array" ref="E620">_xlfn.IFS(D620&lt;100000,"Malá",D620&lt;442000,"Podlimitná",D620&gt;442000,"Nadlimitná")</f>
        <v>Malá</v>
      </c>
    </row>
    <row r="621" spans="1:5" x14ac:dyDescent="0.3">
      <c r="A621" s="14" t="s">
        <v>695</v>
      </c>
      <c r="B621" s="13">
        <v>82054.810195922852</v>
      </c>
      <c r="C621" s="8">
        <v>0</v>
      </c>
      <c r="D621" s="13">
        <f t="shared" si="9"/>
        <v>82054.810195922852</v>
      </c>
      <c r="E621" s="8" t="str" cm="1">
        <f t="array" ref="E621">_xlfn.IFS(D621&lt;100000,"Malá",D621&lt;442000,"Podlimitná",D621&gt;442000,"Nadlimitná")</f>
        <v>Malá</v>
      </c>
    </row>
    <row r="622" spans="1:5" x14ac:dyDescent="0.3">
      <c r="A622" s="14" t="s">
        <v>696</v>
      </c>
      <c r="B622" s="13">
        <v>15838.090057373047</v>
      </c>
      <c r="C622" s="8">
        <v>0</v>
      </c>
      <c r="D622" s="13">
        <f t="shared" si="9"/>
        <v>15838.090057373047</v>
      </c>
      <c r="E622" s="8" t="str" cm="1">
        <f t="array" ref="E622">_xlfn.IFS(D622&lt;100000,"Malá",D622&lt;442000,"Podlimitná",D622&gt;442000,"Nadlimitná")</f>
        <v>Malá</v>
      </c>
    </row>
    <row r="623" spans="1:5" x14ac:dyDescent="0.3">
      <c r="A623" s="14" t="s">
        <v>697</v>
      </c>
      <c r="B623" s="13">
        <v>42138.699813842773</v>
      </c>
      <c r="C623" s="8">
        <v>0</v>
      </c>
      <c r="D623" s="13">
        <f t="shared" si="9"/>
        <v>42138.699813842773</v>
      </c>
      <c r="E623" s="8" t="str" cm="1">
        <f t="array" ref="E623">_xlfn.IFS(D623&lt;100000,"Malá",D623&lt;442000,"Podlimitná",D623&gt;442000,"Nadlimitná")</f>
        <v>Malá</v>
      </c>
    </row>
    <row r="624" spans="1:5" x14ac:dyDescent="0.3">
      <c r="A624" s="14" t="s">
        <v>698</v>
      </c>
      <c r="B624" s="13">
        <v>173043.50012207031</v>
      </c>
      <c r="C624" s="8">
        <v>0</v>
      </c>
      <c r="D624" s="13">
        <f t="shared" si="9"/>
        <v>173043.50012207031</v>
      </c>
      <c r="E624" s="8" t="str" cm="1">
        <f t="array" ref="E624">_xlfn.IFS(D624&lt;100000,"Malá",D624&lt;442000,"Podlimitná",D624&gt;442000,"Nadlimitná")</f>
        <v>Podlimitná</v>
      </c>
    </row>
    <row r="625" spans="1:5" x14ac:dyDescent="0.3">
      <c r="A625" s="14" t="s">
        <v>699</v>
      </c>
      <c r="B625" s="13">
        <v>46901.190401077271</v>
      </c>
      <c r="C625" s="8">
        <v>0</v>
      </c>
      <c r="D625" s="13">
        <f t="shared" si="9"/>
        <v>46901.190401077271</v>
      </c>
      <c r="E625" s="8" t="str" cm="1">
        <f t="array" ref="E625">_xlfn.IFS(D625&lt;100000,"Malá",D625&lt;442000,"Podlimitná",D625&gt;442000,"Nadlimitná")</f>
        <v>Malá</v>
      </c>
    </row>
    <row r="626" spans="1:5" x14ac:dyDescent="0.3">
      <c r="A626" s="14" t="s">
        <v>700</v>
      </c>
      <c r="B626" s="13">
        <v>74433.989517211914</v>
      </c>
      <c r="C626" s="8">
        <v>0</v>
      </c>
      <c r="D626" s="13">
        <f t="shared" si="9"/>
        <v>74433.989517211914</v>
      </c>
      <c r="E626" s="8" t="str" cm="1">
        <f t="array" ref="E626">_xlfn.IFS(D626&lt;100000,"Malá",D626&lt;442000,"Podlimitná",D626&gt;442000,"Nadlimitná")</f>
        <v>Malá</v>
      </c>
    </row>
    <row r="627" spans="1:5" x14ac:dyDescent="0.3">
      <c r="A627" s="14" t="s">
        <v>701</v>
      </c>
      <c r="B627" s="13">
        <v>115710.81866455078</v>
      </c>
      <c r="C627" s="8">
        <v>0</v>
      </c>
      <c r="D627" s="13">
        <f t="shared" si="9"/>
        <v>115710.81866455078</v>
      </c>
      <c r="E627" s="8" t="str" cm="1">
        <f t="array" ref="E627">_xlfn.IFS(D627&lt;100000,"Malá",D627&lt;442000,"Podlimitná",D627&gt;442000,"Nadlimitná")</f>
        <v>Podlimitná</v>
      </c>
    </row>
    <row r="628" spans="1:5" x14ac:dyDescent="0.3">
      <c r="A628" s="14" t="s">
        <v>702</v>
      </c>
      <c r="B628" s="13">
        <v>175443.87237548828</v>
      </c>
      <c r="C628" s="8">
        <v>0</v>
      </c>
      <c r="D628" s="13">
        <f t="shared" si="9"/>
        <v>175443.87237548828</v>
      </c>
      <c r="E628" s="8" t="str" cm="1">
        <f t="array" ref="E628">_xlfn.IFS(D628&lt;100000,"Malá",D628&lt;442000,"Podlimitná",D628&gt;442000,"Nadlimitná")</f>
        <v>Podlimitná</v>
      </c>
    </row>
    <row r="629" spans="1:5" x14ac:dyDescent="0.3">
      <c r="A629" s="14" t="s">
        <v>703</v>
      </c>
      <c r="B629" s="13">
        <v>93943.40966796875</v>
      </c>
      <c r="C629" s="8">
        <v>0</v>
      </c>
      <c r="D629" s="13">
        <f t="shared" si="9"/>
        <v>93943.40966796875</v>
      </c>
      <c r="E629" s="8" t="str" cm="1">
        <f t="array" ref="E629">_xlfn.IFS(D629&lt;100000,"Malá",D629&lt;442000,"Podlimitná",D629&gt;442000,"Nadlimitná")</f>
        <v>Malá</v>
      </c>
    </row>
    <row r="630" spans="1:5" x14ac:dyDescent="0.3">
      <c r="A630" s="14" t="s">
        <v>704</v>
      </c>
      <c r="B630" s="13">
        <v>54960.220062255859</v>
      </c>
      <c r="C630" s="8">
        <v>0</v>
      </c>
      <c r="D630" s="13">
        <f t="shared" si="9"/>
        <v>54960.220062255859</v>
      </c>
      <c r="E630" s="8" t="str" cm="1">
        <f t="array" ref="E630">_xlfn.IFS(D630&lt;100000,"Malá",D630&lt;442000,"Podlimitná",D630&gt;442000,"Nadlimitná")</f>
        <v>Malá</v>
      </c>
    </row>
    <row r="631" spans="1:5" x14ac:dyDescent="0.3">
      <c r="A631" s="14" t="s">
        <v>705</v>
      </c>
      <c r="B631" s="13">
        <v>47748.86979675293</v>
      </c>
      <c r="C631" s="8">
        <v>0</v>
      </c>
      <c r="D631" s="13">
        <f t="shared" si="9"/>
        <v>47748.86979675293</v>
      </c>
      <c r="E631" s="8" t="str" cm="1">
        <f t="array" ref="E631">_xlfn.IFS(D631&lt;100000,"Malá",D631&lt;442000,"Podlimitná",D631&gt;442000,"Nadlimitná")</f>
        <v>Malá</v>
      </c>
    </row>
    <row r="632" spans="1:5" x14ac:dyDescent="0.3">
      <c r="A632" s="14" t="s">
        <v>706</v>
      </c>
      <c r="B632" s="13">
        <v>115554.81817626953</v>
      </c>
      <c r="C632" s="8">
        <v>0</v>
      </c>
      <c r="D632" s="13">
        <f t="shared" si="9"/>
        <v>115554.81817626953</v>
      </c>
      <c r="E632" s="8" t="str" cm="1">
        <f t="array" ref="E632">_xlfn.IFS(D632&lt;100000,"Malá",D632&lt;442000,"Podlimitná",D632&gt;442000,"Nadlimitná")</f>
        <v>Podlimitná</v>
      </c>
    </row>
    <row r="633" spans="1:5" x14ac:dyDescent="0.3">
      <c r="A633" s="14" t="s">
        <v>707</v>
      </c>
      <c r="B633" s="13">
        <v>27742.530120849609</v>
      </c>
      <c r="C633" s="8">
        <v>0</v>
      </c>
      <c r="D633" s="13">
        <f t="shared" si="9"/>
        <v>27742.530120849609</v>
      </c>
      <c r="E633" s="8" t="str" cm="1">
        <f t="array" ref="E633">_xlfn.IFS(D633&lt;100000,"Malá",D633&lt;442000,"Podlimitná",D633&gt;442000,"Nadlimitná")</f>
        <v>Malá</v>
      </c>
    </row>
    <row r="634" spans="1:5" x14ac:dyDescent="0.3">
      <c r="A634" s="14" t="s">
        <v>708</v>
      </c>
      <c r="B634" s="13">
        <v>109195.75996398926</v>
      </c>
      <c r="C634" s="8">
        <v>0</v>
      </c>
      <c r="D634" s="13">
        <f t="shared" si="9"/>
        <v>109195.75996398926</v>
      </c>
      <c r="E634" s="8" t="str" cm="1">
        <f t="array" ref="E634">_xlfn.IFS(D634&lt;100000,"Malá",D634&lt;442000,"Podlimitná",D634&gt;442000,"Nadlimitná")</f>
        <v>Podlimitná</v>
      </c>
    </row>
    <row r="635" spans="1:5" x14ac:dyDescent="0.3">
      <c r="A635" s="14" t="s">
        <v>709</v>
      </c>
      <c r="B635" s="13">
        <v>477645.75080871582</v>
      </c>
      <c r="C635" s="8">
        <v>0</v>
      </c>
      <c r="D635" s="13">
        <f t="shared" si="9"/>
        <v>477645.75080871582</v>
      </c>
      <c r="E635" s="8" t="str" cm="1">
        <f t="array" ref="E635">_xlfn.IFS(D635&lt;100000,"Malá",D635&lt;442000,"Podlimitná",D635&gt;442000,"Nadlimitná")</f>
        <v>Nadlimitná</v>
      </c>
    </row>
    <row r="636" spans="1:5" x14ac:dyDescent="0.3">
      <c r="A636" s="14" t="s">
        <v>710</v>
      </c>
      <c r="B636" s="13">
        <v>164097.08874511719</v>
      </c>
      <c r="C636" s="8">
        <v>0</v>
      </c>
      <c r="D636" s="13">
        <f t="shared" si="9"/>
        <v>164097.08874511719</v>
      </c>
      <c r="E636" s="8" t="str" cm="1">
        <f t="array" ref="E636">_xlfn.IFS(D636&lt;100000,"Malá",D636&lt;442000,"Podlimitná",D636&gt;442000,"Nadlimitná")</f>
        <v>Podlimitná</v>
      </c>
    </row>
    <row r="637" spans="1:5" x14ac:dyDescent="0.3">
      <c r="A637" s="14" t="s">
        <v>711</v>
      </c>
      <c r="B637" s="13">
        <v>105670.86059570313</v>
      </c>
      <c r="C637" s="8">
        <v>0</v>
      </c>
      <c r="D637" s="13">
        <f t="shared" si="9"/>
        <v>105670.86059570313</v>
      </c>
      <c r="E637" s="8" t="str" cm="1">
        <f t="array" ref="E637">_xlfn.IFS(D637&lt;100000,"Malá",D637&lt;442000,"Podlimitná",D637&gt;442000,"Nadlimitná")</f>
        <v>Podlimitná</v>
      </c>
    </row>
    <row r="638" spans="1:5" x14ac:dyDescent="0.3">
      <c r="A638" s="14" t="s">
        <v>712</v>
      </c>
      <c r="B638" s="13">
        <v>34501.25048828125</v>
      </c>
      <c r="C638" s="8">
        <v>0</v>
      </c>
      <c r="D638" s="13">
        <f t="shared" si="9"/>
        <v>34501.25048828125</v>
      </c>
      <c r="E638" s="8" t="str" cm="1">
        <f t="array" ref="E638">_xlfn.IFS(D638&lt;100000,"Malá",D638&lt;442000,"Podlimitná",D638&gt;442000,"Nadlimitná")</f>
        <v>Malá</v>
      </c>
    </row>
    <row r="639" spans="1:5" x14ac:dyDescent="0.3">
      <c r="A639" s="14" t="s">
        <v>713</v>
      </c>
      <c r="B639" s="13">
        <v>167397.54158973694</v>
      </c>
      <c r="C639" s="8">
        <v>0</v>
      </c>
      <c r="D639" s="13">
        <f t="shared" si="9"/>
        <v>167397.54158973694</v>
      </c>
      <c r="E639" s="8" t="str" cm="1">
        <f t="array" ref="E639">_xlfn.IFS(D639&lt;100000,"Malá",D639&lt;442000,"Podlimitná",D639&gt;442000,"Nadlimitná")</f>
        <v>Podlimitná</v>
      </c>
    </row>
    <row r="640" spans="1:5" x14ac:dyDescent="0.3">
      <c r="A640" s="14" t="s">
        <v>714</v>
      </c>
      <c r="B640" s="13">
        <v>334492.92513430119</v>
      </c>
      <c r="C640" s="8">
        <v>0</v>
      </c>
      <c r="D640" s="13">
        <f t="shared" si="9"/>
        <v>334492.92513430119</v>
      </c>
      <c r="E640" s="8" t="str" cm="1">
        <f t="array" ref="E640">_xlfn.IFS(D640&lt;100000,"Malá",D640&lt;442000,"Podlimitná",D640&gt;442000,"Nadlimitná")</f>
        <v>Podlimitná</v>
      </c>
    </row>
    <row r="641" spans="1:5" x14ac:dyDescent="0.3">
      <c r="A641" s="14" t="s">
        <v>715</v>
      </c>
      <c r="B641" s="13">
        <v>74835.589294433594</v>
      </c>
      <c r="C641" s="8">
        <v>0</v>
      </c>
      <c r="D641" s="13">
        <f t="shared" si="9"/>
        <v>74835.589294433594</v>
      </c>
      <c r="E641" s="8" t="str" cm="1">
        <f t="array" ref="E641">_xlfn.IFS(D641&lt;100000,"Malá",D641&lt;442000,"Podlimitná",D641&gt;442000,"Nadlimitná")</f>
        <v>Malá</v>
      </c>
    </row>
    <row r="642" spans="1:5" x14ac:dyDescent="0.3">
      <c r="A642" s="14" t="s">
        <v>716</v>
      </c>
      <c r="B642" s="13">
        <v>63358.83984375</v>
      </c>
      <c r="C642" s="8">
        <v>0</v>
      </c>
      <c r="D642" s="13">
        <f t="shared" si="9"/>
        <v>63358.83984375</v>
      </c>
      <c r="E642" s="8" t="str" cm="1">
        <f t="array" ref="E642">_xlfn.IFS(D642&lt;100000,"Malá",D642&lt;442000,"Podlimitná",D642&gt;442000,"Nadlimitná")</f>
        <v>Malá</v>
      </c>
    </row>
    <row r="643" spans="1:5" x14ac:dyDescent="0.3">
      <c r="A643" s="14" t="s">
        <v>717</v>
      </c>
      <c r="B643" s="13">
        <v>185293.01993560791</v>
      </c>
      <c r="C643" s="8">
        <v>0</v>
      </c>
      <c r="D643" s="13">
        <f t="shared" si="9"/>
        <v>185293.01993560791</v>
      </c>
      <c r="E643" s="8" t="str" cm="1">
        <f t="array" ref="E643">_xlfn.IFS(D643&lt;100000,"Malá",D643&lt;442000,"Podlimitná",D643&gt;442000,"Nadlimitná")</f>
        <v>Podlimitná</v>
      </c>
    </row>
    <row r="644" spans="1:5" x14ac:dyDescent="0.3">
      <c r="A644" s="14" t="s">
        <v>718</v>
      </c>
      <c r="B644" s="13">
        <v>179610.62121582031</v>
      </c>
      <c r="C644" s="8">
        <v>0</v>
      </c>
      <c r="D644" s="13">
        <f t="shared" si="9"/>
        <v>179610.62121582031</v>
      </c>
      <c r="E644" s="8" t="str" cm="1">
        <f t="array" ref="E644">_xlfn.IFS(D644&lt;100000,"Malá",D644&lt;442000,"Podlimitná",D644&gt;442000,"Nadlimitná")</f>
        <v>Podlimitná</v>
      </c>
    </row>
    <row r="645" spans="1:5" x14ac:dyDescent="0.3">
      <c r="A645" s="14" t="s">
        <v>719</v>
      </c>
      <c r="B645" s="13">
        <v>68379.239318847656</v>
      </c>
      <c r="C645" s="8">
        <v>0</v>
      </c>
      <c r="D645" s="13">
        <f t="shared" si="9"/>
        <v>68379.239318847656</v>
      </c>
      <c r="E645" s="8" t="str" cm="1">
        <f t="array" ref="E645">_xlfn.IFS(D645&lt;100000,"Malá",D645&lt;442000,"Podlimitná",D645&gt;442000,"Nadlimitná")</f>
        <v>Malá</v>
      </c>
    </row>
    <row r="646" spans="1:5" x14ac:dyDescent="0.3">
      <c r="A646" s="14" t="s">
        <v>720</v>
      </c>
      <c r="B646" s="13">
        <v>50255.020111083984</v>
      </c>
      <c r="C646" s="8">
        <v>0</v>
      </c>
      <c r="D646" s="13">
        <f t="shared" si="9"/>
        <v>50255.020111083984</v>
      </c>
      <c r="E646" s="8" t="str" cm="1">
        <f t="array" ref="E646">_xlfn.IFS(D646&lt;100000,"Malá",D646&lt;442000,"Podlimitná",D646&gt;442000,"Nadlimitná")</f>
        <v>Malá</v>
      </c>
    </row>
    <row r="647" spans="1:5" x14ac:dyDescent="0.3">
      <c r="A647" s="14" t="s">
        <v>721</v>
      </c>
      <c r="B647" s="13">
        <v>50390.360717773438</v>
      </c>
      <c r="C647" s="8">
        <v>0</v>
      </c>
      <c r="D647" s="13">
        <f t="shared" si="9"/>
        <v>50390.360717773438</v>
      </c>
      <c r="E647" s="8" t="str" cm="1">
        <f t="array" ref="E647">_xlfn.IFS(D647&lt;100000,"Malá",D647&lt;442000,"Podlimitná",D647&gt;442000,"Nadlimitná")</f>
        <v>Malá</v>
      </c>
    </row>
    <row r="648" spans="1:5" x14ac:dyDescent="0.3">
      <c r="A648" s="14" t="s">
        <v>722</v>
      </c>
      <c r="B648" s="13">
        <v>196880.9992609024</v>
      </c>
      <c r="C648" s="8">
        <v>0</v>
      </c>
      <c r="D648" s="13">
        <f t="shared" si="9"/>
        <v>196880.9992609024</v>
      </c>
      <c r="E648" s="8" t="str" cm="1">
        <f t="array" ref="E648">_xlfn.IFS(D648&lt;100000,"Malá",D648&lt;442000,"Podlimitná",D648&gt;442000,"Nadlimitná")</f>
        <v>Podlimitná</v>
      </c>
    </row>
    <row r="649" spans="1:5" x14ac:dyDescent="0.3">
      <c r="A649" s="14" t="s">
        <v>723</v>
      </c>
      <c r="B649" s="13">
        <v>139978.10876464844</v>
      </c>
      <c r="C649" s="8">
        <v>0</v>
      </c>
      <c r="D649" s="13">
        <f t="shared" si="9"/>
        <v>139978.10876464844</v>
      </c>
      <c r="E649" s="8" t="str" cm="1">
        <f t="array" ref="E649">_xlfn.IFS(D649&lt;100000,"Malá",D649&lt;442000,"Podlimitná",D649&gt;442000,"Nadlimitná")</f>
        <v>Podlimitná</v>
      </c>
    </row>
    <row r="650" spans="1:5" x14ac:dyDescent="0.3">
      <c r="A650" s="14" t="s">
        <v>724</v>
      </c>
      <c r="B650" s="13">
        <v>334919.7300567627</v>
      </c>
      <c r="C650" s="8">
        <v>0</v>
      </c>
      <c r="D650" s="13">
        <f t="shared" si="9"/>
        <v>334919.7300567627</v>
      </c>
      <c r="E650" s="8" t="str" cm="1">
        <f t="array" ref="E650">_xlfn.IFS(D650&lt;100000,"Malá",D650&lt;442000,"Podlimitná",D650&gt;442000,"Nadlimitná")</f>
        <v>Podlimitná</v>
      </c>
    </row>
    <row r="651" spans="1:5" x14ac:dyDescent="0.3">
      <c r="A651" s="14" t="s">
        <v>725</v>
      </c>
      <c r="B651" s="13">
        <v>296226.89807128906</v>
      </c>
      <c r="C651" s="8">
        <v>0</v>
      </c>
      <c r="D651" s="13">
        <f t="shared" si="9"/>
        <v>296226.89807128906</v>
      </c>
      <c r="E651" s="8" t="str" cm="1">
        <f t="array" ref="E651">_xlfn.IFS(D651&lt;100000,"Malá",D651&lt;442000,"Podlimitná",D651&gt;442000,"Nadlimitná")</f>
        <v>Podlimitná</v>
      </c>
    </row>
    <row r="652" spans="1:5" x14ac:dyDescent="0.3">
      <c r="A652" s="14" t="s">
        <v>726</v>
      </c>
      <c r="B652" s="13">
        <v>29420.849975585938</v>
      </c>
      <c r="C652" s="8">
        <v>0</v>
      </c>
      <c r="D652" s="13">
        <f t="shared" si="9"/>
        <v>29420.849975585938</v>
      </c>
      <c r="E652" s="8" t="str" cm="1">
        <f t="array" ref="E652">_xlfn.IFS(D652&lt;100000,"Malá",D652&lt;442000,"Podlimitná",D652&gt;442000,"Nadlimitná")</f>
        <v>Malá</v>
      </c>
    </row>
    <row r="653" spans="1:5" x14ac:dyDescent="0.3">
      <c r="A653" s="14" t="s">
        <v>727</v>
      </c>
      <c r="B653" s="13">
        <v>89393.920310974121</v>
      </c>
      <c r="C653" s="8">
        <v>0</v>
      </c>
      <c r="D653" s="13">
        <f t="shared" si="9"/>
        <v>89393.920310974121</v>
      </c>
      <c r="E653" s="8" t="str" cm="1">
        <f t="array" ref="E653">_xlfn.IFS(D653&lt;100000,"Malá",D653&lt;442000,"Podlimitná",D653&gt;442000,"Nadlimitná")</f>
        <v>Malá</v>
      </c>
    </row>
    <row r="654" spans="1:5" x14ac:dyDescent="0.3">
      <c r="A654" s="14" t="s">
        <v>728</v>
      </c>
      <c r="B654" s="13">
        <v>96413.851387023926</v>
      </c>
      <c r="C654" s="8">
        <v>0</v>
      </c>
      <c r="D654" s="13">
        <f t="shared" ref="D654:D717" si="10">IF(C654=1,B654*$M$20,B654)</f>
        <v>96413.851387023926</v>
      </c>
      <c r="E654" s="8" t="str" cm="1">
        <f t="array" ref="E654">_xlfn.IFS(D654&lt;100000,"Malá",D654&lt;442000,"Podlimitná",D654&gt;442000,"Nadlimitná")</f>
        <v>Malá</v>
      </c>
    </row>
    <row r="655" spans="1:5" x14ac:dyDescent="0.3">
      <c r="A655" s="14" t="s">
        <v>729</v>
      </c>
      <c r="B655" s="13">
        <v>234514.98095703125</v>
      </c>
      <c r="C655" s="8">
        <v>0</v>
      </c>
      <c r="D655" s="13">
        <f t="shared" si="10"/>
        <v>234514.98095703125</v>
      </c>
      <c r="E655" s="8" t="str" cm="1">
        <f t="array" ref="E655">_xlfn.IFS(D655&lt;100000,"Malá",D655&lt;442000,"Podlimitná",D655&gt;442000,"Nadlimitná")</f>
        <v>Podlimitná</v>
      </c>
    </row>
    <row r="656" spans="1:5" x14ac:dyDescent="0.3">
      <c r="A656" s="14" t="s">
        <v>730</v>
      </c>
      <c r="B656" s="13">
        <v>60604.890579223633</v>
      </c>
      <c r="C656" s="8">
        <v>0</v>
      </c>
      <c r="D656" s="13">
        <f t="shared" si="10"/>
        <v>60604.890579223633</v>
      </c>
      <c r="E656" s="8" t="str" cm="1">
        <f t="array" ref="E656">_xlfn.IFS(D656&lt;100000,"Malá",D656&lt;442000,"Podlimitná",D656&gt;442000,"Nadlimitná")</f>
        <v>Malá</v>
      </c>
    </row>
    <row r="657" spans="1:5" x14ac:dyDescent="0.3">
      <c r="A657" s="14" t="s">
        <v>731</v>
      </c>
      <c r="B657" s="13">
        <v>39561.589805603027</v>
      </c>
      <c r="C657" s="8">
        <v>0</v>
      </c>
      <c r="D657" s="13">
        <f t="shared" si="10"/>
        <v>39561.589805603027</v>
      </c>
      <c r="E657" s="8" t="str" cm="1">
        <f t="array" ref="E657">_xlfn.IFS(D657&lt;100000,"Malá",D657&lt;442000,"Podlimitná",D657&gt;442000,"Nadlimitná")</f>
        <v>Malá</v>
      </c>
    </row>
    <row r="658" spans="1:5" x14ac:dyDescent="0.3">
      <c r="A658" s="14" t="s">
        <v>732</v>
      </c>
      <c r="B658" s="13">
        <v>178289.44379806519</v>
      </c>
      <c r="C658" s="8">
        <v>0</v>
      </c>
      <c r="D658" s="13">
        <f t="shared" si="10"/>
        <v>178289.44379806519</v>
      </c>
      <c r="E658" s="8" t="str" cm="1">
        <f t="array" ref="E658">_xlfn.IFS(D658&lt;100000,"Malá",D658&lt;442000,"Podlimitná",D658&gt;442000,"Nadlimitná")</f>
        <v>Podlimitná</v>
      </c>
    </row>
    <row r="659" spans="1:5" x14ac:dyDescent="0.3">
      <c r="A659" s="14" t="s">
        <v>733</v>
      </c>
      <c r="B659" s="13">
        <v>168065.85079956055</v>
      </c>
      <c r="C659" s="8">
        <v>0</v>
      </c>
      <c r="D659" s="13">
        <f t="shared" si="10"/>
        <v>168065.85079956055</v>
      </c>
      <c r="E659" s="8" t="str" cm="1">
        <f t="array" ref="E659">_xlfn.IFS(D659&lt;100000,"Malá",D659&lt;442000,"Podlimitná",D659&gt;442000,"Nadlimitná")</f>
        <v>Podlimitná</v>
      </c>
    </row>
    <row r="660" spans="1:5" x14ac:dyDescent="0.3">
      <c r="A660" s="14" t="s">
        <v>734</v>
      </c>
      <c r="B660" s="13">
        <v>141834.82740402222</v>
      </c>
      <c r="C660" s="8">
        <v>0</v>
      </c>
      <c r="D660" s="13">
        <f t="shared" si="10"/>
        <v>141834.82740402222</v>
      </c>
      <c r="E660" s="8" t="str" cm="1">
        <f t="array" ref="E660">_xlfn.IFS(D660&lt;100000,"Malá",D660&lt;442000,"Podlimitná",D660&gt;442000,"Nadlimitná")</f>
        <v>Podlimitná</v>
      </c>
    </row>
    <row r="661" spans="1:5" x14ac:dyDescent="0.3">
      <c r="A661" s="14" t="s">
        <v>735</v>
      </c>
      <c r="B661" s="13">
        <v>160900.69128417969</v>
      </c>
      <c r="C661" s="8">
        <v>0</v>
      </c>
      <c r="D661" s="13">
        <f t="shared" si="10"/>
        <v>160900.69128417969</v>
      </c>
      <c r="E661" s="8" t="str" cm="1">
        <f t="array" ref="E661">_xlfn.IFS(D661&lt;100000,"Malá",D661&lt;442000,"Podlimitná",D661&gt;442000,"Nadlimitná")</f>
        <v>Podlimitná</v>
      </c>
    </row>
    <row r="662" spans="1:5" x14ac:dyDescent="0.3">
      <c r="A662" s="14" t="s">
        <v>736</v>
      </c>
      <c r="B662" s="13">
        <v>976849.25508880615</v>
      </c>
      <c r="C662" s="8">
        <v>0</v>
      </c>
      <c r="D662" s="13">
        <f t="shared" si="10"/>
        <v>976849.25508880615</v>
      </c>
      <c r="E662" s="8" t="str" cm="1">
        <f t="array" ref="E662">_xlfn.IFS(D662&lt;100000,"Malá",D662&lt;442000,"Podlimitná",D662&gt;442000,"Nadlimitná")</f>
        <v>Nadlimitná</v>
      </c>
    </row>
    <row r="663" spans="1:5" x14ac:dyDescent="0.3">
      <c r="A663" s="14" t="s">
        <v>737</v>
      </c>
      <c r="B663" s="13">
        <v>136408.25762939453</v>
      </c>
      <c r="C663" s="8">
        <v>0</v>
      </c>
      <c r="D663" s="13">
        <f t="shared" si="10"/>
        <v>136408.25762939453</v>
      </c>
      <c r="E663" s="8" t="str" cm="1">
        <f t="array" ref="E663">_xlfn.IFS(D663&lt;100000,"Malá",D663&lt;442000,"Podlimitná",D663&gt;442000,"Nadlimitná")</f>
        <v>Podlimitná</v>
      </c>
    </row>
    <row r="664" spans="1:5" x14ac:dyDescent="0.3">
      <c r="A664" s="14" t="s">
        <v>738</v>
      </c>
      <c r="B664" s="13">
        <v>73211.889980316162</v>
      </c>
      <c r="C664" s="8">
        <v>0</v>
      </c>
      <c r="D664" s="13">
        <f t="shared" si="10"/>
        <v>73211.889980316162</v>
      </c>
      <c r="E664" s="8" t="str" cm="1">
        <f t="array" ref="E664">_xlfn.IFS(D664&lt;100000,"Malá",D664&lt;442000,"Podlimitná",D664&gt;442000,"Nadlimitná")</f>
        <v>Malá</v>
      </c>
    </row>
    <row r="665" spans="1:5" x14ac:dyDescent="0.3">
      <c r="A665" s="14" t="s">
        <v>739</v>
      </c>
      <c r="B665" s="13">
        <v>202414.63826370239</v>
      </c>
      <c r="C665" s="8">
        <v>0</v>
      </c>
      <c r="D665" s="13">
        <f t="shared" si="10"/>
        <v>202414.63826370239</v>
      </c>
      <c r="E665" s="8" t="str" cm="1">
        <f t="array" ref="E665">_xlfn.IFS(D665&lt;100000,"Malá",D665&lt;442000,"Podlimitná",D665&gt;442000,"Nadlimitná")</f>
        <v>Podlimitná</v>
      </c>
    </row>
    <row r="666" spans="1:5" x14ac:dyDescent="0.3">
      <c r="A666" s="14" t="s">
        <v>740</v>
      </c>
      <c r="B666" s="13">
        <v>466514.31716918945</v>
      </c>
      <c r="C666" s="8">
        <v>1</v>
      </c>
      <c r="D666" s="13">
        <f t="shared" si="10"/>
        <v>388510.8517470815</v>
      </c>
      <c r="E666" s="8" t="str" cm="1">
        <f t="array" ref="E666">_xlfn.IFS(D666&lt;100000,"Malá",D666&lt;442000,"Podlimitná",D666&gt;442000,"Nadlimitná")</f>
        <v>Podlimitná</v>
      </c>
    </row>
    <row r="667" spans="1:5" x14ac:dyDescent="0.3">
      <c r="A667" s="14" t="s">
        <v>741</v>
      </c>
      <c r="B667" s="13">
        <v>160087.42779541016</v>
      </c>
      <c r="C667" s="8">
        <v>0</v>
      </c>
      <c r="D667" s="13">
        <f t="shared" si="10"/>
        <v>160087.42779541016</v>
      </c>
      <c r="E667" s="8" t="str" cm="1">
        <f t="array" ref="E667">_xlfn.IFS(D667&lt;100000,"Malá",D667&lt;442000,"Podlimitná",D667&gt;442000,"Nadlimitná")</f>
        <v>Podlimitná</v>
      </c>
    </row>
    <row r="668" spans="1:5" x14ac:dyDescent="0.3">
      <c r="A668" s="14" t="s">
        <v>742</v>
      </c>
      <c r="B668" s="13">
        <v>214535.58050537109</v>
      </c>
      <c r="C668" s="8">
        <v>0</v>
      </c>
      <c r="D668" s="13">
        <f t="shared" si="10"/>
        <v>214535.58050537109</v>
      </c>
      <c r="E668" s="8" t="str" cm="1">
        <f t="array" ref="E668">_xlfn.IFS(D668&lt;100000,"Malá",D668&lt;442000,"Podlimitná",D668&gt;442000,"Nadlimitná")</f>
        <v>Podlimitná</v>
      </c>
    </row>
    <row r="669" spans="1:5" x14ac:dyDescent="0.3">
      <c r="A669" s="14" t="s">
        <v>743</v>
      </c>
      <c r="B669" s="13">
        <v>36444.41926574707</v>
      </c>
      <c r="C669" s="8">
        <v>0</v>
      </c>
      <c r="D669" s="13">
        <f t="shared" si="10"/>
        <v>36444.41926574707</v>
      </c>
      <c r="E669" s="8" t="str" cm="1">
        <f t="array" ref="E669">_xlfn.IFS(D669&lt;100000,"Malá",D669&lt;442000,"Podlimitná",D669&gt;442000,"Nadlimitná")</f>
        <v>Malá</v>
      </c>
    </row>
    <row r="670" spans="1:5" x14ac:dyDescent="0.3">
      <c r="A670" s="14" t="s">
        <v>744</v>
      </c>
      <c r="B670" s="13">
        <v>1130598.7265347242</v>
      </c>
      <c r="C670" s="8">
        <v>1</v>
      </c>
      <c r="D670" s="13">
        <f t="shared" si="10"/>
        <v>941557.11425008602</v>
      </c>
      <c r="E670" s="8" t="str" cm="1">
        <f t="array" ref="E670">_xlfn.IFS(D670&lt;100000,"Malá",D670&lt;442000,"Podlimitná",D670&gt;442000,"Nadlimitná")</f>
        <v>Nadlimitná</v>
      </c>
    </row>
    <row r="671" spans="1:5" x14ac:dyDescent="0.3">
      <c r="A671" s="14" t="s">
        <v>745</v>
      </c>
      <c r="B671" s="13">
        <v>10047.260208129883</v>
      </c>
      <c r="C671" s="8">
        <v>0</v>
      </c>
      <c r="D671" s="13">
        <f t="shared" si="10"/>
        <v>10047.260208129883</v>
      </c>
      <c r="E671" s="8" t="str" cm="1">
        <f t="array" ref="E671">_xlfn.IFS(D671&lt;100000,"Malá",D671&lt;442000,"Podlimitná",D671&gt;442000,"Nadlimitná")</f>
        <v>Malá</v>
      </c>
    </row>
    <row r="672" spans="1:5" x14ac:dyDescent="0.3">
      <c r="A672" s="14" t="s">
        <v>746</v>
      </c>
      <c r="B672" s="13">
        <v>109678.44899940491</v>
      </c>
      <c r="C672" s="8">
        <v>0</v>
      </c>
      <c r="D672" s="13">
        <f t="shared" si="10"/>
        <v>109678.44899940491</v>
      </c>
      <c r="E672" s="8" t="str" cm="1">
        <f t="array" ref="E672">_xlfn.IFS(D672&lt;100000,"Malá",D672&lt;442000,"Podlimitná",D672&gt;442000,"Nadlimitná")</f>
        <v>Podlimitná</v>
      </c>
    </row>
    <row r="673" spans="1:5" x14ac:dyDescent="0.3">
      <c r="A673" s="14" t="s">
        <v>747</v>
      </c>
      <c r="B673" s="13">
        <v>234188.71044921875</v>
      </c>
      <c r="C673" s="8">
        <v>0</v>
      </c>
      <c r="D673" s="13">
        <f t="shared" si="10"/>
        <v>234188.71044921875</v>
      </c>
      <c r="E673" s="8" t="str" cm="1">
        <f t="array" ref="E673">_xlfn.IFS(D673&lt;100000,"Malá",D673&lt;442000,"Podlimitná",D673&gt;442000,"Nadlimitná")</f>
        <v>Podlimitná</v>
      </c>
    </row>
    <row r="674" spans="1:5" x14ac:dyDescent="0.3">
      <c r="A674" s="14" t="s">
        <v>748</v>
      </c>
      <c r="B674" s="13">
        <v>953378.31866455078</v>
      </c>
      <c r="C674" s="8">
        <v>1</v>
      </c>
      <c r="D674" s="13">
        <f t="shared" si="10"/>
        <v>793968.82151257526</v>
      </c>
      <c r="E674" s="8" t="str" cm="1">
        <f t="array" ref="E674">_xlfn.IFS(D674&lt;100000,"Malá",D674&lt;442000,"Podlimitná",D674&gt;442000,"Nadlimitná")</f>
        <v>Nadlimitná</v>
      </c>
    </row>
    <row r="675" spans="1:5" x14ac:dyDescent="0.3">
      <c r="A675" s="14" t="s">
        <v>749</v>
      </c>
      <c r="B675" s="13">
        <v>311053.71044921875</v>
      </c>
      <c r="C675" s="8">
        <v>0</v>
      </c>
      <c r="D675" s="13">
        <f t="shared" si="10"/>
        <v>311053.71044921875</v>
      </c>
      <c r="E675" s="8" t="str" cm="1">
        <f t="array" ref="E675">_xlfn.IFS(D675&lt;100000,"Malá",D675&lt;442000,"Podlimitná",D675&gt;442000,"Nadlimitná")</f>
        <v>Podlimitná</v>
      </c>
    </row>
    <row r="676" spans="1:5" x14ac:dyDescent="0.3">
      <c r="A676" s="14" t="s">
        <v>750</v>
      </c>
      <c r="B676" s="13">
        <v>657983.01549530029</v>
      </c>
      <c r="C676" s="8">
        <v>0</v>
      </c>
      <c r="D676" s="13">
        <f t="shared" si="10"/>
        <v>657983.01549530029</v>
      </c>
      <c r="E676" s="8" t="str" cm="1">
        <f t="array" ref="E676">_xlfn.IFS(D676&lt;100000,"Malá",D676&lt;442000,"Podlimitná",D676&gt;442000,"Nadlimitná")</f>
        <v>Nadlimitná</v>
      </c>
    </row>
    <row r="677" spans="1:5" x14ac:dyDescent="0.3">
      <c r="A677" s="14" t="s">
        <v>751</v>
      </c>
      <c r="B677" s="13">
        <v>29208.139957427979</v>
      </c>
      <c r="C677" s="8">
        <v>0</v>
      </c>
      <c r="D677" s="13">
        <f t="shared" si="10"/>
        <v>29208.139957427979</v>
      </c>
      <c r="E677" s="8" t="str" cm="1">
        <f t="array" ref="E677">_xlfn.IFS(D677&lt;100000,"Malá",D677&lt;442000,"Podlimitná",D677&gt;442000,"Nadlimitná")</f>
        <v>Malá</v>
      </c>
    </row>
    <row r="678" spans="1:5" x14ac:dyDescent="0.3">
      <c r="A678" s="14" t="s">
        <v>752</v>
      </c>
      <c r="B678" s="13">
        <v>370778.42234802246</v>
      </c>
      <c r="C678" s="8">
        <v>0</v>
      </c>
      <c r="D678" s="13">
        <f t="shared" si="10"/>
        <v>370778.42234802246</v>
      </c>
      <c r="E678" s="8" t="str" cm="1">
        <f t="array" ref="E678">_xlfn.IFS(D678&lt;100000,"Malá",D678&lt;442000,"Podlimitná",D678&gt;442000,"Nadlimitná")</f>
        <v>Podlimitná</v>
      </c>
    </row>
    <row r="679" spans="1:5" x14ac:dyDescent="0.3">
      <c r="A679" s="14" t="s">
        <v>753</v>
      </c>
      <c r="B679" s="13">
        <v>15640.36994934082</v>
      </c>
      <c r="C679" s="8">
        <v>0</v>
      </c>
      <c r="D679" s="13">
        <f t="shared" si="10"/>
        <v>15640.36994934082</v>
      </c>
      <c r="E679" s="8" t="str" cm="1">
        <f t="array" ref="E679">_xlfn.IFS(D679&lt;100000,"Malá",D679&lt;442000,"Podlimitná",D679&gt;442000,"Nadlimitná")</f>
        <v>Malá</v>
      </c>
    </row>
    <row r="680" spans="1:5" x14ac:dyDescent="0.3">
      <c r="A680" s="14" t="s">
        <v>754</v>
      </c>
      <c r="B680" s="13">
        <v>402870.13848876953</v>
      </c>
      <c r="C680" s="8">
        <v>0</v>
      </c>
      <c r="D680" s="13">
        <f t="shared" si="10"/>
        <v>402870.13848876953</v>
      </c>
      <c r="E680" s="8" t="str" cm="1">
        <f t="array" ref="E680">_xlfn.IFS(D680&lt;100000,"Malá",D680&lt;442000,"Podlimitná",D680&gt;442000,"Nadlimitná")</f>
        <v>Podlimitná</v>
      </c>
    </row>
    <row r="681" spans="1:5" x14ac:dyDescent="0.3">
      <c r="A681" s="14" t="s">
        <v>755</v>
      </c>
      <c r="B681" s="13">
        <v>78766.240379333496</v>
      </c>
      <c r="C681" s="8">
        <v>0</v>
      </c>
      <c r="D681" s="13">
        <f t="shared" si="10"/>
        <v>78766.240379333496</v>
      </c>
      <c r="E681" s="8" t="str" cm="1">
        <f t="array" ref="E681">_xlfn.IFS(D681&lt;100000,"Malá",D681&lt;442000,"Podlimitná",D681&gt;442000,"Nadlimitná")</f>
        <v>Malá</v>
      </c>
    </row>
    <row r="682" spans="1:5" x14ac:dyDescent="0.3">
      <c r="A682" s="14" t="s">
        <v>756</v>
      </c>
      <c r="B682" s="13">
        <v>210186.29837036133</v>
      </c>
      <c r="C682" s="8">
        <v>0</v>
      </c>
      <c r="D682" s="13">
        <f t="shared" si="10"/>
        <v>210186.29837036133</v>
      </c>
      <c r="E682" s="8" t="str" cm="1">
        <f t="array" ref="E682">_xlfn.IFS(D682&lt;100000,"Malá",D682&lt;442000,"Podlimitná",D682&gt;442000,"Nadlimitná")</f>
        <v>Podlimitná</v>
      </c>
    </row>
    <row r="683" spans="1:5" x14ac:dyDescent="0.3">
      <c r="A683" s="14" t="s">
        <v>757</v>
      </c>
      <c r="B683" s="13">
        <v>107346.44897460938</v>
      </c>
      <c r="C683" s="8">
        <v>0</v>
      </c>
      <c r="D683" s="13">
        <f t="shared" si="10"/>
        <v>107346.44897460938</v>
      </c>
      <c r="E683" s="8" t="str" cm="1">
        <f t="array" ref="E683">_xlfn.IFS(D683&lt;100000,"Malá",D683&lt;442000,"Podlimitná",D683&gt;442000,"Nadlimitná")</f>
        <v>Podlimitná</v>
      </c>
    </row>
    <row r="684" spans="1:5" x14ac:dyDescent="0.3">
      <c r="A684" s="14" t="s">
        <v>758</v>
      </c>
      <c r="B684" s="13">
        <v>59862.590782165527</v>
      </c>
      <c r="C684" s="8">
        <v>0</v>
      </c>
      <c r="D684" s="13">
        <f t="shared" si="10"/>
        <v>59862.590782165527</v>
      </c>
      <c r="E684" s="8" t="str" cm="1">
        <f t="array" ref="E684">_xlfn.IFS(D684&lt;100000,"Malá",D684&lt;442000,"Podlimitná",D684&gt;442000,"Nadlimitná")</f>
        <v>Malá</v>
      </c>
    </row>
    <row r="685" spans="1:5" x14ac:dyDescent="0.3">
      <c r="A685" s="14" t="s">
        <v>759</v>
      </c>
      <c r="B685" s="13">
        <v>79898.18034362793</v>
      </c>
      <c r="C685" s="8">
        <v>0</v>
      </c>
      <c r="D685" s="13">
        <f t="shared" si="10"/>
        <v>79898.18034362793</v>
      </c>
      <c r="E685" s="8" t="str" cm="1">
        <f t="array" ref="E685">_xlfn.IFS(D685&lt;100000,"Malá",D685&lt;442000,"Podlimitná",D685&gt;442000,"Nadlimitná")</f>
        <v>Malá</v>
      </c>
    </row>
    <row r="686" spans="1:5" x14ac:dyDescent="0.3">
      <c r="A686" s="14" t="s">
        <v>760</v>
      </c>
      <c r="B686" s="13">
        <v>12172.809783935547</v>
      </c>
      <c r="C686" s="8">
        <v>0</v>
      </c>
      <c r="D686" s="13">
        <f t="shared" si="10"/>
        <v>12172.809783935547</v>
      </c>
      <c r="E686" s="8" t="str" cm="1">
        <f t="array" ref="E686">_xlfn.IFS(D686&lt;100000,"Malá",D686&lt;442000,"Podlimitná",D686&gt;442000,"Nadlimitná")</f>
        <v>Malá</v>
      </c>
    </row>
    <row r="687" spans="1:5" x14ac:dyDescent="0.3">
      <c r="A687" s="14" t="s">
        <v>761</v>
      </c>
      <c r="B687" s="13">
        <v>128200.83963012695</v>
      </c>
      <c r="C687" s="8">
        <v>0</v>
      </c>
      <c r="D687" s="13">
        <f t="shared" si="10"/>
        <v>128200.83963012695</v>
      </c>
      <c r="E687" s="8" t="str" cm="1">
        <f t="array" ref="E687">_xlfn.IFS(D687&lt;100000,"Malá",D687&lt;442000,"Podlimitná",D687&gt;442000,"Nadlimitná")</f>
        <v>Podlimitná</v>
      </c>
    </row>
    <row r="688" spans="1:5" x14ac:dyDescent="0.3">
      <c r="A688" s="14" t="s">
        <v>762</v>
      </c>
      <c r="B688" s="13">
        <v>146047.81212615967</v>
      </c>
      <c r="C688" s="8">
        <v>0</v>
      </c>
      <c r="D688" s="13">
        <f t="shared" si="10"/>
        <v>146047.81212615967</v>
      </c>
      <c r="E688" s="8" t="str" cm="1">
        <f t="array" ref="E688">_xlfn.IFS(D688&lt;100000,"Malá",D688&lt;442000,"Podlimitná",D688&gt;442000,"Nadlimitná")</f>
        <v>Podlimitná</v>
      </c>
    </row>
    <row r="689" spans="1:5" x14ac:dyDescent="0.3">
      <c r="A689" s="14" t="s">
        <v>763</v>
      </c>
      <c r="B689" s="13">
        <v>222167.98025512695</v>
      </c>
      <c r="C689" s="8">
        <v>0</v>
      </c>
      <c r="D689" s="13">
        <f t="shared" si="10"/>
        <v>222167.98025512695</v>
      </c>
      <c r="E689" s="8" t="str" cm="1">
        <f t="array" ref="E689">_xlfn.IFS(D689&lt;100000,"Malá",D689&lt;442000,"Podlimitná",D689&gt;442000,"Nadlimitná")</f>
        <v>Podlimitná</v>
      </c>
    </row>
    <row r="690" spans="1:5" x14ac:dyDescent="0.3">
      <c r="A690" s="14" t="s">
        <v>764</v>
      </c>
      <c r="B690" s="13">
        <v>4070645.4661214948</v>
      </c>
      <c r="C690" s="8">
        <v>1</v>
      </c>
      <c r="D690" s="13">
        <f t="shared" si="10"/>
        <v>3390013.7230508681</v>
      </c>
      <c r="E690" s="8" t="str" cm="1">
        <f t="array" ref="E690">_xlfn.IFS(D690&lt;100000,"Malá",D690&lt;442000,"Podlimitná",D690&gt;442000,"Nadlimitná")</f>
        <v>Nadlimitná</v>
      </c>
    </row>
    <row r="691" spans="1:5" x14ac:dyDescent="0.3">
      <c r="A691" s="14" t="s">
        <v>765</v>
      </c>
      <c r="B691" s="13">
        <v>27209.449691772461</v>
      </c>
      <c r="C691" s="8">
        <v>0</v>
      </c>
      <c r="D691" s="13">
        <f t="shared" si="10"/>
        <v>27209.449691772461</v>
      </c>
      <c r="E691" s="8" t="str" cm="1">
        <f t="array" ref="E691">_xlfn.IFS(D691&lt;100000,"Malá",D691&lt;442000,"Podlimitná",D691&gt;442000,"Nadlimitná")</f>
        <v>Malá</v>
      </c>
    </row>
    <row r="692" spans="1:5" x14ac:dyDescent="0.3">
      <c r="A692" s="14" t="s">
        <v>766</v>
      </c>
      <c r="B692" s="13">
        <v>73666.34912109375</v>
      </c>
      <c r="C692" s="8">
        <v>0</v>
      </c>
      <c r="D692" s="13">
        <f t="shared" si="10"/>
        <v>73666.34912109375</v>
      </c>
      <c r="E692" s="8" t="str" cm="1">
        <f t="array" ref="E692">_xlfn.IFS(D692&lt;100000,"Malá",D692&lt;442000,"Podlimitná",D692&gt;442000,"Nadlimitná")</f>
        <v>Malá</v>
      </c>
    </row>
    <row r="693" spans="1:5" x14ac:dyDescent="0.3">
      <c r="A693" s="14" t="s">
        <v>767</v>
      </c>
      <c r="B693" s="13">
        <v>49178.570648193359</v>
      </c>
      <c r="C693" s="8">
        <v>0</v>
      </c>
      <c r="D693" s="13">
        <f t="shared" si="10"/>
        <v>49178.570648193359</v>
      </c>
      <c r="E693" s="8" t="str" cm="1">
        <f t="array" ref="E693">_xlfn.IFS(D693&lt;100000,"Malá",D693&lt;442000,"Podlimitná",D693&gt;442000,"Nadlimitná")</f>
        <v>Malá</v>
      </c>
    </row>
    <row r="694" spans="1:5" x14ac:dyDescent="0.3">
      <c r="A694" s="14" t="s">
        <v>768</v>
      </c>
      <c r="B694" s="13">
        <v>10647.430023193359</v>
      </c>
      <c r="C694" s="8">
        <v>0</v>
      </c>
      <c r="D694" s="13">
        <f t="shared" si="10"/>
        <v>10647.430023193359</v>
      </c>
      <c r="E694" s="8" t="str" cm="1">
        <f t="array" ref="E694">_xlfn.IFS(D694&lt;100000,"Malá",D694&lt;442000,"Podlimitná",D694&gt;442000,"Nadlimitná")</f>
        <v>Malá</v>
      </c>
    </row>
    <row r="695" spans="1:5" x14ac:dyDescent="0.3">
      <c r="A695" s="14" t="s">
        <v>769</v>
      </c>
      <c r="B695" s="13">
        <v>45208.119979858398</v>
      </c>
      <c r="C695" s="8">
        <v>0</v>
      </c>
      <c r="D695" s="13">
        <f t="shared" si="10"/>
        <v>45208.119979858398</v>
      </c>
      <c r="E695" s="8" t="str" cm="1">
        <f t="array" ref="E695">_xlfn.IFS(D695&lt;100000,"Malá",D695&lt;442000,"Podlimitná",D695&gt;442000,"Nadlimitná")</f>
        <v>Malá</v>
      </c>
    </row>
    <row r="696" spans="1:5" x14ac:dyDescent="0.3">
      <c r="A696" s="14" t="s">
        <v>770</v>
      </c>
      <c r="B696" s="13">
        <v>1610442.966878891</v>
      </c>
      <c r="C696" s="8">
        <v>1</v>
      </c>
      <c r="D696" s="13">
        <f t="shared" si="10"/>
        <v>1341169.0611100865</v>
      </c>
      <c r="E696" s="8" t="str" cm="1">
        <f t="array" ref="E696">_xlfn.IFS(D696&lt;100000,"Malá",D696&lt;442000,"Podlimitná",D696&gt;442000,"Nadlimitná")</f>
        <v>Nadlimitná</v>
      </c>
    </row>
    <row r="697" spans="1:5" x14ac:dyDescent="0.3">
      <c r="A697" s="14" t="s">
        <v>771</v>
      </c>
      <c r="B697" s="13">
        <v>23678.40983581543</v>
      </c>
      <c r="C697" s="8">
        <v>0</v>
      </c>
      <c r="D697" s="13">
        <f t="shared" si="10"/>
        <v>23678.40983581543</v>
      </c>
      <c r="E697" s="8" t="str" cm="1">
        <f t="array" ref="E697">_xlfn.IFS(D697&lt;100000,"Malá",D697&lt;442000,"Podlimitná",D697&gt;442000,"Nadlimitná")</f>
        <v>Malá</v>
      </c>
    </row>
    <row r="698" spans="1:5" x14ac:dyDescent="0.3">
      <c r="A698" s="14" t="s">
        <v>772</v>
      </c>
      <c r="B698" s="13">
        <v>158497.07983398438</v>
      </c>
      <c r="C698" s="8">
        <v>0</v>
      </c>
      <c r="D698" s="13">
        <f t="shared" si="10"/>
        <v>158497.07983398438</v>
      </c>
      <c r="E698" s="8" t="str" cm="1">
        <f t="array" ref="E698">_xlfn.IFS(D698&lt;100000,"Malá",D698&lt;442000,"Podlimitná",D698&gt;442000,"Nadlimitná")</f>
        <v>Podlimitná</v>
      </c>
    </row>
    <row r="699" spans="1:5" x14ac:dyDescent="0.3">
      <c r="A699" s="14" t="s">
        <v>773</v>
      </c>
      <c r="B699" s="13">
        <v>17985.719970703125</v>
      </c>
      <c r="C699" s="8">
        <v>0</v>
      </c>
      <c r="D699" s="13">
        <f t="shared" si="10"/>
        <v>17985.719970703125</v>
      </c>
      <c r="E699" s="8" t="str" cm="1">
        <f t="array" ref="E699">_xlfn.IFS(D699&lt;100000,"Malá",D699&lt;442000,"Podlimitná",D699&gt;442000,"Nadlimitná")</f>
        <v>Malá</v>
      </c>
    </row>
    <row r="700" spans="1:5" x14ac:dyDescent="0.3">
      <c r="A700" s="14" t="s">
        <v>774</v>
      </c>
      <c r="B700" s="13">
        <v>8148.4700012207031</v>
      </c>
      <c r="C700" s="8">
        <v>0</v>
      </c>
      <c r="D700" s="13">
        <f t="shared" si="10"/>
        <v>8148.4700012207031</v>
      </c>
      <c r="E700" s="8" t="str" cm="1">
        <f t="array" ref="E700">_xlfn.IFS(D700&lt;100000,"Malá",D700&lt;442000,"Podlimitná",D700&gt;442000,"Nadlimitná")</f>
        <v>Malá</v>
      </c>
    </row>
    <row r="701" spans="1:5" x14ac:dyDescent="0.3">
      <c r="A701" s="14" t="s">
        <v>775</v>
      </c>
      <c r="B701" s="13">
        <v>7096.8801574707031</v>
      </c>
      <c r="C701" s="8">
        <v>0</v>
      </c>
      <c r="D701" s="13">
        <f t="shared" si="10"/>
        <v>7096.8801574707031</v>
      </c>
      <c r="E701" s="8" t="str" cm="1">
        <f t="array" ref="E701">_xlfn.IFS(D701&lt;100000,"Malá",D701&lt;442000,"Podlimitná",D701&gt;442000,"Nadlimitná")</f>
        <v>Malá</v>
      </c>
    </row>
    <row r="702" spans="1:5" x14ac:dyDescent="0.3">
      <c r="A702" s="14" t="s">
        <v>776</v>
      </c>
      <c r="B702" s="13">
        <v>49233.48046875</v>
      </c>
      <c r="C702" s="8">
        <v>0</v>
      </c>
      <c r="D702" s="13">
        <f t="shared" si="10"/>
        <v>49233.48046875</v>
      </c>
      <c r="E702" s="8" t="str" cm="1">
        <f t="array" ref="E702">_xlfn.IFS(D702&lt;100000,"Malá",D702&lt;442000,"Podlimitná",D702&gt;442000,"Nadlimitná")</f>
        <v>Malá</v>
      </c>
    </row>
    <row r="703" spans="1:5" x14ac:dyDescent="0.3">
      <c r="A703" s="14" t="s">
        <v>777</v>
      </c>
      <c r="B703" s="13">
        <v>4981.5401153564453</v>
      </c>
      <c r="C703" s="8">
        <v>0</v>
      </c>
      <c r="D703" s="13">
        <f t="shared" si="10"/>
        <v>4981.5401153564453</v>
      </c>
      <c r="E703" s="8" t="str" cm="1">
        <f t="array" ref="E703">_xlfn.IFS(D703&lt;100000,"Malá",D703&lt;442000,"Podlimitná",D703&gt;442000,"Nadlimitná")</f>
        <v>Malá</v>
      </c>
    </row>
    <row r="704" spans="1:5" x14ac:dyDescent="0.3">
      <c r="A704" s="14" t="s">
        <v>778</v>
      </c>
      <c r="B704" s="13">
        <v>7326.8302726745605</v>
      </c>
      <c r="C704" s="8">
        <v>0</v>
      </c>
      <c r="D704" s="13">
        <f t="shared" si="10"/>
        <v>7326.8302726745605</v>
      </c>
      <c r="E704" s="8" t="str" cm="1">
        <f t="array" ref="E704">_xlfn.IFS(D704&lt;100000,"Malá",D704&lt;442000,"Podlimitná",D704&gt;442000,"Nadlimitná")</f>
        <v>Malá</v>
      </c>
    </row>
    <row r="705" spans="1:5" x14ac:dyDescent="0.3">
      <c r="A705" s="14" t="s">
        <v>779</v>
      </c>
      <c r="B705" s="13">
        <v>267574.76953125</v>
      </c>
      <c r="C705" s="8">
        <v>1</v>
      </c>
      <c r="D705" s="13">
        <f t="shared" si="10"/>
        <v>222834.96516766847</v>
      </c>
      <c r="E705" s="8" t="str" cm="1">
        <f t="array" ref="E705">_xlfn.IFS(D705&lt;100000,"Malá",D705&lt;442000,"Podlimitná",D705&gt;442000,"Nadlimitná")</f>
        <v>Podlimitná</v>
      </c>
    </row>
    <row r="706" spans="1:5" x14ac:dyDescent="0.3">
      <c r="A706" s="14" t="s">
        <v>780</v>
      </c>
      <c r="B706" s="13">
        <v>145862.74955940247</v>
      </c>
      <c r="C706" s="8">
        <v>0</v>
      </c>
      <c r="D706" s="13">
        <f t="shared" si="10"/>
        <v>145862.74955940247</v>
      </c>
      <c r="E706" s="8" t="str" cm="1">
        <f t="array" ref="E706">_xlfn.IFS(D706&lt;100000,"Malá",D706&lt;442000,"Podlimitná",D706&gt;442000,"Nadlimitná")</f>
        <v>Podlimitná</v>
      </c>
    </row>
    <row r="707" spans="1:5" x14ac:dyDescent="0.3">
      <c r="A707" s="14" t="s">
        <v>781</v>
      </c>
      <c r="B707" s="13">
        <v>19384.94026184082</v>
      </c>
      <c r="C707" s="8">
        <v>0</v>
      </c>
      <c r="D707" s="13">
        <f t="shared" si="10"/>
        <v>19384.94026184082</v>
      </c>
      <c r="E707" s="8" t="str" cm="1">
        <f t="array" ref="E707">_xlfn.IFS(D707&lt;100000,"Malá",D707&lt;442000,"Podlimitná",D707&gt;442000,"Nadlimitná")</f>
        <v>Malá</v>
      </c>
    </row>
    <row r="708" spans="1:5" x14ac:dyDescent="0.3">
      <c r="A708" s="14" t="s">
        <v>782</v>
      </c>
      <c r="B708" s="13">
        <v>21496.03998374939</v>
      </c>
      <c r="C708" s="8">
        <v>0</v>
      </c>
      <c r="D708" s="13">
        <f t="shared" si="10"/>
        <v>21496.03998374939</v>
      </c>
      <c r="E708" s="8" t="str" cm="1">
        <f t="array" ref="E708">_xlfn.IFS(D708&lt;100000,"Malá",D708&lt;442000,"Podlimitná",D708&gt;442000,"Nadlimitná")</f>
        <v>Malá</v>
      </c>
    </row>
    <row r="709" spans="1:5" x14ac:dyDescent="0.3">
      <c r="A709" s="14" t="s">
        <v>783</v>
      </c>
      <c r="B709" s="13">
        <v>11306.249755859375</v>
      </c>
      <c r="C709" s="8">
        <v>0</v>
      </c>
      <c r="D709" s="13">
        <f t="shared" si="10"/>
        <v>11306.249755859375</v>
      </c>
      <c r="E709" s="8" t="str" cm="1">
        <f t="array" ref="E709">_xlfn.IFS(D709&lt;100000,"Malá",D709&lt;442000,"Podlimitná",D709&gt;442000,"Nadlimitná")</f>
        <v>Malá</v>
      </c>
    </row>
    <row r="710" spans="1:5" x14ac:dyDescent="0.3">
      <c r="A710" s="14" t="s">
        <v>784</v>
      </c>
      <c r="B710" s="13">
        <v>6786.51025390625</v>
      </c>
      <c r="C710" s="8">
        <v>0</v>
      </c>
      <c r="D710" s="13">
        <f t="shared" si="10"/>
        <v>6786.51025390625</v>
      </c>
      <c r="E710" s="8" t="str" cm="1">
        <f t="array" ref="E710">_xlfn.IFS(D710&lt;100000,"Malá",D710&lt;442000,"Podlimitná",D710&gt;442000,"Nadlimitná")</f>
        <v>Malá</v>
      </c>
    </row>
    <row r="711" spans="1:5" x14ac:dyDescent="0.3">
      <c r="A711" s="14" t="s">
        <v>785</v>
      </c>
      <c r="B711" s="13">
        <v>61349.929809570313</v>
      </c>
      <c r="C711" s="8">
        <v>0</v>
      </c>
      <c r="D711" s="13">
        <f t="shared" si="10"/>
        <v>61349.929809570313</v>
      </c>
      <c r="E711" s="8" t="str" cm="1">
        <f t="array" ref="E711">_xlfn.IFS(D711&lt;100000,"Malá",D711&lt;442000,"Podlimitná",D711&gt;442000,"Nadlimitná")</f>
        <v>Malá</v>
      </c>
    </row>
    <row r="712" spans="1:5" x14ac:dyDescent="0.3">
      <c r="A712" s="14" t="s">
        <v>786</v>
      </c>
      <c r="B712" s="13">
        <v>67594.860054016113</v>
      </c>
      <c r="C712" s="8">
        <v>0</v>
      </c>
      <c r="D712" s="13">
        <f t="shared" si="10"/>
        <v>67594.860054016113</v>
      </c>
      <c r="E712" s="8" t="str" cm="1">
        <f t="array" ref="E712">_xlfn.IFS(D712&lt;100000,"Malá",D712&lt;442000,"Podlimitná",D712&gt;442000,"Nadlimitná")</f>
        <v>Malá</v>
      </c>
    </row>
    <row r="713" spans="1:5" x14ac:dyDescent="0.3">
      <c r="A713" s="14" t="s">
        <v>787</v>
      </c>
      <c r="B713" s="13">
        <v>158081.20901489258</v>
      </c>
      <c r="C713" s="8">
        <v>0</v>
      </c>
      <c r="D713" s="13">
        <f t="shared" si="10"/>
        <v>158081.20901489258</v>
      </c>
      <c r="E713" s="8" t="str" cm="1">
        <f t="array" ref="E713">_xlfn.IFS(D713&lt;100000,"Malá",D713&lt;442000,"Podlimitná",D713&gt;442000,"Nadlimitná")</f>
        <v>Podlimitná</v>
      </c>
    </row>
    <row r="714" spans="1:5" x14ac:dyDescent="0.3">
      <c r="A714" s="14" t="s">
        <v>788</v>
      </c>
      <c r="B714" s="13">
        <v>5111.4397659301758</v>
      </c>
      <c r="C714" s="8">
        <v>0</v>
      </c>
      <c r="D714" s="13">
        <f t="shared" si="10"/>
        <v>5111.4397659301758</v>
      </c>
      <c r="E714" s="8" t="str" cm="1">
        <f t="array" ref="E714">_xlfn.IFS(D714&lt;100000,"Malá",D714&lt;442000,"Podlimitná",D714&gt;442000,"Nadlimitná")</f>
        <v>Malá</v>
      </c>
    </row>
    <row r="715" spans="1:5" x14ac:dyDescent="0.3">
      <c r="A715" s="14" t="s">
        <v>789</v>
      </c>
      <c r="B715" s="13">
        <v>53788.089790344238</v>
      </c>
      <c r="C715" s="8">
        <v>0</v>
      </c>
      <c r="D715" s="13">
        <f t="shared" si="10"/>
        <v>53788.089790344238</v>
      </c>
      <c r="E715" s="8" t="str" cm="1">
        <f t="array" ref="E715">_xlfn.IFS(D715&lt;100000,"Malá",D715&lt;442000,"Podlimitná",D715&gt;442000,"Nadlimitná")</f>
        <v>Malá</v>
      </c>
    </row>
    <row r="716" spans="1:5" x14ac:dyDescent="0.3">
      <c r="A716" s="14" t="s">
        <v>790</v>
      </c>
      <c r="B716" s="13">
        <v>7260.02001953125</v>
      </c>
      <c r="C716" s="8">
        <v>0</v>
      </c>
      <c r="D716" s="13">
        <f t="shared" si="10"/>
        <v>7260.02001953125</v>
      </c>
      <c r="E716" s="8" t="str" cm="1">
        <f t="array" ref="E716">_xlfn.IFS(D716&lt;100000,"Malá",D716&lt;442000,"Podlimitná",D716&gt;442000,"Nadlimitná")</f>
        <v>Malá</v>
      </c>
    </row>
    <row r="717" spans="1:5" x14ac:dyDescent="0.3">
      <c r="A717" s="14" t="s">
        <v>791</v>
      </c>
      <c r="B717" s="13">
        <v>24362.929992675781</v>
      </c>
      <c r="C717" s="8">
        <v>0</v>
      </c>
      <c r="D717" s="13">
        <f t="shared" si="10"/>
        <v>24362.929992675781</v>
      </c>
      <c r="E717" s="8" t="str" cm="1">
        <f t="array" ref="E717">_xlfn.IFS(D717&lt;100000,"Malá",D717&lt;442000,"Podlimitná",D717&gt;442000,"Nadlimitná")</f>
        <v>Malá</v>
      </c>
    </row>
    <row r="718" spans="1:5" x14ac:dyDescent="0.3">
      <c r="A718" s="14" t="s">
        <v>792</v>
      </c>
      <c r="B718" s="13">
        <v>8382.3300018310547</v>
      </c>
      <c r="C718" s="8">
        <v>0</v>
      </c>
      <c r="D718" s="13">
        <f t="shared" ref="D718:D781" si="11">IF(C718=1,B718*$M$20,B718)</f>
        <v>8382.3300018310547</v>
      </c>
      <c r="E718" s="8" t="str" cm="1">
        <f t="array" ref="E718">_xlfn.IFS(D718&lt;100000,"Malá",D718&lt;442000,"Podlimitná",D718&gt;442000,"Nadlimitná")</f>
        <v>Malá</v>
      </c>
    </row>
    <row r="719" spans="1:5" x14ac:dyDescent="0.3">
      <c r="A719" s="14" t="s">
        <v>793</v>
      </c>
      <c r="B719" s="13">
        <v>74480.071018218994</v>
      </c>
      <c r="C719" s="8">
        <v>0</v>
      </c>
      <c r="D719" s="13">
        <f t="shared" si="11"/>
        <v>74480.071018218994</v>
      </c>
      <c r="E719" s="8" t="str" cm="1">
        <f t="array" ref="E719">_xlfn.IFS(D719&lt;100000,"Malá",D719&lt;442000,"Podlimitná",D719&gt;442000,"Nadlimitná")</f>
        <v>Malá</v>
      </c>
    </row>
    <row r="720" spans="1:5" x14ac:dyDescent="0.3">
      <c r="A720" s="14" t="s">
        <v>794</v>
      </c>
      <c r="B720" s="13">
        <v>22001.359799861908</v>
      </c>
      <c r="C720" s="8">
        <v>0</v>
      </c>
      <c r="D720" s="13">
        <f t="shared" si="11"/>
        <v>22001.359799861908</v>
      </c>
      <c r="E720" s="8" t="str" cm="1">
        <f t="array" ref="E720">_xlfn.IFS(D720&lt;100000,"Malá",D720&lt;442000,"Podlimitná",D720&gt;442000,"Nadlimitná")</f>
        <v>Malá</v>
      </c>
    </row>
    <row r="721" spans="1:5" x14ac:dyDescent="0.3">
      <c r="A721" s="14" t="s">
        <v>795</v>
      </c>
      <c r="B721" s="13">
        <v>51514.240234375</v>
      </c>
      <c r="C721" s="8">
        <v>0</v>
      </c>
      <c r="D721" s="13">
        <f t="shared" si="11"/>
        <v>51514.240234375</v>
      </c>
      <c r="E721" s="8" t="str" cm="1">
        <f t="array" ref="E721">_xlfn.IFS(D721&lt;100000,"Malá",D721&lt;442000,"Podlimitná",D721&gt;442000,"Nadlimitná")</f>
        <v>Malá</v>
      </c>
    </row>
    <row r="722" spans="1:5" x14ac:dyDescent="0.3">
      <c r="A722" s="14" t="s">
        <v>796</v>
      </c>
      <c r="B722" s="13">
        <v>46567.3095703125</v>
      </c>
      <c r="C722" s="8">
        <v>0</v>
      </c>
      <c r="D722" s="13">
        <f t="shared" si="11"/>
        <v>46567.3095703125</v>
      </c>
      <c r="E722" s="8" t="str" cm="1">
        <f t="array" ref="E722">_xlfn.IFS(D722&lt;100000,"Malá",D722&lt;442000,"Podlimitná",D722&gt;442000,"Nadlimitná")</f>
        <v>Malá</v>
      </c>
    </row>
    <row r="723" spans="1:5" x14ac:dyDescent="0.3">
      <c r="A723" s="14" t="s">
        <v>797</v>
      </c>
      <c r="B723" s="13">
        <v>4349.9998779296875</v>
      </c>
      <c r="C723" s="8">
        <v>0</v>
      </c>
      <c r="D723" s="13">
        <f t="shared" si="11"/>
        <v>4349.9998779296875</v>
      </c>
      <c r="E723" s="8" t="str" cm="1">
        <f t="array" ref="E723">_xlfn.IFS(D723&lt;100000,"Malá",D723&lt;442000,"Podlimitná",D723&gt;442000,"Nadlimitná")</f>
        <v>Malá</v>
      </c>
    </row>
    <row r="724" spans="1:5" x14ac:dyDescent="0.3">
      <c r="A724" s="14" t="s">
        <v>798</v>
      </c>
      <c r="B724" s="13">
        <v>6424.789794921875</v>
      </c>
      <c r="C724" s="8">
        <v>0</v>
      </c>
      <c r="D724" s="13">
        <f t="shared" si="11"/>
        <v>6424.789794921875</v>
      </c>
      <c r="E724" s="8" t="str" cm="1">
        <f t="array" ref="E724">_xlfn.IFS(D724&lt;100000,"Malá",D724&lt;442000,"Podlimitná",D724&gt;442000,"Nadlimitná")</f>
        <v>Malá</v>
      </c>
    </row>
    <row r="725" spans="1:5" x14ac:dyDescent="0.3">
      <c r="A725" s="14" t="s">
        <v>799</v>
      </c>
      <c r="B725" s="13">
        <v>8484.4797973632813</v>
      </c>
      <c r="C725" s="8">
        <v>0</v>
      </c>
      <c r="D725" s="13">
        <f t="shared" si="11"/>
        <v>8484.4797973632813</v>
      </c>
      <c r="E725" s="8" t="str" cm="1">
        <f t="array" ref="E725">_xlfn.IFS(D725&lt;100000,"Malá",D725&lt;442000,"Podlimitná",D725&gt;442000,"Nadlimitná")</f>
        <v>Malá</v>
      </c>
    </row>
    <row r="726" spans="1:5" x14ac:dyDescent="0.3">
      <c r="A726" s="14" t="s">
        <v>800</v>
      </c>
      <c r="B726" s="13">
        <v>26327.009830474854</v>
      </c>
      <c r="C726" s="8">
        <v>0</v>
      </c>
      <c r="D726" s="13">
        <f t="shared" si="11"/>
        <v>26327.009830474854</v>
      </c>
      <c r="E726" s="8" t="str" cm="1">
        <f t="array" ref="E726">_xlfn.IFS(D726&lt;100000,"Malá",D726&lt;442000,"Podlimitná",D726&gt;442000,"Nadlimitná")</f>
        <v>Malá</v>
      </c>
    </row>
    <row r="727" spans="1:5" x14ac:dyDescent="0.3">
      <c r="A727" s="14" t="s">
        <v>801</v>
      </c>
      <c r="B727" s="13">
        <v>149115.50230407715</v>
      </c>
      <c r="C727" s="8">
        <v>0</v>
      </c>
      <c r="D727" s="13">
        <f t="shared" si="11"/>
        <v>149115.50230407715</v>
      </c>
      <c r="E727" s="8" t="str" cm="1">
        <f t="array" ref="E727">_xlfn.IFS(D727&lt;100000,"Malá",D727&lt;442000,"Podlimitná",D727&gt;442000,"Nadlimitná")</f>
        <v>Podlimitná</v>
      </c>
    </row>
    <row r="728" spans="1:5" x14ac:dyDescent="0.3">
      <c r="A728" s="14" t="s">
        <v>802</v>
      </c>
      <c r="B728" s="13">
        <v>1753.410041809082</v>
      </c>
      <c r="C728" s="8">
        <v>1</v>
      </c>
      <c r="D728" s="13">
        <f t="shared" si="11"/>
        <v>1460.2313449644387</v>
      </c>
      <c r="E728" s="8" t="str" cm="1">
        <f t="array" ref="E728">_xlfn.IFS(D728&lt;100000,"Malá",D728&lt;442000,"Podlimitná",D728&gt;442000,"Nadlimitná")</f>
        <v>Malá</v>
      </c>
    </row>
    <row r="729" spans="1:5" x14ac:dyDescent="0.3">
      <c r="A729" s="14" t="s">
        <v>803</v>
      </c>
      <c r="B729" s="13">
        <v>13139.629806518555</v>
      </c>
      <c r="C729" s="8">
        <v>0</v>
      </c>
      <c r="D729" s="13">
        <f t="shared" si="11"/>
        <v>13139.629806518555</v>
      </c>
      <c r="E729" s="8" t="str" cm="1">
        <f t="array" ref="E729">_xlfn.IFS(D729&lt;100000,"Malá",D729&lt;442000,"Podlimitná",D729&gt;442000,"Nadlimitná")</f>
        <v>Malá</v>
      </c>
    </row>
    <row r="730" spans="1:5" x14ac:dyDescent="0.3">
      <c r="A730" s="14" t="s">
        <v>804</v>
      </c>
      <c r="B730" s="13">
        <v>239696.78991699219</v>
      </c>
      <c r="C730" s="8">
        <v>1</v>
      </c>
      <c r="D730" s="13">
        <f t="shared" si="11"/>
        <v>199618.31949075763</v>
      </c>
      <c r="E730" s="8" t="str" cm="1">
        <f t="array" ref="E730">_xlfn.IFS(D730&lt;100000,"Malá",D730&lt;442000,"Podlimitná",D730&gt;442000,"Nadlimitná")</f>
        <v>Podlimitná</v>
      </c>
    </row>
    <row r="731" spans="1:5" x14ac:dyDescent="0.3">
      <c r="A731" s="14" t="s">
        <v>805</v>
      </c>
      <c r="B731" s="13">
        <v>16280.170036315918</v>
      </c>
      <c r="C731" s="8">
        <v>0</v>
      </c>
      <c r="D731" s="13">
        <f t="shared" si="11"/>
        <v>16280.170036315918</v>
      </c>
      <c r="E731" s="8" t="str" cm="1">
        <f t="array" ref="E731">_xlfn.IFS(D731&lt;100000,"Malá",D731&lt;442000,"Podlimitná",D731&gt;442000,"Nadlimitná")</f>
        <v>Malá</v>
      </c>
    </row>
    <row r="732" spans="1:5" x14ac:dyDescent="0.3">
      <c r="A732" s="14" t="s">
        <v>806</v>
      </c>
      <c r="B732" s="13">
        <v>99918.110908508301</v>
      </c>
      <c r="C732" s="8">
        <v>0</v>
      </c>
      <c r="D732" s="13">
        <f t="shared" si="11"/>
        <v>99918.110908508301</v>
      </c>
      <c r="E732" s="8" t="str" cm="1">
        <f t="array" ref="E732">_xlfn.IFS(D732&lt;100000,"Malá",D732&lt;442000,"Podlimitná",D732&gt;442000,"Nadlimitná")</f>
        <v>Malá</v>
      </c>
    </row>
    <row r="733" spans="1:5" x14ac:dyDescent="0.3">
      <c r="A733" s="14" t="s">
        <v>807</v>
      </c>
      <c r="B733" s="13">
        <v>161860.41107177734</v>
      </c>
      <c r="C733" s="8">
        <v>0</v>
      </c>
      <c r="D733" s="13">
        <f t="shared" si="11"/>
        <v>161860.41107177734</v>
      </c>
      <c r="E733" s="8" t="str" cm="1">
        <f t="array" ref="E733">_xlfn.IFS(D733&lt;100000,"Malá",D733&lt;442000,"Podlimitná",D733&gt;442000,"Nadlimitná")</f>
        <v>Podlimitná</v>
      </c>
    </row>
    <row r="734" spans="1:5" x14ac:dyDescent="0.3">
      <c r="A734" s="14" t="s">
        <v>808</v>
      </c>
      <c r="B734" s="13">
        <v>7634.10009765625</v>
      </c>
      <c r="C734" s="8">
        <v>0</v>
      </c>
      <c r="D734" s="13">
        <f t="shared" si="11"/>
        <v>7634.10009765625</v>
      </c>
      <c r="E734" s="8" t="str" cm="1">
        <f t="array" ref="E734">_xlfn.IFS(D734&lt;100000,"Malá",D734&lt;442000,"Podlimitná",D734&gt;442000,"Nadlimitná")</f>
        <v>Malá</v>
      </c>
    </row>
    <row r="735" spans="1:5" x14ac:dyDescent="0.3">
      <c r="A735" s="14" t="s">
        <v>809</v>
      </c>
      <c r="B735" s="13">
        <v>225250.90630736947</v>
      </c>
      <c r="C735" s="8">
        <v>0</v>
      </c>
      <c r="D735" s="13">
        <f t="shared" si="11"/>
        <v>225250.90630736947</v>
      </c>
      <c r="E735" s="8" t="str" cm="1">
        <f t="array" ref="E735">_xlfn.IFS(D735&lt;100000,"Malá",D735&lt;442000,"Podlimitná",D735&gt;442000,"Nadlimitná")</f>
        <v>Podlimitná</v>
      </c>
    </row>
    <row r="736" spans="1:5" x14ac:dyDescent="0.3">
      <c r="A736" s="14" t="s">
        <v>810</v>
      </c>
      <c r="B736" s="13">
        <v>36824.829620361328</v>
      </c>
      <c r="C736" s="8">
        <v>0</v>
      </c>
      <c r="D736" s="13">
        <f t="shared" si="11"/>
        <v>36824.829620361328</v>
      </c>
      <c r="E736" s="8" t="str" cm="1">
        <f t="array" ref="E736">_xlfn.IFS(D736&lt;100000,"Malá",D736&lt;442000,"Podlimitná",D736&gt;442000,"Nadlimitná")</f>
        <v>Malá</v>
      </c>
    </row>
    <row r="737" spans="1:5" x14ac:dyDescent="0.3">
      <c r="A737" s="14" t="s">
        <v>811</v>
      </c>
      <c r="B737" s="13">
        <v>3937.5499496459961</v>
      </c>
      <c r="C737" s="8">
        <v>0</v>
      </c>
      <c r="D737" s="13">
        <f t="shared" si="11"/>
        <v>3937.5499496459961</v>
      </c>
      <c r="E737" s="8" t="str" cm="1">
        <f t="array" ref="E737">_xlfn.IFS(D737&lt;100000,"Malá",D737&lt;442000,"Podlimitná",D737&gt;442000,"Nadlimitná")</f>
        <v>Malá</v>
      </c>
    </row>
    <row r="738" spans="1:5" x14ac:dyDescent="0.3">
      <c r="A738" s="14" t="s">
        <v>812</v>
      </c>
      <c r="B738" s="13">
        <v>68545.258306503296</v>
      </c>
      <c r="C738" s="8">
        <v>0</v>
      </c>
      <c r="D738" s="13">
        <f t="shared" si="11"/>
        <v>68545.258306503296</v>
      </c>
      <c r="E738" s="8" t="str" cm="1">
        <f t="array" ref="E738">_xlfn.IFS(D738&lt;100000,"Malá",D738&lt;442000,"Podlimitná",D738&gt;442000,"Nadlimitná")</f>
        <v>Malá</v>
      </c>
    </row>
    <row r="739" spans="1:5" x14ac:dyDescent="0.3">
      <c r="A739" s="14" t="s">
        <v>813</v>
      </c>
      <c r="B739" s="13">
        <v>33262.149684906006</v>
      </c>
      <c r="C739" s="8">
        <v>0</v>
      </c>
      <c r="D739" s="13">
        <f t="shared" si="11"/>
        <v>33262.149684906006</v>
      </c>
      <c r="E739" s="8" t="str" cm="1">
        <f t="array" ref="E739">_xlfn.IFS(D739&lt;100000,"Malá",D739&lt;442000,"Podlimitná",D739&gt;442000,"Nadlimitná")</f>
        <v>Malá</v>
      </c>
    </row>
    <row r="740" spans="1:5" x14ac:dyDescent="0.3">
      <c r="A740" s="14" t="s">
        <v>814</v>
      </c>
      <c r="B740" s="13">
        <v>7460.4800262451172</v>
      </c>
      <c r="C740" s="8">
        <v>0</v>
      </c>
      <c r="D740" s="13">
        <f t="shared" si="11"/>
        <v>7460.4800262451172</v>
      </c>
      <c r="E740" s="8" t="str" cm="1">
        <f t="array" ref="E740">_xlfn.IFS(D740&lt;100000,"Malá",D740&lt;442000,"Podlimitná",D740&gt;442000,"Nadlimitná")</f>
        <v>Malá</v>
      </c>
    </row>
    <row r="741" spans="1:5" x14ac:dyDescent="0.3">
      <c r="A741" s="14" t="s">
        <v>815</v>
      </c>
      <c r="B741" s="13">
        <v>16984.27978515625</v>
      </c>
      <c r="C741" s="8">
        <v>0</v>
      </c>
      <c r="D741" s="13">
        <f t="shared" si="11"/>
        <v>16984.27978515625</v>
      </c>
      <c r="E741" s="8" t="str" cm="1">
        <f t="array" ref="E741">_xlfn.IFS(D741&lt;100000,"Malá",D741&lt;442000,"Podlimitná",D741&gt;442000,"Nadlimitná")</f>
        <v>Malá</v>
      </c>
    </row>
    <row r="742" spans="1:5" x14ac:dyDescent="0.3">
      <c r="A742" s="14" t="s">
        <v>816</v>
      </c>
      <c r="B742" s="13">
        <v>5872.7498168945313</v>
      </c>
      <c r="C742" s="8">
        <v>0</v>
      </c>
      <c r="D742" s="13">
        <f t="shared" si="11"/>
        <v>5872.7498168945313</v>
      </c>
      <c r="E742" s="8" t="str" cm="1">
        <f t="array" ref="E742">_xlfn.IFS(D742&lt;100000,"Malá",D742&lt;442000,"Podlimitná",D742&gt;442000,"Nadlimitná")</f>
        <v>Malá</v>
      </c>
    </row>
    <row r="743" spans="1:5" x14ac:dyDescent="0.3">
      <c r="A743" s="14" t="s">
        <v>817</v>
      </c>
      <c r="B743" s="13">
        <v>120104.48010253906</v>
      </c>
      <c r="C743" s="8">
        <v>0</v>
      </c>
      <c r="D743" s="13">
        <f t="shared" si="11"/>
        <v>120104.48010253906</v>
      </c>
      <c r="E743" s="8" t="str" cm="1">
        <f t="array" ref="E743">_xlfn.IFS(D743&lt;100000,"Malá",D743&lt;442000,"Podlimitná",D743&gt;442000,"Nadlimitná")</f>
        <v>Podlimitná</v>
      </c>
    </row>
    <row r="744" spans="1:5" x14ac:dyDescent="0.3">
      <c r="A744" s="14" t="s">
        <v>818</v>
      </c>
      <c r="B744" s="13">
        <v>5847.4200000762939</v>
      </c>
      <c r="C744" s="8">
        <v>0</v>
      </c>
      <c r="D744" s="13">
        <f t="shared" si="11"/>
        <v>5847.4200000762939</v>
      </c>
      <c r="E744" s="8" t="str" cm="1">
        <f t="array" ref="E744">_xlfn.IFS(D744&lt;100000,"Malá",D744&lt;442000,"Podlimitná",D744&gt;442000,"Nadlimitná")</f>
        <v>Malá</v>
      </c>
    </row>
    <row r="745" spans="1:5" x14ac:dyDescent="0.3">
      <c r="A745" s="14" t="s">
        <v>819</v>
      </c>
      <c r="B745" s="13">
        <v>173928.83879852295</v>
      </c>
      <c r="C745" s="8">
        <v>0</v>
      </c>
      <c r="D745" s="13">
        <f t="shared" si="11"/>
        <v>173928.83879852295</v>
      </c>
      <c r="E745" s="8" t="str" cm="1">
        <f t="array" ref="E745">_xlfn.IFS(D745&lt;100000,"Malá",D745&lt;442000,"Podlimitná",D745&gt;442000,"Nadlimitná")</f>
        <v>Podlimitná</v>
      </c>
    </row>
    <row r="746" spans="1:5" x14ac:dyDescent="0.3">
      <c r="A746" s="14" t="s">
        <v>820</v>
      </c>
      <c r="B746" s="13">
        <v>18187.5302734375</v>
      </c>
      <c r="C746" s="8">
        <v>0</v>
      </c>
      <c r="D746" s="13">
        <f t="shared" si="11"/>
        <v>18187.5302734375</v>
      </c>
      <c r="E746" s="8" t="str" cm="1">
        <f t="array" ref="E746">_xlfn.IFS(D746&lt;100000,"Malá",D746&lt;442000,"Podlimitná",D746&gt;442000,"Nadlimitná")</f>
        <v>Malá</v>
      </c>
    </row>
    <row r="747" spans="1:5" x14ac:dyDescent="0.3">
      <c r="A747" s="14" t="s">
        <v>821</v>
      </c>
      <c r="B747" s="13">
        <v>38966.340072631836</v>
      </c>
      <c r="C747" s="8">
        <v>0</v>
      </c>
      <c r="D747" s="13">
        <f t="shared" si="11"/>
        <v>38966.340072631836</v>
      </c>
      <c r="E747" s="8" t="str" cm="1">
        <f t="array" ref="E747">_xlfn.IFS(D747&lt;100000,"Malá",D747&lt;442000,"Podlimitná",D747&gt;442000,"Nadlimitná")</f>
        <v>Malá</v>
      </c>
    </row>
    <row r="748" spans="1:5" x14ac:dyDescent="0.3">
      <c r="A748" s="14" t="s">
        <v>822</v>
      </c>
      <c r="B748" s="13">
        <v>240.24000549316406</v>
      </c>
      <c r="C748" s="8">
        <v>0</v>
      </c>
      <c r="D748" s="13">
        <f t="shared" si="11"/>
        <v>240.24000549316406</v>
      </c>
      <c r="E748" s="8" t="str" cm="1">
        <f t="array" ref="E748">_xlfn.IFS(D748&lt;100000,"Malá",D748&lt;442000,"Podlimitná",D748&gt;442000,"Nadlimitná")</f>
        <v>Malá</v>
      </c>
    </row>
    <row r="749" spans="1:5" x14ac:dyDescent="0.3">
      <c r="A749" s="14" t="s">
        <v>823</v>
      </c>
      <c r="B749" s="13">
        <v>81520.661120414734</v>
      </c>
      <c r="C749" s="8">
        <v>0</v>
      </c>
      <c r="D749" s="13">
        <f t="shared" si="11"/>
        <v>81520.661120414734</v>
      </c>
      <c r="E749" s="8" t="str" cm="1">
        <f t="array" ref="E749">_xlfn.IFS(D749&lt;100000,"Malá",D749&lt;442000,"Podlimitná",D749&gt;442000,"Nadlimitná")</f>
        <v>Malá</v>
      </c>
    </row>
    <row r="750" spans="1:5" x14ac:dyDescent="0.3">
      <c r="A750" s="14" t="s">
        <v>824</v>
      </c>
      <c r="B750" s="13">
        <v>111684.19054031372</v>
      </c>
      <c r="C750" s="8">
        <v>0</v>
      </c>
      <c r="D750" s="13">
        <f t="shared" si="11"/>
        <v>111684.19054031372</v>
      </c>
      <c r="E750" s="8" t="str" cm="1">
        <f t="array" ref="E750">_xlfn.IFS(D750&lt;100000,"Malá",D750&lt;442000,"Podlimitná",D750&gt;442000,"Nadlimitná")</f>
        <v>Podlimitná</v>
      </c>
    </row>
    <row r="751" spans="1:5" x14ac:dyDescent="0.3">
      <c r="A751" s="14" t="s">
        <v>825</v>
      </c>
      <c r="B751" s="13">
        <v>20548.869934082031</v>
      </c>
      <c r="C751" s="8">
        <v>0</v>
      </c>
      <c r="D751" s="13">
        <f t="shared" si="11"/>
        <v>20548.869934082031</v>
      </c>
      <c r="E751" s="8" t="str" cm="1">
        <f t="array" ref="E751">_xlfn.IFS(D751&lt;100000,"Malá",D751&lt;442000,"Podlimitná",D751&gt;442000,"Nadlimitná")</f>
        <v>Malá</v>
      </c>
    </row>
    <row r="752" spans="1:5" x14ac:dyDescent="0.3">
      <c r="A752" s="14" t="s">
        <v>826</v>
      </c>
      <c r="B752" s="13">
        <v>161734.91001319885</v>
      </c>
      <c r="C752" s="8">
        <v>0</v>
      </c>
      <c r="D752" s="13">
        <f t="shared" si="11"/>
        <v>161734.91001319885</v>
      </c>
      <c r="E752" s="8" t="str" cm="1">
        <f t="array" ref="E752">_xlfn.IFS(D752&lt;100000,"Malá",D752&lt;442000,"Podlimitná",D752&gt;442000,"Nadlimitná")</f>
        <v>Podlimitná</v>
      </c>
    </row>
    <row r="753" spans="1:5" x14ac:dyDescent="0.3">
      <c r="A753" s="14" t="s">
        <v>827</v>
      </c>
      <c r="B753" s="13">
        <v>6850.0099868774414</v>
      </c>
      <c r="C753" s="8">
        <v>0</v>
      </c>
      <c r="D753" s="13">
        <f t="shared" si="11"/>
        <v>6850.0099868774414</v>
      </c>
      <c r="E753" s="8" t="str" cm="1">
        <f t="array" ref="E753">_xlfn.IFS(D753&lt;100000,"Malá",D753&lt;442000,"Podlimitná",D753&gt;442000,"Nadlimitná")</f>
        <v>Malá</v>
      </c>
    </row>
    <row r="754" spans="1:5" x14ac:dyDescent="0.3">
      <c r="A754" s="14" t="s">
        <v>828</v>
      </c>
      <c r="B754" s="13">
        <v>207999.74131774902</v>
      </c>
      <c r="C754" s="8">
        <v>0</v>
      </c>
      <c r="D754" s="13">
        <f t="shared" si="11"/>
        <v>207999.74131774902</v>
      </c>
      <c r="E754" s="8" t="str" cm="1">
        <f t="array" ref="E754">_xlfn.IFS(D754&lt;100000,"Malá",D754&lt;442000,"Podlimitná",D754&gt;442000,"Nadlimitná")</f>
        <v>Podlimitná</v>
      </c>
    </row>
    <row r="755" spans="1:5" x14ac:dyDescent="0.3">
      <c r="A755" s="14" t="s">
        <v>829</v>
      </c>
      <c r="B755" s="13">
        <v>1446872.5892429352</v>
      </c>
      <c r="C755" s="8">
        <v>1</v>
      </c>
      <c r="D755" s="13">
        <f t="shared" si="11"/>
        <v>1204948.4470857373</v>
      </c>
      <c r="E755" s="8" t="str" cm="1">
        <f t="array" ref="E755">_xlfn.IFS(D755&lt;100000,"Malá",D755&lt;442000,"Podlimitná",D755&gt;442000,"Nadlimitná")</f>
        <v>Nadlimitná</v>
      </c>
    </row>
    <row r="756" spans="1:5" x14ac:dyDescent="0.3">
      <c r="A756" s="14" t="s">
        <v>830</v>
      </c>
      <c r="B756" s="13">
        <v>206521.3798828125</v>
      </c>
      <c r="C756" s="8">
        <v>0</v>
      </c>
      <c r="D756" s="13">
        <f t="shared" si="11"/>
        <v>206521.3798828125</v>
      </c>
      <c r="E756" s="8" t="str" cm="1">
        <f t="array" ref="E756">_xlfn.IFS(D756&lt;100000,"Malá",D756&lt;442000,"Podlimitná",D756&gt;442000,"Nadlimitná")</f>
        <v>Podlimitná</v>
      </c>
    </row>
    <row r="757" spans="1:5" x14ac:dyDescent="0.3">
      <c r="A757" s="14" t="s">
        <v>831</v>
      </c>
      <c r="B757" s="13">
        <v>14422.3603515625</v>
      </c>
      <c r="C757" s="8">
        <v>0</v>
      </c>
      <c r="D757" s="13">
        <f t="shared" si="11"/>
        <v>14422.3603515625</v>
      </c>
      <c r="E757" s="8" t="str" cm="1">
        <f t="array" ref="E757">_xlfn.IFS(D757&lt;100000,"Malá",D757&lt;442000,"Podlimitná",D757&gt;442000,"Nadlimitná")</f>
        <v>Malá</v>
      </c>
    </row>
    <row r="758" spans="1:5" x14ac:dyDescent="0.3">
      <c r="A758" s="14" t="s">
        <v>832</v>
      </c>
      <c r="B758" s="13">
        <v>41208.599559783936</v>
      </c>
      <c r="C758" s="8">
        <v>0</v>
      </c>
      <c r="D758" s="13">
        <f t="shared" si="11"/>
        <v>41208.599559783936</v>
      </c>
      <c r="E758" s="8" t="str" cm="1">
        <f t="array" ref="E758">_xlfn.IFS(D758&lt;100000,"Malá",D758&lt;442000,"Podlimitná",D758&gt;442000,"Nadlimitná")</f>
        <v>Malá</v>
      </c>
    </row>
    <row r="759" spans="1:5" x14ac:dyDescent="0.3">
      <c r="A759" s="14" t="s">
        <v>833</v>
      </c>
      <c r="B759" s="13">
        <v>40569.500549316406</v>
      </c>
      <c r="C759" s="8">
        <v>0</v>
      </c>
      <c r="D759" s="13">
        <f t="shared" si="11"/>
        <v>40569.500549316406</v>
      </c>
      <c r="E759" s="8" t="str" cm="1">
        <f t="array" ref="E759">_xlfn.IFS(D759&lt;100000,"Malá",D759&lt;442000,"Podlimitná",D759&gt;442000,"Nadlimitná")</f>
        <v>Malá</v>
      </c>
    </row>
    <row r="760" spans="1:5" x14ac:dyDescent="0.3">
      <c r="A760" s="14" t="s">
        <v>834</v>
      </c>
      <c r="B760" s="13">
        <v>79619.99084854126</v>
      </c>
      <c r="C760" s="8">
        <v>0</v>
      </c>
      <c r="D760" s="13">
        <f t="shared" si="11"/>
        <v>79619.99084854126</v>
      </c>
      <c r="E760" s="8" t="str" cm="1">
        <f t="array" ref="E760">_xlfn.IFS(D760&lt;100000,"Malá",D760&lt;442000,"Podlimitná",D760&gt;442000,"Nadlimitná")</f>
        <v>Malá</v>
      </c>
    </row>
    <row r="761" spans="1:5" x14ac:dyDescent="0.3">
      <c r="A761" s="14" t="s">
        <v>835</v>
      </c>
      <c r="B761" s="13">
        <v>75502.200134277344</v>
      </c>
      <c r="C761" s="8">
        <v>0</v>
      </c>
      <c r="D761" s="13">
        <f t="shared" si="11"/>
        <v>75502.200134277344</v>
      </c>
      <c r="E761" s="8" t="str" cm="1">
        <f t="array" ref="E761">_xlfn.IFS(D761&lt;100000,"Malá",D761&lt;442000,"Podlimitná",D761&gt;442000,"Nadlimitná")</f>
        <v>Malá</v>
      </c>
    </row>
    <row r="762" spans="1:5" x14ac:dyDescent="0.3">
      <c r="A762" s="14" t="s">
        <v>836</v>
      </c>
      <c r="B762" s="13">
        <v>21312.750244140625</v>
      </c>
      <c r="C762" s="8">
        <v>0</v>
      </c>
      <c r="D762" s="13">
        <f t="shared" si="11"/>
        <v>21312.750244140625</v>
      </c>
      <c r="E762" s="8" t="str" cm="1">
        <f t="array" ref="E762">_xlfn.IFS(D762&lt;100000,"Malá",D762&lt;442000,"Podlimitná",D762&gt;442000,"Nadlimitná")</f>
        <v>Malá</v>
      </c>
    </row>
    <row r="763" spans="1:5" x14ac:dyDescent="0.3">
      <c r="A763" s="14" t="s">
        <v>837</v>
      </c>
      <c r="B763" s="13">
        <v>95548.769729614258</v>
      </c>
      <c r="C763" s="8">
        <v>0</v>
      </c>
      <c r="D763" s="13">
        <f t="shared" si="11"/>
        <v>95548.769729614258</v>
      </c>
      <c r="E763" s="8" t="str" cm="1">
        <f t="array" ref="E763">_xlfn.IFS(D763&lt;100000,"Malá",D763&lt;442000,"Podlimitná",D763&gt;442000,"Nadlimitná")</f>
        <v>Malá</v>
      </c>
    </row>
    <row r="764" spans="1:5" x14ac:dyDescent="0.3">
      <c r="A764" s="14" t="s">
        <v>838</v>
      </c>
      <c r="B764" s="13">
        <v>210497.15031433105</v>
      </c>
      <c r="C764" s="8">
        <v>1</v>
      </c>
      <c r="D764" s="13">
        <f t="shared" si="11"/>
        <v>175301.00181104435</v>
      </c>
      <c r="E764" s="8" t="str" cm="1">
        <f t="array" ref="E764">_xlfn.IFS(D764&lt;100000,"Malá",D764&lt;442000,"Podlimitná",D764&gt;442000,"Nadlimitná")</f>
        <v>Podlimitná</v>
      </c>
    </row>
    <row r="765" spans="1:5" x14ac:dyDescent="0.3">
      <c r="A765" s="14" t="s">
        <v>839</v>
      </c>
      <c r="B765" s="13">
        <v>867734.08911514282</v>
      </c>
      <c r="C765" s="8">
        <v>1</v>
      </c>
      <c r="D765" s="13">
        <f t="shared" si="11"/>
        <v>722644.72417003696</v>
      </c>
      <c r="E765" s="8" t="str" cm="1">
        <f t="array" ref="E765">_xlfn.IFS(D765&lt;100000,"Malá",D765&lt;442000,"Podlimitná",D765&gt;442000,"Nadlimitná")</f>
        <v>Nadlimitná</v>
      </c>
    </row>
    <row r="766" spans="1:5" x14ac:dyDescent="0.3">
      <c r="A766" s="14" t="s">
        <v>840</v>
      </c>
      <c r="B766" s="13">
        <v>151983.48782902956</v>
      </c>
      <c r="C766" s="8">
        <v>1</v>
      </c>
      <c r="D766" s="13">
        <f t="shared" si="11"/>
        <v>126571.108613016</v>
      </c>
      <c r="E766" s="8" t="str" cm="1">
        <f t="array" ref="E766">_xlfn.IFS(D766&lt;100000,"Malá",D766&lt;442000,"Podlimitná",D766&gt;442000,"Nadlimitná")</f>
        <v>Podlimitná</v>
      </c>
    </row>
    <row r="767" spans="1:5" x14ac:dyDescent="0.3">
      <c r="A767" s="14" t="s">
        <v>841</v>
      </c>
      <c r="B767" s="13">
        <v>30167.000190734863</v>
      </c>
      <c r="C767" s="8">
        <v>0</v>
      </c>
      <c r="D767" s="13">
        <f t="shared" si="11"/>
        <v>30167.000190734863</v>
      </c>
      <c r="E767" s="8" t="str" cm="1">
        <f t="array" ref="E767">_xlfn.IFS(D767&lt;100000,"Malá",D767&lt;442000,"Podlimitná",D767&gt;442000,"Nadlimitná")</f>
        <v>Malá</v>
      </c>
    </row>
    <row r="768" spans="1:5" x14ac:dyDescent="0.3">
      <c r="A768" s="14" t="s">
        <v>842</v>
      </c>
      <c r="B768" s="13">
        <v>10768.099922180176</v>
      </c>
      <c r="C768" s="8">
        <v>0</v>
      </c>
      <c r="D768" s="13">
        <f t="shared" si="11"/>
        <v>10768.099922180176</v>
      </c>
      <c r="E768" s="8" t="str" cm="1">
        <f t="array" ref="E768">_xlfn.IFS(D768&lt;100000,"Malá",D768&lt;442000,"Podlimitná",D768&gt;442000,"Nadlimitná")</f>
        <v>Malá</v>
      </c>
    </row>
    <row r="769" spans="1:5" x14ac:dyDescent="0.3">
      <c r="A769" s="14" t="s">
        <v>843</v>
      </c>
      <c r="B769" s="13">
        <v>157499.44854736328</v>
      </c>
      <c r="C769" s="8">
        <v>0</v>
      </c>
      <c r="D769" s="13">
        <f t="shared" si="11"/>
        <v>157499.44854736328</v>
      </c>
      <c r="E769" s="8" t="str" cm="1">
        <f t="array" ref="E769">_xlfn.IFS(D769&lt;100000,"Malá",D769&lt;442000,"Podlimitná",D769&gt;442000,"Nadlimitná")</f>
        <v>Podlimitná</v>
      </c>
    </row>
    <row r="770" spans="1:5" x14ac:dyDescent="0.3">
      <c r="A770" s="14" t="s">
        <v>844</v>
      </c>
      <c r="B770" s="13">
        <v>75247.600558996201</v>
      </c>
      <c r="C770" s="8">
        <v>0</v>
      </c>
      <c r="D770" s="13">
        <f t="shared" si="11"/>
        <v>75247.600558996201</v>
      </c>
      <c r="E770" s="8" t="str" cm="1">
        <f t="array" ref="E770">_xlfn.IFS(D770&lt;100000,"Malá",D770&lt;442000,"Podlimitná",D770&gt;442000,"Nadlimitná")</f>
        <v>Malá</v>
      </c>
    </row>
    <row r="771" spans="1:5" x14ac:dyDescent="0.3">
      <c r="A771" s="14" t="s">
        <v>845</v>
      </c>
      <c r="B771" s="13">
        <v>158371.21142578125</v>
      </c>
      <c r="C771" s="8">
        <v>0</v>
      </c>
      <c r="D771" s="13">
        <f t="shared" si="11"/>
        <v>158371.21142578125</v>
      </c>
      <c r="E771" s="8" t="str" cm="1">
        <f t="array" ref="E771">_xlfn.IFS(D771&lt;100000,"Malá",D771&lt;442000,"Podlimitná",D771&gt;442000,"Nadlimitná")</f>
        <v>Podlimitná</v>
      </c>
    </row>
    <row r="772" spans="1:5" x14ac:dyDescent="0.3">
      <c r="A772" s="14" t="s">
        <v>846</v>
      </c>
      <c r="B772" s="13">
        <v>63490.180610656738</v>
      </c>
      <c r="C772" s="8">
        <v>0</v>
      </c>
      <c r="D772" s="13">
        <f t="shared" si="11"/>
        <v>63490.180610656738</v>
      </c>
      <c r="E772" s="8" t="str" cm="1">
        <f t="array" ref="E772">_xlfn.IFS(D772&lt;100000,"Malá",D772&lt;442000,"Podlimitná",D772&gt;442000,"Nadlimitná")</f>
        <v>Malá</v>
      </c>
    </row>
    <row r="773" spans="1:5" x14ac:dyDescent="0.3">
      <c r="A773" s="14" t="s">
        <v>847</v>
      </c>
      <c r="B773" s="13">
        <v>60580.409556388855</v>
      </c>
      <c r="C773" s="8">
        <v>0</v>
      </c>
      <c r="D773" s="13">
        <f t="shared" si="11"/>
        <v>60580.409556388855</v>
      </c>
      <c r="E773" s="8" t="str" cm="1">
        <f t="array" ref="E773">_xlfn.IFS(D773&lt;100000,"Malá",D773&lt;442000,"Podlimitná",D773&gt;442000,"Nadlimitná")</f>
        <v>Malá</v>
      </c>
    </row>
    <row r="774" spans="1:5" x14ac:dyDescent="0.3">
      <c r="A774" s="14" t="s">
        <v>848</v>
      </c>
      <c r="B774" s="13">
        <v>255539.32028198242</v>
      </c>
      <c r="C774" s="8">
        <v>0</v>
      </c>
      <c r="D774" s="13">
        <f t="shared" si="11"/>
        <v>255539.32028198242</v>
      </c>
      <c r="E774" s="8" t="str" cm="1">
        <f t="array" ref="E774">_xlfn.IFS(D774&lt;100000,"Malá",D774&lt;442000,"Podlimitná",D774&gt;442000,"Nadlimitná")</f>
        <v>Podlimitná</v>
      </c>
    </row>
    <row r="775" spans="1:5" x14ac:dyDescent="0.3">
      <c r="A775" s="14" t="s">
        <v>849</v>
      </c>
      <c r="B775" s="13">
        <v>60160.969787597656</v>
      </c>
      <c r="C775" s="8">
        <v>0</v>
      </c>
      <c r="D775" s="13">
        <f t="shared" si="11"/>
        <v>60160.969787597656</v>
      </c>
      <c r="E775" s="8" t="str" cm="1">
        <f t="array" ref="E775">_xlfn.IFS(D775&lt;100000,"Malá",D775&lt;442000,"Podlimitná",D775&gt;442000,"Nadlimitná")</f>
        <v>Malá</v>
      </c>
    </row>
    <row r="776" spans="1:5" x14ac:dyDescent="0.3">
      <c r="A776" s="14" t="s">
        <v>850</v>
      </c>
      <c r="B776" s="13">
        <v>91617.400024414063</v>
      </c>
      <c r="C776" s="8">
        <v>0</v>
      </c>
      <c r="D776" s="13">
        <f t="shared" si="11"/>
        <v>91617.400024414063</v>
      </c>
      <c r="E776" s="8" t="str" cm="1">
        <f t="array" ref="E776">_xlfn.IFS(D776&lt;100000,"Malá",D776&lt;442000,"Podlimitná",D776&gt;442000,"Nadlimitná")</f>
        <v>Malá</v>
      </c>
    </row>
    <row r="777" spans="1:5" x14ac:dyDescent="0.3">
      <c r="A777" s="14" t="s">
        <v>851</v>
      </c>
      <c r="B777" s="13">
        <v>43883.39990234375</v>
      </c>
      <c r="C777" s="8">
        <v>0</v>
      </c>
      <c r="D777" s="13">
        <f t="shared" si="11"/>
        <v>43883.39990234375</v>
      </c>
      <c r="E777" s="8" t="str" cm="1">
        <f t="array" ref="E777">_xlfn.IFS(D777&lt;100000,"Malá",D777&lt;442000,"Podlimitná",D777&gt;442000,"Nadlimitná")</f>
        <v>Malá</v>
      </c>
    </row>
    <row r="778" spans="1:5" x14ac:dyDescent="0.3">
      <c r="A778" s="14" t="s">
        <v>852</v>
      </c>
      <c r="B778" s="13">
        <v>160201.77171325684</v>
      </c>
      <c r="C778" s="8">
        <v>1</v>
      </c>
      <c r="D778" s="13">
        <f t="shared" si="11"/>
        <v>133415.25541462959</v>
      </c>
      <c r="E778" s="8" t="str" cm="1">
        <f t="array" ref="E778">_xlfn.IFS(D778&lt;100000,"Malá",D778&lt;442000,"Podlimitná",D778&gt;442000,"Nadlimitná")</f>
        <v>Podlimitná</v>
      </c>
    </row>
    <row r="779" spans="1:5" x14ac:dyDescent="0.3">
      <c r="A779" s="14" t="s">
        <v>853</v>
      </c>
      <c r="B779" s="13">
        <v>169820.97979736328</v>
      </c>
      <c r="C779" s="8">
        <v>0</v>
      </c>
      <c r="D779" s="13">
        <f t="shared" si="11"/>
        <v>169820.97979736328</v>
      </c>
      <c r="E779" s="8" t="str" cm="1">
        <f t="array" ref="E779">_xlfn.IFS(D779&lt;100000,"Malá",D779&lt;442000,"Podlimitná",D779&gt;442000,"Nadlimitná")</f>
        <v>Podlimitná</v>
      </c>
    </row>
    <row r="780" spans="1:5" x14ac:dyDescent="0.3">
      <c r="A780" s="14" t="s">
        <v>854</v>
      </c>
      <c r="B780" s="13">
        <v>9604.550048828125</v>
      </c>
      <c r="C780" s="8">
        <v>0</v>
      </c>
      <c r="D780" s="13">
        <f t="shared" si="11"/>
        <v>9604.550048828125</v>
      </c>
      <c r="E780" s="8" t="str" cm="1">
        <f t="array" ref="E780">_xlfn.IFS(D780&lt;100000,"Malá",D780&lt;442000,"Podlimitná",D780&gt;442000,"Nadlimitná")</f>
        <v>Malá</v>
      </c>
    </row>
    <row r="781" spans="1:5" x14ac:dyDescent="0.3">
      <c r="A781" s="14" t="s">
        <v>855</v>
      </c>
      <c r="B781" s="13">
        <v>48489.189849853516</v>
      </c>
      <c r="C781" s="8">
        <v>0</v>
      </c>
      <c r="D781" s="13">
        <f t="shared" si="11"/>
        <v>48489.189849853516</v>
      </c>
      <c r="E781" s="8" t="str" cm="1">
        <f t="array" ref="E781">_xlfn.IFS(D781&lt;100000,"Malá",D781&lt;442000,"Podlimitná",D781&gt;442000,"Nadlimitná")</f>
        <v>Malá</v>
      </c>
    </row>
    <row r="782" spans="1:5" x14ac:dyDescent="0.3">
      <c r="A782" s="14" t="s">
        <v>856</v>
      </c>
      <c r="B782" s="13">
        <v>151409.90028762817</v>
      </c>
      <c r="C782" s="8">
        <v>0</v>
      </c>
      <c r="D782" s="13">
        <f t="shared" ref="D782:D845" si="12">IF(C782=1,B782*$M$20,B782)</f>
        <v>151409.90028762817</v>
      </c>
      <c r="E782" s="8" t="str" cm="1">
        <f t="array" ref="E782">_xlfn.IFS(D782&lt;100000,"Malá",D782&lt;442000,"Podlimitná",D782&gt;442000,"Nadlimitná")</f>
        <v>Podlimitná</v>
      </c>
    </row>
    <row r="783" spans="1:5" x14ac:dyDescent="0.3">
      <c r="A783" s="14" t="s">
        <v>857</v>
      </c>
      <c r="B783" s="13">
        <v>81037.300758361816</v>
      </c>
      <c r="C783" s="8">
        <v>0</v>
      </c>
      <c r="D783" s="13">
        <f t="shared" si="12"/>
        <v>81037.300758361816</v>
      </c>
      <c r="E783" s="8" t="str" cm="1">
        <f t="array" ref="E783">_xlfn.IFS(D783&lt;100000,"Malá",D783&lt;442000,"Podlimitná",D783&gt;442000,"Nadlimitná")</f>
        <v>Malá</v>
      </c>
    </row>
    <row r="784" spans="1:5" x14ac:dyDescent="0.3">
      <c r="A784" s="14" t="s">
        <v>858</v>
      </c>
      <c r="B784" s="13">
        <v>145777.87715148926</v>
      </c>
      <c r="C784" s="8">
        <v>0</v>
      </c>
      <c r="D784" s="13">
        <f t="shared" si="12"/>
        <v>145777.87715148926</v>
      </c>
      <c r="E784" s="8" t="str" cm="1">
        <f t="array" ref="E784">_xlfn.IFS(D784&lt;100000,"Malá",D784&lt;442000,"Podlimitná",D784&gt;442000,"Nadlimitná")</f>
        <v>Podlimitná</v>
      </c>
    </row>
    <row r="785" spans="1:5" x14ac:dyDescent="0.3">
      <c r="A785" s="14" t="s">
        <v>859</v>
      </c>
      <c r="B785" s="13">
        <v>125568.07891845703</v>
      </c>
      <c r="C785" s="8">
        <v>0</v>
      </c>
      <c r="D785" s="13">
        <f t="shared" si="12"/>
        <v>125568.07891845703</v>
      </c>
      <c r="E785" s="8" t="str" cm="1">
        <f t="array" ref="E785">_xlfn.IFS(D785&lt;100000,"Malá",D785&lt;442000,"Podlimitná",D785&gt;442000,"Nadlimitná")</f>
        <v>Podlimitná</v>
      </c>
    </row>
    <row r="786" spans="1:5" x14ac:dyDescent="0.3">
      <c r="A786" s="14" t="s">
        <v>860</v>
      </c>
      <c r="B786" s="13">
        <v>112065.87106323242</v>
      </c>
      <c r="C786" s="8">
        <v>0</v>
      </c>
      <c r="D786" s="13">
        <f t="shared" si="12"/>
        <v>112065.87106323242</v>
      </c>
      <c r="E786" s="8" t="str" cm="1">
        <f t="array" ref="E786">_xlfn.IFS(D786&lt;100000,"Malá",D786&lt;442000,"Podlimitná",D786&gt;442000,"Nadlimitná")</f>
        <v>Podlimitná</v>
      </c>
    </row>
    <row r="787" spans="1:5" x14ac:dyDescent="0.3">
      <c r="A787" s="14" t="s">
        <v>861</v>
      </c>
      <c r="B787" s="13">
        <v>326580.861328125</v>
      </c>
      <c r="C787" s="8">
        <v>1</v>
      </c>
      <c r="D787" s="13">
        <f t="shared" si="12"/>
        <v>271974.95109859633</v>
      </c>
      <c r="E787" s="8" t="str" cm="1">
        <f t="array" ref="E787">_xlfn.IFS(D787&lt;100000,"Malá",D787&lt;442000,"Podlimitná",D787&gt;442000,"Nadlimitná")</f>
        <v>Podlimitná</v>
      </c>
    </row>
    <row r="788" spans="1:5" x14ac:dyDescent="0.3">
      <c r="A788" s="14" t="s">
        <v>862</v>
      </c>
      <c r="B788" s="13">
        <v>126240.54986572266</v>
      </c>
      <c r="C788" s="8">
        <v>0</v>
      </c>
      <c r="D788" s="13">
        <f t="shared" si="12"/>
        <v>126240.54986572266</v>
      </c>
      <c r="E788" s="8" t="str" cm="1">
        <f t="array" ref="E788">_xlfn.IFS(D788&lt;100000,"Malá",D788&lt;442000,"Podlimitná",D788&gt;442000,"Nadlimitná")</f>
        <v>Podlimitná</v>
      </c>
    </row>
    <row r="789" spans="1:5" x14ac:dyDescent="0.3">
      <c r="A789" s="14" t="s">
        <v>863</v>
      </c>
      <c r="B789" s="13">
        <v>77926.109493255615</v>
      </c>
      <c r="C789" s="8">
        <v>0</v>
      </c>
      <c r="D789" s="13">
        <f t="shared" si="12"/>
        <v>77926.109493255615</v>
      </c>
      <c r="E789" s="8" t="str" cm="1">
        <f t="array" ref="E789">_xlfn.IFS(D789&lt;100000,"Malá",D789&lt;442000,"Podlimitná",D789&gt;442000,"Nadlimitná")</f>
        <v>Malá</v>
      </c>
    </row>
    <row r="790" spans="1:5" x14ac:dyDescent="0.3">
      <c r="A790" s="14" t="s">
        <v>864</v>
      </c>
      <c r="B790" s="13">
        <v>120150.25030517578</v>
      </c>
      <c r="C790" s="8">
        <v>0</v>
      </c>
      <c r="D790" s="13">
        <f t="shared" si="12"/>
        <v>120150.25030517578</v>
      </c>
      <c r="E790" s="8" t="str" cm="1">
        <f t="array" ref="E790">_xlfn.IFS(D790&lt;100000,"Malá",D790&lt;442000,"Podlimitná",D790&gt;442000,"Nadlimitná")</f>
        <v>Podlimitná</v>
      </c>
    </row>
    <row r="791" spans="1:5" x14ac:dyDescent="0.3">
      <c r="A791" s="14" t="s">
        <v>865</v>
      </c>
      <c r="B791" s="13">
        <v>876947.8713684082</v>
      </c>
      <c r="C791" s="8">
        <v>1</v>
      </c>
      <c r="D791" s="13">
        <f t="shared" si="12"/>
        <v>730317.91716601967</v>
      </c>
      <c r="E791" s="8" t="str" cm="1">
        <f t="array" ref="E791">_xlfn.IFS(D791&lt;100000,"Malá",D791&lt;442000,"Podlimitná",D791&gt;442000,"Nadlimitná")</f>
        <v>Nadlimitná</v>
      </c>
    </row>
    <row r="792" spans="1:5" x14ac:dyDescent="0.3">
      <c r="A792" s="14" t="s">
        <v>866</v>
      </c>
      <c r="B792" s="13">
        <v>48441.409912109375</v>
      </c>
      <c r="C792" s="8">
        <v>0</v>
      </c>
      <c r="D792" s="13">
        <f t="shared" si="12"/>
        <v>48441.409912109375</v>
      </c>
      <c r="E792" s="8" t="str" cm="1">
        <f t="array" ref="E792">_xlfn.IFS(D792&lt;100000,"Malá",D792&lt;442000,"Podlimitná",D792&gt;442000,"Nadlimitná")</f>
        <v>Malá</v>
      </c>
    </row>
    <row r="793" spans="1:5" x14ac:dyDescent="0.3">
      <c r="A793" s="14" t="s">
        <v>867</v>
      </c>
      <c r="B793" s="13">
        <v>39957.47021484375</v>
      </c>
      <c r="C793" s="8">
        <v>0</v>
      </c>
      <c r="D793" s="13">
        <f t="shared" si="12"/>
        <v>39957.47021484375</v>
      </c>
      <c r="E793" s="8" t="str" cm="1">
        <f t="array" ref="E793">_xlfn.IFS(D793&lt;100000,"Malá",D793&lt;442000,"Podlimitná",D793&gt;442000,"Nadlimitná")</f>
        <v>Malá</v>
      </c>
    </row>
    <row r="794" spans="1:5" x14ac:dyDescent="0.3">
      <c r="A794" s="14" t="s">
        <v>868</v>
      </c>
      <c r="B794" s="13">
        <v>50087.689745903015</v>
      </c>
      <c r="C794" s="8">
        <v>0</v>
      </c>
      <c r="D794" s="13">
        <f t="shared" si="12"/>
        <v>50087.689745903015</v>
      </c>
      <c r="E794" s="8" t="str" cm="1">
        <f t="array" ref="E794">_xlfn.IFS(D794&lt;100000,"Malá",D794&lt;442000,"Podlimitná",D794&gt;442000,"Nadlimitná")</f>
        <v>Malá</v>
      </c>
    </row>
    <row r="795" spans="1:5" x14ac:dyDescent="0.3">
      <c r="A795" s="14" t="s">
        <v>869</v>
      </c>
      <c r="B795" s="13">
        <v>75203.829002380371</v>
      </c>
      <c r="C795" s="8">
        <v>0</v>
      </c>
      <c r="D795" s="13">
        <f t="shared" si="12"/>
        <v>75203.829002380371</v>
      </c>
      <c r="E795" s="8" t="str" cm="1">
        <f t="array" ref="E795">_xlfn.IFS(D795&lt;100000,"Malá",D795&lt;442000,"Podlimitná",D795&gt;442000,"Nadlimitná")</f>
        <v>Malá</v>
      </c>
    </row>
    <row r="796" spans="1:5" x14ac:dyDescent="0.3">
      <c r="A796" s="14" t="s">
        <v>870</v>
      </c>
      <c r="B796" s="13">
        <v>50367.149276733398</v>
      </c>
      <c r="C796" s="8">
        <v>0</v>
      </c>
      <c r="D796" s="13">
        <f t="shared" si="12"/>
        <v>50367.149276733398</v>
      </c>
      <c r="E796" s="8" t="str" cm="1">
        <f t="array" ref="E796">_xlfn.IFS(D796&lt;100000,"Malá",D796&lt;442000,"Podlimitná",D796&gt;442000,"Nadlimitná")</f>
        <v>Malá</v>
      </c>
    </row>
    <row r="797" spans="1:5" x14ac:dyDescent="0.3">
      <c r="A797" s="14" t="s">
        <v>871</v>
      </c>
      <c r="B797" s="13">
        <v>104412.50951194763</v>
      </c>
      <c r="C797" s="8">
        <v>0</v>
      </c>
      <c r="D797" s="13">
        <f t="shared" si="12"/>
        <v>104412.50951194763</v>
      </c>
      <c r="E797" s="8" t="str" cm="1">
        <f t="array" ref="E797">_xlfn.IFS(D797&lt;100000,"Malá",D797&lt;442000,"Podlimitná",D797&gt;442000,"Nadlimitná")</f>
        <v>Podlimitná</v>
      </c>
    </row>
    <row r="798" spans="1:5" x14ac:dyDescent="0.3">
      <c r="A798" s="14" t="s">
        <v>872</v>
      </c>
      <c r="B798" s="13">
        <v>99241.720237731934</v>
      </c>
      <c r="C798" s="8">
        <v>0</v>
      </c>
      <c r="D798" s="13">
        <f t="shared" si="12"/>
        <v>99241.720237731934</v>
      </c>
      <c r="E798" s="8" t="str" cm="1">
        <f t="array" ref="E798">_xlfn.IFS(D798&lt;100000,"Malá",D798&lt;442000,"Podlimitná",D798&gt;442000,"Nadlimitná")</f>
        <v>Malá</v>
      </c>
    </row>
    <row r="799" spans="1:5" x14ac:dyDescent="0.3">
      <c r="A799" s="14" t="s">
        <v>873</v>
      </c>
      <c r="B799" s="13">
        <v>72470.400451660156</v>
      </c>
      <c r="C799" s="8">
        <v>0</v>
      </c>
      <c r="D799" s="13">
        <f t="shared" si="12"/>
        <v>72470.400451660156</v>
      </c>
      <c r="E799" s="8" t="str" cm="1">
        <f t="array" ref="E799">_xlfn.IFS(D799&lt;100000,"Malá",D799&lt;442000,"Podlimitná",D799&gt;442000,"Nadlimitná")</f>
        <v>Malá</v>
      </c>
    </row>
    <row r="800" spans="1:5" x14ac:dyDescent="0.3">
      <c r="A800" s="14" t="s">
        <v>874</v>
      </c>
      <c r="B800" s="13">
        <v>13096.839752197266</v>
      </c>
      <c r="C800" s="8">
        <v>0</v>
      </c>
      <c r="D800" s="13">
        <f t="shared" si="12"/>
        <v>13096.839752197266</v>
      </c>
      <c r="E800" s="8" t="str" cm="1">
        <f t="array" ref="E800">_xlfn.IFS(D800&lt;100000,"Malá",D800&lt;442000,"Podlimitná",D800&gt;442000,"Nadlimitná")</f>
        <v>Malá</v>
      </c>
    </row>
    <row r="801" spans="1:5" x14ac:dyDescent="0.3">
      <c r="A801" s="14" t="s">
        <v>875</v>
      </c>
      <c r="B801" s="13">
        <v>290917.04537963867</v>
      </c>
      <c r="C801" s="8">
        <v>0</v>
      </c>
      <c r="D801" s="13">
        <f t="shared" si="12"/>
        <v>290917.04537963867</v>
      </c>
      <c r="E801" s="8" t="str" cm="1">
        <f t="array" ref="E801">_xlfn.IFS(D801&lt;100000,"Malá",D801&lt;442000,"Podlimitná",D801&gt;442000,"Nadlimitná")</f>
        <v>Podlimitná</v>
      </c>
    </row>
    <row r="802" spans="1:5" x14ac:dyDescent="0.3">
      <c r="A802" s="14" t="s">
        <v>876</v>
      </c>
      <c r="B802" s="13">
        <v>84399.459038734436</v>
      </c>
      <c r="C802" s="8">
        <v>0</v>
      </c>
      <c r="D802" s="13">
        <f t="shared" si="12"/>
        <v>84399.459038734436</v>
      </c>
      <c r="E802" s="8" t="str" cm="1">
        <f t="array" ref="E802">_xlfn.IFS(D802&lt;100000,"Malá",D802&lt;442000,"Podlimitná",D802&gt;442000,"Nadlimitná")</f>
        <v>Malá</v>
      </c>
    </row>
    <row r="803" spans="1:5" x14ac:dyDescent="0.3">
      <c r="A803" s="14" t="s">
        <v>877</v>
      </c>
      <c r="B803" s="13">
        <v>115480.68060684204</v>
      </c>
      <c r="C803" s="8">
        <v>1</v>
      </c>
      <c r="D803" s="13">
        <f t="shared" si="12"/>
        <v>96171.748500969654</v>
      </c>
      <c r="E803" s="8" t="str" cm="1">
        <f t="array" ref="E803">_xlfn.IFS(D803&lt;100000,"Malá",D803&lt;442000,"Podlimitná",D803&gt;442000,"Nadlimitná")</f>
        <v>Malá</v>
      </c>
    </row>
    <row r="804" spans="1:5" x14ac:dyDescent="0.3">
      <c r="A804" s="14" t="s">
        <v>878</v>
      </c>
      <c r="B804" s="13">
        <v>8465.2400016784668</v>
      </c>
      <c r="C804" s="8">
        <v>0</v>
      </c>
      <c r="D804" s="13">
        <f t="shared" si="12"/>
        <v>8465.2400016784668</v>
      </c>
      <c r="E804" s="8" t="str" cm="1">
        <f t="array" ref="E804">_xlfn.IFS(D804&lt;100000,"Malá",D804&lt;442000,"Podlimitná",D804&gt;442000,"Nadlimitná")</f>
        <v>Malá</v>
      </c>
    </row>
    <row r="805" spans="1:5" x14ac:dyDescent="0.3">
      <c r="A805" s="14" t="s">
        <v>879</v>
      </c>
      <c r="B805" s="13">
        <v>83733.920365899801</v>
      </c>
      <c r="C805" s="8">
        <v>1</v>
      </c>
      <c r="D805" s="13">
        <f t="shared" si="12"/>
        <v>69733.201156353593</v>
      </c>
      <c r="E805" s="8" t="str" cm="1">
        <f t="array" ref="E805">_xlfn.IFS(D805&lt;100000,"Malá",D805&lt;442000,"Podlimitná",D805&gt;442000,"Nadlimitná")</f>
        <v>Malá</v>
      </c>
    </row>
    <row r="806" spans="1:5" x14ac:dyDescent="0.3">
      <c r="A806" s="14" t="s">
        <v>880</v>
      </c>
      <c r="B806" s="13">
        <v>40352.729530334473</v>
      </c>
      <c r="C806" s="8">
        <v>0</v>
      </c>
      <c r="D806" s="13">
        <f t="shared" si="12"/>
        <v>40352.729530334473</v>
      </c>
      <c r="E806" s="8" t="str" cm="1">
        <f t="array" ref="E806">_xlfn.IFS(D806&lt;100000,"Malá",D806&lt;442000,"Podlimitná",D806&gt;442000,"Nadlimitná")</f>
        <v>Malá</v>
      </c>
    </row>
    <row r="807" spans="1:5" x14ac:dyDescent="0.3">
      <c r="A807" s="14" t="s">
        <v>881</v>
      </c>
      <c r="B807" s="13">
        <v>38609.550231933594</v>
      </c>
      <c r="C807" s="8">
        <v>0</v>
      </c>
      <c r="D807" s="13">
        <f t="shared" si="12"/>
        <v>38609.550231933594</v>
      </c>
      <c r="E807" s="8" t="str" cm="1">
        <f t="array" ref="E807">_xlfn.IFS(D807&lt;100000,"Malá",D807&lt;442000,"Podlimitná",D807&gt;442000,"Nadlimitná")</f>
        <v>Malá</v>
      </c>
    </row>
    <row r="808" spans="1:5" x14ac:dyDescent="0.3">
      <c r="A808" s="14" t="s">
        <v>882</v>
      </c>
      <c r="B808" s="13">
        <v>49736.740165710449</v>
      </c>
      <c r="C808" s="8">
        <v>0</v>
      </c>
      <c r="D808" s="13">
        <f t="shared" si="12"/>
        <v>49736.740165710449</v>
      </c>
      <c r="E808" s="8" t="str" cm="1">
        <f t="array" ref="E808">_xlfn.IFS(D808&lt;100000,"Malá",D808&lt;442000,"Podlimitná",D808&gt;442000,"Nadlimitná")</f>
        <v>Malá</v>
      </c>
    </row>
    <row r="809" spans="1:5" x14ac:dyDescent="0.3">
      <c r="A809" s="14" t="s">
        <v>883</v>
      </c>
      <c r="B809" s="13">
        <v>7092.7499809265137</v>
      </c>
      <c r="C809" s="8">
        <v>0</v>
      </c>
      <c r="D809" s="13">
        <f t="shared" si="12"/>
        <v>7092.7499809265137</v>
      </c>
      <c r="E809" s="8" t="str" cm="1">
        <f t="array" ref="E809">_xlfn.IFS(D809&lt;100000,"Malá",D809&lt;442000,"Podlimitná",D809&gt;442000,"Nadlimitná")</f>
        <v>Malá</v>
      </c>
    </row>
    <row r="810" spans="1:5" x14ac:dyDescent="0.3">
      <c r="A810" s="14" t="s">
        <v>884</v>
      </c>
      <c r="B810" s="13">
        <v>191841.63014221191</v>
      </c>
      <c r="C810" s="8">
        <v>0</v>
      </c>
      <c r="D810" s="13">
        <f t="shared" si="12"/>
        <v>191841.63014221191</v>
      </c>
      <c r="E810" s="8" t="str" cm="1">
        <f t="array" ref="E810">_xlfn.IFS(D810&lt;100000,"Malá",D810&lt;442000,"Podlimitná",D810&gt;442000,"Nadlimitná")</f>
        <v>Podlimitná</v>
      </c>
    </row>
    <row r="811" spans="1:5" x14ac:dyDescent="0.3">
      <c r="A811" s="14" t="s">
        <v>885</v>
      </c>
      <c r="B811" s="13">
        <v>63678.750640869141</v>
      </c>
      <c r="C811" s="8">
        <v>0</v>
      </c>
      <c r="D811" s="13">
        <f t="shared" si="12"/>
        <v>63678.750640869141</v>
      </c>
      <c r="E811" s="8" t="str" cm="1">
        <f t="array" ref="E811">_xlfn.IFS(D811&lt;100000,"Malá",D811&lt;442000,"Podlimitná",D811&gt;442000,"Nadlimitná")</f>
        <v>Malá</v>
      </c>
    </row>
    <row r="812" spans="1:5" x14ac:dyDescent="0.3">
      <c r="A812" s="14" t="s">
        <v>886</v>
      </c>
      <c r="B812" s="13">
        <v>27596.770198822021</v>
      </c>
      <c r="C812" s="8">
        <v>0</v>
      </c>
      <c r="D812" s="13">
        <f t="shared" si="12"/>
        <v>27596.770198822021</v>
      </c>
      <c r="E812" s="8" t="str" cm="1">
        <f t="array" ref="E812">_xlfn.IFS(D812&lt;100000,"Malá",D812&lt;442000,"Podlimitná",D812&gt;442000,"Nadlimitná")</f>
        <v>Malá</v>
      </c>
    </row>
    <row r="813" spans="1:5" x14ac:dyDescent="0.3">
      <c r="A813" s="14" t="s">
        <v>887</v>
      </c>
      <c r="B813" s="13">
        <v>66498.809814453125</v>
      </c>
      <c r="C813" s="8">
        <v>0</v>
      </c>
      <c r="D813" s="13">
        <f t="shared" si="12"/>
        <v>66498.809814453125</v>
      </c>
      <c r="E813" s="8" t="str" cm="1">
        <f t="array" ref="E813">_xlfn.IFS(D813&lt;100000,"Malá",D813&lt;442000,"Podlimitná",D813&gt;442000,"Nadlimitná")</f>
        <v>Malá</v>
      </c>
    </row>
    <row r="814" spans="1:5" x14ac:dyDescent="0.3">
      <c r="A814" s="14" t="s">
        <v>888</v>
      </c>
      <c r="B814" s="13">
        <v>10920.9599609375</v>
      </c>
      <c r="C814" s="8">
        <v>0</v>
      </c>
      <c r="D814" s="13">
        <f t="shared" si="12"/>
        <v>10920.9599609375</v>
      </c>
      <c r="E814" s="8" t="str" cm="1">
        <f t="array" ref="E814">_xlfn.IFS(D814&lt;100000,"Malá",D814&lt;442000,"Podlimitná",D814&gt;442000,"Nadlimitná")</f>
        <v>Malá</v>
      </c>
    </row>
    <row r="815" spans="1:5" x14ac:dyDescent="0.3">
      <c r="A815" s="14" t="s">
        <v>889</v>
      </c>
      <c r="B815" s="13">
        <v>187237.51318359375</v>
      </c>
      <c r="C815" s="8">
        <v>0</v>
      </c>
      <c r="D815" s="13">
        <f t="shared" si="12"/>
        <v>187237.51318359375</v>
      </c>
      <c r="E815" s="8" t="str" cm="1">
        <f t="array" ref="E815">_xlfn.IFS(D815&lt;100000,"Malá",D815&lt;442000,"Podlimitná",D815&gt;442000,"Nadlimitná")</f>
        <v>Podlimitná</v>
      </c>
    </row>
    <row r="816" spans="1:5" x14ac:dyDescent="0.3">
      <c r="A816" s="14" t="s">
        <v>890</v>
      </c>
      <c r="B816" s="13">
        <v>447200.49991035461</v>
      </c>
      <c r="C816" s="8">
        <v>1</v>
      </c>
      <c r="D816" s="13">
        <f t="shared" si="12"/>
        <v>372426.39877841499</v>
      </c>
      <c r="E816" s="8" t="str" cm="1">
        <f t="array" ref="E816">_xlfn.IFS(D816&lt;100000,"Malá",D816&lt;442000,"Podlimitná",D816&gt;442000,"Nadlimitná")</f>
        <v>Podlimitná</v>
      </c>
    </row>
    <row r="817" spans="1:5" x14ac:dyDescent="0.3">
      <c r="A817" s="14" t="s">
        <v>891</v>
      </c>
      <c r="B817" s="13">
        <v>234269.68257904053</v>
      </c>
      <c r="C817" s="8">
        <v>0</v>
      </c>
      <c r="D817" s="13">
        <f t="shared" si="12"/>
        <v>234269.68257904053</v>
      </c>
      <c r="E817" s="8" t="str" cm="1">
        <f t="array" ref="E817">_xlfn.IFS(D817&lt;100000,"Malá",D817&lt;442000,"Podlimitná",D817&gt;442000,"Nadlimitná")</f>
        <v>Podlimitná</v>
      </c>
    </row>
    <row r="818" spans="1:5" x14ac:dyDescent="0.3">
      <c r="A818" s="14" t="s">
        <v>892</v>
      </c>
      <c r="B818" s="13">
        <v>218059.71978759766</v>
      </c>
      <c r="C818" s="8">
        <v>0</v>
      </c>
      <c r="D818" s="13">
        <f t="shared" si="12"/>
        <v>218059.71978759766</v>
      </c>
      <c r="E818" s="8" t="str" cm="1">
        <f t="array" ref="E818">_xlfn.IFS(D818&lt;100000,"Malá",D818&lt;442000,"Podlimitná",D818&gt;442000,"Nadlimitná")</f>
        <v>Podlimitná</v>
      </c>
    </row>
    <row r="819" spans="1:5" x14ac:dyDescent="0.3">
      <c r="A819" s="14" t="s">
        <v>893</v>
      </c>
      <c r="B819" s="13">
        <v>55515.619934082031</v>
      </c>
      <c r="C819" s="8">
        <v>0</v>
      </c>
      <c r="D819" s="13">
        <f t="shared" si="12"/>
        <v>55515.619934082031</v>
      </c>
      <c r="E819" s="8" t="str" cm="1">
        <f t="array" ref="E819">_xlfn.IFS(D819&lt;100000,"Malá",D819&lt;442000,"Podlimitná",D819&gt;442000,"Nadlimitná")</f>
        <v>Malá</v>
      </c>
    </row>
    <row r="820" spans="1:5" x14ac:dyDescent="0.3">
      <c r="A820" s="14" t="s">
        <v>894</v>
      </c>
      <c r="B820" s="13">
        <v>164360.99980926514</v>
      </c>
      <c r="C820" s="8">
        <v>0</v>
      </c>
      <c r="D820" s="13">
        <f t="shared" si="12"/>
        <v>164360.99980926514</v>
      </c>
      <c r="E820" s="8" t="str" cm="1">
        <f t="array" ref="E820">_xlfn.IFS(D820&lt;100000,"Malá",D820&lt;442000,"Podlimitná",D820&gt;442000,"Nadlimitná")</f>
        <v>Podlimitná</v>
      </c>
    </row>
    <row r="821" spans="1:5" x14ac:dyDescent="0.3">
      <c r="A821" s="14" t="s">
        <v>895</v>
      </c>
      <c r="B821" s="13">
        <v>139219.6484375</v>
      </c>
      <c r="C821" s="8">
        <v>0</v>
      </c>
      <c r="D821" s="13">
        <f t="shared" si="12"/>
        <v>139219.6484375</v>
      </c>
      <c r="E821" s="8" t="str" cm="1">
        <f t="array" ref="E821">_xlfn.IFS(D821&lt;100000,"Malá",D821&lt;442000,"Podlimitná",D821&gt;442000,"Nadlimitná")</f>
        <v>Podlimitná</v>
      </c>
    </row>
    <row r="822" spans="1:5" x14ac:dyDescent="0.3">
      <c r="A822" s="14" t="s">
        <v>896</v>
      </c>
      <c r="B822" s="13">
        <v>51694.269805908203</v>
      </c>
      <c r="C822" s="8">
        <v>0</v>
      </c>
      <c r="D822" s="13">
        <f t="shared" si="12"/>
        <v>51694.269805908203</v>
      </c>
      <c r="E822" s="8" t="str" cm="1">
        <f t="array" ref="E822">_xlfn.IFS(D822&lt;100000,"Malá",D822&lt;442000,"Podlimitná",D822&gt;442000,"Nadlimitná")</f>
        <v>Malá</v>
      </c>
    </row>
    <row r="823" spans="1:5" x14ac:dyDescent="0.3">
      <c r="A823" s="14" t="s">
        <v>897</v>
      </c>
      <c r="B823" s="13">
        <v>148754.37925720215</v>
      </c>
      <c r="C823" s="8">
        <v>0</v>
      </c>
      <c r="D823" s="13">
        <f t="shared" si="12"/>
        <v>148754.37925720215</v>
      </c>
      <c r="E823" s="8" t="str" cm="1">
        <f t="array" ref="E823">_xlfn.IFS(D823&lt;100000,"Malá",D823&lt;442000,"Podlimitná",D823&gt;442000,"Nadlimitná")</f>
        <v>Podlimitná</v>
      </c>
    </row>
    <row r="824" spans="1:5" x14ac:dyDescent="0.3">
      <c r="A824" s="14" t="s">
        <v>898</v>
      </c>
      <c r="B824" s="13">
        <v>26777.979797363281</v>
      </c>
      <c r="C824" s="8">
        <v>0</v>
      </c>
      <c r="D824" s="13">
        <f t="shared" si="12"/>
        <v>26777.979797363281</v>
      </c>
      <c r="E824" s="8" t="str" cm="1">
        <f t="array" ref="E824">_xlfn.IFS(D824&lt;100000,"Malá",D824&lt;442000,"Podlimitná",D824&gt;442000,"Nadlimitná")</f>
        <v>Malá</v>
      </c>
    </row>
    <row r="825" spans="1:5" x14ac:dyDescent="0.3">
      <c r="A825" s="14" t="s">
        <v>899</v>
      </c>
      <c r="B825" s="13">
        <v>100086.70903587341</v>
      </c>
      <c r="C825" s="8">
        <v>0</v>
      </c>
      <c r="D825" s="13">
        <f t="shared" si="12"/>
        <v>100086.70903587341</v>
      </c>
      <c r="E825" s="8" t="str" cm="1">
        <f t="array" ref="E825">_xlfn.IFS(D825&lt;100000,"Malá",D825&lt;442000,"Podlimitná",D825&gt;442000,"Nadlimitná")</f>
        <v>Podlimitná</v>
      </c>
    </row>
    <row r="826" spans="1:5" x14ac:dyDescent="0.3">
      <c r="A826" s="14" t="s">
        <v>900</v>
      </c>
      <c r="B826" s="13">
        <v>1478.3500366210938</v>
      </c>
      <c r="C826" s="8">
        <v>0</v>
      </c>
      <c r="D826" s="13">
        <f t="shared" si="12"/>
        <v>1478.3500366210938</v>
      </c>
      <c r="E826" s="8" t="str" cm="1">
        <f t="array" ref="E826">_xlfn.IFS(D826&lt;100000,"Malá",D826&lt;442000,"Podlimitná",D826&gt;442000,"Nadlimitná")</f>
        <v>Malá</v>
      </c>
    </row>
    <row r="827" spans="1:5" x14ac:dyDescent="0.3">
      <c r="A827" s="14" t="s">
        <v>901</v>
      </c>
      <c r="B827" s="13">
        <v>41768.870178222656</v>
      </c>
      <c r="C827" s="8">
        <v>0</v>
      </c>
      <c r="D827" s="13">
        <f t="shared" si="12"/>
        <v>41768.870178222656</v>
      </c>
      <c r="E827" s="8" t="str" cm="1">
        <f t="array" ref="E827">_xlfn.IFS(D827&lt;100000,"Malá",D827&lt;442000,"Podlimitná",D827&gt;442000,"Nadlimitná")</f>
        <v>Malá</v>
      </c>
    </row>
    <row r="828" spans="1:5" x14ac:dyDescent="0.3">
      <c r="A828" s="14" t="s">
        <v>902</v>
      </c>
      <c r="B828" s="13">
        <v>37149.539978027344</v>
      </c>
      <c r="C828" s="8">
        <v>0</v>
      </c>
      <c r="D828" s="13">
        <f t="shared" si="12"/>
        <v>37149.539978027344</v>
      </c>
      <c r="E828" s="8" t="str" cm="1">
        <f t="array" ref="E828">_xlfn.IFS(D828&lt;100000,"Malá",D828&lt;442000,"Podlimitná",D828&gt;442000,"Nadlimitná")</f>
        <v>Malá</v>
      </c>
    </row>
    <row r="829" spans="1:5" x14ac:dyDescent="0.3">
      <c r="A829" s="14" t="s">
        <v>903</v>
      </c>
      <c r="B829" s="13">
        <v>3917.8301086425781</v>
      </c>
      <c r="C829" s="8">
        <v>0</v>
      </c>
      <c r="D829" s="13">
        <f t="shared" si="12"/>
        <v>3917.8301086425781</v>
      </c>
      <c r="E829" s="8" t="str" cm="1">
        <f t="array" ref="E829">_xlfn.IFS(D829&lt;100000,"Malá",D829&lt;442000,"Podlimitná",D829&gt;442000,"Nadlimitná")</f>
        <v>Malá</v>
      </c>
    </row>
    <row r="830" spans="1:5" x14ac:dyDescent="0.3">
      <c r="A830" s="14" t="s">
        <v>904</v>
      </c>
      <c r="B830" s="13">
        <v>9667.9400389194489</v>
      </c>
      <c r="C830" s="8">
        <v>0</v>
      </c>
      <c r="D830" s="13">
        <f t="shared" si="12"/>
        <v>9667.9400389194489</v>
      </c>
      <c r="E830" s="8" t="str" cm="1">
        <f t="array" ref="E830">_xlfn.IFS(D830&lt;100000,"Malá",D830&lt;442000,"Podlimitná",D830&gt;442000,"Nadlimitná")</f>
        <v>Malá</v>
      </c>
    </row>
    <row r="831" spans="1:5" x14ac:dyDescent="0.3">
      <c r="A831" s="14" t="s">
        <v>905</v>
      </c>
      <c r="B831" s="13">
        <v>13026.319781303406</v>
      </c>
      <c r="C831" s="8">
        <v>0</v>
      </c>
      <c r="D831" s="13">
        <f t="shared" si="12"/>
        <v>13026.319781303406</v>
      </c>
      <c r="E831" s="8" t="str" cm="1">
        <f t="array" ref="E831">_xlfn.IFS(D831&lt;100000,"Malá",D831&lt;442000,"Podlimitná",D831&gt;442000,"Nadlimitná")</f>
        <v>Malá</v>
      </c>
    </row>
    <row r="832" spans="1:5" x14ac:dyDescent="0.3">
      <c r="A832" s="14" t="s">
        <v>906</v>
      </c>
      <c r="B832" s="13">
        <v>182483.37107849121</v>
      </c>
      <c r="C832" s="8">
        <v>1</v>
      </c>
      <c r="D832" s="13">
        <f t="shared" si="12"/>
        <v>151971.26287052713</v>
      </c>
      <c r="E832" s="8" t="str" cm="1">
        <f t="array" ref="E832">_xlfn.IFS(D832&lt;100000,"Malá",D832&lt;442000,"Podlimitná",D832&gt;442000,"Nadlimitná")</f>
        <v>Podlimitná</v>
      </c>
    </row>
    <row r="833" spans="1:5" x14ac:dyDescent="0.3">
      <c r="A833" s="14" t="s">
        <v>907</v>
      </c>
      <c r="B833" s="13">
        <v>115806.08726501465</v>
      </c>
      <c r="C833" s="8">
        <v>0</v>
      </c>
      <c r="D833" s="13">
        <f t="shared" si="12"/>
        <v>115806.08726501465</v>
      </c>
      <c r="E833" s="8" t="str" cm="1">
        <f t="array" ref="E833">_xlfn.IFS(D833&lt;100000,"Malá",D833&lt;442000,"Podlimitná",D833&gt;442000,"Nadlimitná")</f>
        <v>Podlimitná</v>
      </c>
    </row>
    <row r="834" spans="1:5" x14ac:dyDescent="0.3">
      <c r="A834" s="14" t="s">
        <v>908</v>
      </c>
      <c r="B834" s="13">
        <v>26720.069648742676</v>
      </c>
      <c r="C834" s="8">
        <v>0</v>
      </c>
      <c r="D834" s="13">
        <f t="shared" si="12"/>
        <v>26720.069648742676</v>
      </c>
      <c r="E834" s="8" t="str" cm="1">
        <f t="array" ref="E834">_xlfn.IFS(D834&lt;100000,"Malá",D834&lt;442000,"Podlimitná",D834&gt;442000,"Nadlimitná")</f>
        <v>Malá</v>
      </c>
    </row>
    <row r="835" spans="1:5" x14ac:dyDescent="0.3">
      <c r="A835" s="14" t="s">
        <v>909</v>
      </c>
      <c r="B835" s="13">
        <v>60928.910186767578</v>
      </c>
      <c r="C835" s="8">
        <v>0</v>
      </c>
      <c r="D835" s="13">
        <f t="shared" si="12"/>
        <v>60928.910186767578</v>
      </c>
      <c r="E835" s="8" t="str" cm="1">
        <f t="array" ref="E835">_xlfn.IFS(D835&lt;100000,"Malá",D835&lt;442000,"Podlimitná",D835&gt;442000,"Nadlimitná")</f>
        <v>Malá</v>
      </c>
    </row>
    <row r="836" spans="1:5" x14ac:dyDescent="0.3">
      <c r="A836" s="14" t="s">
        <v>910</v>
      </c>
      <c r="B836" s="13">
        <v>34795.269927978516</v>
      </c>
      <c r="C836" s="8">
        <v>0</v>
      </c>
      <c r="D836" s="13">
        <f t="shared" si="12"/>
        <v>34795.269927978516</v>
      </c>
      <c r="E836" s="8" t="str" cm="1">
        <f t="array" ref="E836">_xlfn.IFS(D836&lt;100000,"Malá",D836&lt;442000,"Podlimitná",D836&gt;442000,"Nadlimitná")</f>
        <v>Malá</v>
      </c>
    </row>
    <row r="837" spans="1:5" x14ac:dyDescent="0.3">
      <c r="A837" s="14" t="s">
        <v>911</v>
      </c>
      <c r="B837" s="13">
        <v>18209.179748535156</v>
      </c>
      <c r="C837" s="8">
        <v>0</v>
      </c>
      <c r="D837" s="13">
        <f t="shared" si="12"/>
        <v>18209.179748535156</v>
      </c>
      <c r="E837" s="8" t="str" cm="1">
        <f t="array" ref="E837">_xlfn.IFS(D837&lt;100000,"Malá",D837&lt;442000,"Podlimitná",D837&gt;442000,"Nadlimitná")</f>
        <v>Malá</v>
      </c>
    </row>
    <row r="838" spans="1:5" x14ac:dyDescent="0.3">
      <c r="A838" s="14" t="s">
        <v>912</v>
      </c>
      <c r="B838" s="13">
        <v>24846.309976816177</v>
      </c>
      <c r="C838" s="8">
        <v>0</v>
      </c>
      <c r="D838" s="13">
        <f t="shared" si="12"/>
        <v>24846.309976816177</v>
      </c>
      <c r="E838" s="8" t="str" cm="1">
        <f t="array" ref="E838">_xlfn.IFS(D838&lt;100000,"Malá",D838&lt;442000,"Podlimitná",D838&gt;442000,"Nadlimitná")</f>
        <v>Malá</v>
      </c>
    </row>
    <row r="839" spans="1:5" x14ac:dyDescent="0.3">
      <c r="A839" s="14" t="s">
        <v>913</v>
      </c>
      <c r="B839" s="13">
        <v>471764.79251098633</v>
      </c>
      <c r="C839" s="8">
        <v>1</v>
      </c>
      <c r="D839" s="13">
        <f t="shared" si="12"/>
        <v>392883.42204566626</v>
      </c>
      <c r="E839" s="8" t="str" cm="1">
        <f t="array" ref="E839">_xlfn.IFS(D839&lt;100000,"Malá",D839&lt;442000,"Podlimitná",D839&gt;442000,"Nadlimitná")</f>
        <v>Podlimitná</v>
      </c>
    </row>
    <row r="840" spans="1:5" x14ac:dyDescent="0.3">
      <c r="A840" s="14" t="s">
        <v>914</v>
      </c>
      <c r="B840" s="13">
        <v>614462.37838745117</v>
      </c>
      <c r="C840" s="8">
        <v>0</v>
      </c>
      <c r="D840" s="13">
        <f t="shared" si="12"/>
        <v>614462.37838745117</v>
      </c>
      <c r="E840" s="8" t="str" cm="1">
        <f t="array" ref="E840">_xlfn.IFS(D840&lt;100000,"Malá",D840&lt;442000,"Podlimitná",D840&gt;442000,"Nadlimitná")</f>
        <v>Nadlimitná</v>
      </c>
    </row>
    <row r="841" spans="1:5" x14ac:dyDescent="0.3">
      <c r="A841" s="14" t="s">
        <v>915</v>
      </c>
      <c r="B841" s="13">
        <v>26852.669982910156</v>
      </c>
      <c r="C841" s="8">
        <v>0</v>
      </c>
      <c r="D841" s="13">
        <f t="shared" si="12"/>
        <v>26852.669982910156</v>
      </c>
      <c r="E841" s="8" t="str" cm="1">
        <f t="array" ref="E841">_xlfn.IFS(D841&lt;100000,"Malá",D841&lt;442000,"Podlimitná",D841&gt;442000,"Nadlimitná")</f>
        <v>Malá</v>
      </c>
    </row>
    <row r="842" spans="1:5" x14ac:dyDescent="0.3">
      <c r="A842" s="14" t="s">
        <v>916</v>
      </c>
      <c r="B842" s="13">
        <v>40479.260078430176</v>
      </c>
      <c r="C842" s="8">
        <v>0</v>
      </c>
      <c r="D842" s="13">
        <f t="shared" si="12"/>
        <v>40479.260078430176</v>
      </c>
      <c r="E842" s="8" t="str" cm="1">
        <f t="array" ref="E842">_xlfn.IFS(D842&lt;100000,"Malá",D842&lt;442000,"Podlimitná",D842&gt;442000,"Nadlimitná")</f>
        <v>Malá</v>
      </c>
    </row>
    <row r="843" spans="1:5" x14ac:dyDescent="0.3">
      <c r="A843" s="14" t="s">
        <v>917</v>
      </c>
      <c r="B843" s="13">
        <v>51588.189498901367</v>
      </c>
      <c r="C843" s="8">
        <v>0</v>
      </c>
      <c r="D843" s="13">
        <f t="shared" si="12"/>
        <v>51588.189498901367</v>
      </c>
      <c r="E843" s="8" t="str" cm="1">
        <f t="array" ref="E843">_xlfn.IFS(D843&lt;100000,"Malá",D843&lt;442000,"Podlimitná",D843&gt;442000,"Nadlimitná")</f>
        <v>Malá</v>
      </c>
    </row>
    <row r="844" spans="1:5" x14ac:dyDescent="0.3">
      <c r="A844" s="14" t="s">
        <v>918</v>
      </c>
      <c r="B844" s="13">
        <v>62786.74072265625</v>
      </c>
      <c r="C844" s="8">
        <v>0</v>
      </c>
      <c r="D844" s="13">
        <f t="shared" si="12"/>
        <v>62786.74072265625</v>
      </c>
      <c r="E844" s="8" t="str" cm="1">
        <f t="array" ref="E844">_xlfn.IFS(D844&lt;100000,"Malá",D844&lt;442000,"Podlimitná",D844&gt;442000,"Nadlimitná")</f>
        <v>Malá</v>
      </c>
    </row>
    <row r="845" spans="1:5" x14ac:dyDescent="0.3">
      <c r="A845" s="14" t="s">
        <v>919</v>
      </c>
      <c r="B845" s="13">
        <v>23380.739715576172</v>
      </c>
      <c r="C845" s="8">
        <v>0</v>
      </c>
      <c r="D845" s="13">
        <f t="shared" si="12"/>
        <v>23380.739715576172</v>
      </c>
      <c r="E845" s="8" t="str" cm="1">
        <f t="array" ref="E845">_xlfn.IFS(D845&lt;100000,"Malá",D845&lt;442000,"Podlimitná",D845&gt;442000,"Nadlimitná")</f>
        <v>Malá</v>
      </c>
    </row>
    <row r="846" spans="1:5" x14ac:dyDescent="0.3">
      <c r="A846" s="14" t="s">
        <v>920</v>
      </c>
      <c r="B846" s="13">
        <v>25821.73999786377</v>
      </c>
      <c r="C846" s="8">
        <v>0</v>
      </c>
      <c r="D846" s="13">
        <f t="shared" ref="D846:D909" si="13">IF(C846=1,B846*$M$20,B846)</f>
        <v>25821.73999786377</v>
      </c>
      <c r="E846" s="8" t="str" cm="1">
        <f t="array" ref="E846">_xlfn.IFS(D846&lt;100000,"Malá",D846&lt;442000,"Podlimitná",D846&gt;442000,"Nadlimitná")</f>
        <v>Malá</v>
      </c>
    </row>
    <row r="847" spans="1:5" x14ac:dyDescent="0.3">
      <c r="A847" s="14" t="s">
        <v>921</v>
      </c>
      <c r="B847" s="13">
        <v>256154.91884613037</v>
      </c>
      <c r="C847" s="8">
        <v>0</v>
      </c>
      <c r="D847" s="13">
        <f t="shared" si="13"/>
        <v>256154.91884613037</v>
      </c>
      <c r="E847" s="8" t="str" cm="1">
        <f t="array" ref="E847">_xlfn.IFS(D847&lt;100000,"Malá",D847&lt;442000,"Podlimitná",D847&gt;442000,"Nadlimitná")</f>
        <v>Podlimitná</v>
      </c>
    </row>
    <row r="848" spans="1:5" x14ac:dyDescent="0.3">
      <c r="A848" s="14" t="s">
        <v>922</v>
      </c>
      <c r="B848" s="13">
        <v>108067.6105234623</v>
      </c>
      <c r="C848" s="8">
        <v>0</v>
      </c>
      <c r="D848" s="13">
        <f t="shared" si="13"/>
        <v>108067.6105234623</v>
      </c>
      <c r="E848" s="8" t="str" cm="1">
        <f t="array" ref="E848">_xlfn.IFS(D848&lt;100000,"Malá",D848&lt;442000,"Podlimitná",D848&gt;442000,"Nadlimitná")</f>
        <v>Podlimitná</v>
      </c>
    </row>
    <row r="849" spans="1:5" x14ac:dyDescent="0.3">
      <c r="A849" s="14" t="s">
        <v>923</v>
      </c>
      <c r="B849" s="13">
        <v>150045.43615722656</v>
      </c>
      <c r="C849" s="8">
        <v>0</v>
      </c>
      <c r="D849" s="13">
        <f t="shared" si="13"/>
        <v>150045.43615722656</v>
      </c>
      <c r="E849" s="8" t="str" cm="1">
        <f t="array" ref="E849">_xlfn.IFS(D849&lt;100000,"Malá",D849&lt;442000,"Podlimitná",D849&gt;442000,"Nadlimitná")</f>
        <v>Podlimitná</v>
      </c>
    </row>
    <row r="850" spans="1:5" x14ac:dyDescent="0.3">
      <c r="A850" s="14" t="s">
        <v>924</v>
      </c>
      <c r="B850" s="13">
        <v>111814.45132446289</v>
      </c>
      <c r="C850" s="8">
        <v>0</v>
      </c>
      <c r="D850" s="13">
        <f t="shared" si="13"/>
        <v>111814.45132446289</v>
      </c>
      <c r="E850" s="8" t="str" cm="1">
        <f t="array" ref="E850">_xlfn.IFS(D850&lt;100000,"Malá",D850&lt;442000,"Podlimitná",D850&gt;442000,"Nadlimitná")</f>
        <v>Podlimitná</v>
      </c>
    </row>
    <row r="851" spans="1:5" x14ac:dyDescent="0.3">
      <c r="A851" s="14" t="s">
        <v>925</v>
      </c>
      <c r="B851" s="13">
        <v>66116.230325698853</v>
      </c>
      <c r="C851" s="8">
        <v>0</v>
      </c>
      <c r="D851" s="13">
        <f t="shared" si="13"/>
        <v>66116.230325698853</v>
      </c>
      <c r="E851" s="8" t="str" cm="1">
        <f t="array" ref="E851">_xlfn.IFS(D851&lt;100000,"Malá",D851&lt;442000,"Podlimitná",D851&gt;442000,"Nadlimitná")</f>
        <v>Malá</v>
      </c>
    </row>
    <row r="852" spans="1:5" x14ac:dyDescent="0.3">
      <c r="A852" s="14" t="s">
        <v>926</v>
      </c>
      <c r="B852" s="13">
        <v>2585945.6532495022</v>
      </c>
      <c r="C852" s="8">
        <v>1</v>
      </c>
      <c r="D852" s="13">
        <f t="shared" si="13"/>
        <v>2153562.9483184051</v>
      </c>
      <c r="E852" s="8" t="str" cm="1">
        <f t="array" ref="E852">_xlfn.IFS(D852&lt;100000,"Malá",D852&lt;442000,"Podlimitná",D852&gt;442000,"Nadlimitná")</f>
        <v>Nadlimitná</v>
      </c>
    </row>
    <row r="853" spans="1:5" x14ac:dyDescent="0.3">
      <c r="A853" s="14" t="s">
        <v>927</v>
      </c>
      <c r="B853" s="13">
        <v>8894.5400543212891</v>
      </c>
      <c r="C853" s="8">
        <v>0</v>
      </c>
      <c r="D853" s="13">
        <f t="shared" si="13"/>
        <v>8894.5400543212891</v>
      </c>
      <c r="E853" s="8" t="str" cm="1">
        <f t="array" ref="E853">_xlfn.IFS(D853&lt;100000,"Malá",D853&lt;442000,"Podlimitná",D853&gt;442000,"Nadlimitná")</f>
        <v>Malá</v>
      </c>
    </row>
    <row r="854" spans="1:5" x14ac:dyDescent="0.3">
      <c r="A854" s="14" t="s">
        <v>928</v>
      </c>
      <c r="B854" s="13">
        <v>125755.62905883789</v>
      </c>
      <c r="C854" s="8">
        <v>1</v>
      </c>
      <c r="D854" s="13">
        <f t="shared" si="13"/>
        <v>104728.67554013386</v>
      </c>
      <c r="E854" s="8" t="str" cm="1">
        <f t="array" ref="E854">_xlfn.IFS(D854&lt;100000,"Malá",D854&lt;442000,"Podlimitná",D854&gt;442000,"Nadlimitná")</f>
        <v>Podlimitná</v>
      </c>
    </row>
    <row r="855" spans="1:5" x14ac:dyDescent="0.3">
      <c r="A855" s="14" t="s">
        <v>929</v>
      </c>
      <c r="B855" s="13">
        <v>4299</v>
      </c>
      <c r="C855" s="8">
        <v>0</v>
      </c>
      <c r="D855" s="13">
        <f t="shared" si="13"/>
        <v>4299</v>
      </c>
      <c r="E855" s="8" t="str" cm="1">
        <f t="array" ref="E855">_xlfn.IFS(D855&lt;100000,"Malá",D855&lt;442000,"Podlimitná",D855&gt;442000,"Nadlimitná")</f>
        <v>Malá</v>
      </c>
    </row>
    <row r="856" spans="1:5" x14ac:dyDescent="0.3">
      <c r="A856" s="14" t="s">
        <v>930</v>
      </c>
      <c r="B856" s="13">
        <v>140238.36885070801</v>
      </c>
      <c r="C856" s="8">
        <v>0</v>
      </c>
      <c r="D856" s="13">
        <f t="shared" si="13"/>
        <v>140238.36885070801</v>
      </c>
      <c r="E856" s="8" t="str" cm="1">
        <f t="array" ref="E856">_xlfn.IFS(D856&lt;100000,"Malá",D856&lt;442000,"Podlimitná",D856&gt;442000,"Nadlimitná")</f>
        <v>Podlimitná</v>
      </c>
    </row>
    <row r="857" spans="1:5" x14ac:dyDescent="0.3">
      <c r="A857" s="14" t="s">
        <v>931</v>
      </c>
      <c r="B857" s="13">
        <v>3390.7500762939453</v>
      </c>
      <c r="C857" s="8">
        <v>0</v>
      </c>
      <c r="D857" s="13">
        <f t="shared" si="13"/>
        <v>3390.7500762939453</v>
      </c>
      <c r="E857" s="8" t="str" cm="1">
        <f t="array" ref="E857">_xlfn.IFS(D857&lt;100000,"Malá",D857&lt;442000,"Podlimitná",D857&gt;442000,"Nadlimitná")</f>
        <v>Malá</v>
      </c>
    </row>
    <row r="858" spans="1:5" x14ac:dyDescent="0.3">
      <c r="A858" s="14" t="s">
        <v>932</v>
      </c>
      <c r="B858" s="13">
        <v>2316.18994140625</v>
      </c>
      <c r="C858" s="8">
        <v>0</v>
      </c>
      <c r="D858" s="13">
        <f t="shared" si="13"/>
        <v>2316.18994140625</v>
      </c>
      <c r="E858" s="8" t="str" cm="1">
        <f t="array" ref="E858">_xlfn.IFS(D858&lt;100000,"Malá",D858&lt;442000,"Podlimitná",D858&gt;442000,"Nadlimitná")</f>
        <v>Malá</v>
      </c>
    </row>
    <row r="859" spans="1:5" x14ac:dyDescent="0.3">
      <c r="A859" s="14" t="s">
        <v>933</v>
      </c>
      <c r="B859" s="13">
        <v>66475.80078125</v>
      </c>
      <c r="C859" s="8">
        <v>0</v>
      </c>
      <c r="D859" s="13">
        <f t="shared" si="13"/>
        <v>66475.80078125</v>
      </c>
      <c r="E859" s="8" t="str" cm="1">
        <f t="array" ref="E859">_xlfn.IFS(D859&lt;100000,"Malá",D859&lt;442000,"Podlimitná",D859&gt;442000,"Nadlimitná")</f>
        <v>Malá</v>
      </c>
    </row>
    <row r="860" spans="1:5" x14ac:dyDescent="0.3">
      <c r="A860" s="14" t="s">
        <v>934</v>
      </c>
      <c r="B860" s="13">
        <v>36902.549766540527</v>
      </c>
      <c r="C860" s="8">
        <v>0</v>
      </c>
      <c r="D860" s="13">
        <f t="shared" si="13"/>
        <v>36902.549766540527</v>
      </c>
      <c r="E860" s="8" t="str" cm="1">
        <f t="array" ref="E860">_xlfn.IFS(D860&lt;100000,"Malá",D860&lt;442000,"Podlimitná",D860&gt;442000,"Nadlimitná")</f>
        <v>Malá</v>
      </c>
    </row>
    <row r="861" spans="1:5" x14ac:dyDescent="0.3">
      <c r="A861" s="14" t="s">
        <v>935</v>
      </c>
      <c r="B861" s="13">
        <v>5621.3501281738281</v>
      </c>
      <c r="C861" s="8">
        <v>0</v>
      </c>
      <c r="D861" s="13">
        <f t="shared" si="13"/>
        <v>5621.3501281738281</v>
      </c>
      <c r="E861" s="8" t="str" cm="1">
        <f t="array" ref="E861">_xlfn.IFS(D861&lt;100000,"Malá",D861&lt;442000,"Podlimitná",D861&gt;442000,"Nadlimitná")</f>
        <v>Malá</v>
      </c>
    </row>
    <row r="862" spans="1:5" x14ac:dyDescent="0.3">
      <c r="A862" s="14" t="s">
        <v>936</v>
      </c>
      <c r="B862" s="13">
        <v>19366.770069122314</v>
      </c>
      <c r="C862" s="8">
        <v>0</v>
      </c>
      <c r="D862" s="13">
        <f t="shared" si="13"/>
        <v>19366.770069122314</v>
      </c>
      <c r="E862" s="8" t="str" cm="1">
        <f t="array" ref="E862">_xlfn.IFS(D862&lt;100000,"Malá",D862&lt;442000,"Podlimitná",D862&gt;442000,"Nadlimitná")</f>
        <v>Malá</v>
      </c>
    </row>
    <row r="863" spans="1:5" x14ac:dyDescent="0.3">
      <c r="A863" s="14" t="s">
        <v>937</v>
      </c>
      <c r="B863" s="13">
        <v>25360.749801635742</v>
      </c>
      <c r="C863" s="8">
        <v>0</v>
      </c>
      <c r="D863" s="13">
        <f t="shared" si="13"/>
        <v>25360.749801635742</v>
      </c>
      <c r="E863" s="8" t="str" cm="1">
        <f t="array" ref="E863">_xlfn.IFS(D863&lt;100000,"Malá",D863&lt;442000,"Podlimitná",D863&gt;442000,"Nadlimitná")</f>
        <v>Malá</v>
      </c>
    </row>
    <row r="864" spans="1:5" x14ac:dyDescent="0.3">
      <c r="A864" s="14" t="s">
        <v>938</v>
      </c>
      <c r="B864" s="13">
        <v>4473.800048828125</v>
      </c>
      <c r="C864" s="8">
        <v>0</v>
      </c>
      <c r="D864" s="13">
        <f t="shared" si="13"/>
        <v>4473.800048828125</v>
      </c>
      <c r="E864" s="8" t="str" cm="1">
        <f t="array" ref="E864">_xlfn.IFS(D864&lt;100000,"Malá",D864&lt;442000,"Podlimitná",D864&gt;442000,"Nadlimitná")</f>
        <v>Malá</v>
      </c>
    </row>
    <row r="865" spans="1:5" x14ac:dyDescent="0.3">
      <c r="A865" s="14" t="s">
        <v>939</v>
      </c>
      <c r="B865" s="13">
        <v>69391.610687255859</v>
      </c>
      <c r="C865" s="8">
        <v>0</v>
      </c>
      <c r="D865" s="13">
        <f t="shared" si="13"/>
        <v>69391.610687255859</v>
      </c>
      <c r="E865" s="8" t="str" cm="1">
        <f t="array" ref="E865">_xlfn.IFS(D865&lt;100000,"Malá",D865&lt;442000,"Podlimitná",D865&gt;442000,"Nadlimitná")</f>
        <v>Malá</v>
      </c>
    </row>
    <row r="866" spans="1:5" x14ac:dyDescent="0.3">
      <c r="A866" s="14" t="s">
        <v>940</v>
      </c>
      <c r="B866" s="13">
        <v>19869.899597167969</v>
      </c>
      <c r="C866" s="8">
        <v>0</v>
      </c>
      <c r="D866" s="13">
        <f t="shared" si="13"/>
        <v>19869.899597167969</v>
      </c>
      <c r="E866" s="8" t="str" cm="1">
        <f t="array" ref="E866">_xlfn.IFS(D866&lt;100000,"Malá",D866&lt;442000,"Podlimitná",D866&gt;442000,"Nadlimitná")</f>
        <v>Malá</v>
      </c>
    </row>
    <row r="867" spans="1:5" x14ac:dyDescent="0.3">
      <c r="A867" s="14" t="s">
        <v>941</v>
      </c>
      <c r="B867" s="13">
        <v>7517.6298065185547</v>
      </c>
      <c r="C867" s="8">
        <v>0</v>
      </c>
      <c r="D867" s="13">
        <f t="shared" si="13"/>
        <v>7517.6298065185547</v>
      </c>
      <c r="E867" s="8" t="str" cm="1">
        <f t="array" ref="E867">_xlfn.IFS(D867&lt;100000,"Malá",D867&lt;442000,"Podlimitná",D867&gt;442000,"Nadlimitná")</f>
        <v>Malá</v>
      </c>
    </row>
    <row r="868" spans="1:5" x14ac:dyDescent="0.3">
      <c r="A868" s="14" t="s">
        <v>942</v>
      </c>
      <c r="B868" s="13">
        <v>19619.64013671875</v>
      </c>
      <c r="C868" s="8">
        <v>0</v>
      </c>
      <c r="D868" s="13">
        <f t="shared" si="13"/>
        <v>19619.64013671875</v>
      </c>
      <c r="E868" s="8" t="str" cm="1">
        <f t="array" ref="E868">_xlfn.IFS(D868&lt;100000,"Malá",D868&lt;442000,"Podlimitná",D868&gt;442000,"Nadlimitná")</f>
        <v>Malá</v>
      </c>
    </row>
    <row r="869" spans="1:5" x14ac:dyDescent="0.3">
      <c r="A869" s="14" t="s">
        <v>943</v>
      </c>
      <c r="B869" s="13">
        <v>8527.8399047851563</v>
      </c>
      <c r="C869" s="8">
        <v>0</v>
      </c>
      <c r="D869" s="13">
        <f t="shared" si="13"/>
        <v>8527.8399047851563</v>
      </c>
      <c r="E869" s="8" t="str" cm="1">
        <f t="array" ref="E869">_xlfn.IFS(D869&lt;100000,"Malá",D869&lt;442000,"Podlimitná",D869&gt;442000,"Nadlimitná")</f>
        <v>Malá</v>
      </c>
    </row>
    <row r="870" spans="1:5" x14ac:dyDescent="0.3">
      <c r="A870" s="14" t="s">
        <v>944</v>
      </c>
      <c r="B870" s="13">
        <v>52477.149425506592</v>
      </c>
      <c r="C870" s="8">
        <v>0</v>
      </c>
      <c r="D870" s="13">
        <f t="shared" si="13"/>
        <v>52477.149425506592</v>
      </c>
      <c r="E870" s="8" t="str" cm="1">
        <f t="array" ref="E870">_xlfn.IFS(D870&lt;100000,"Malá",D870&lt;442000,"Podlimitná",D870&gt;442000,"Nadlimitná")</f>
        <v>Malá</v>
      </c>
    </row>
    <row r="871" spans="1:5" x14ac:dyDescent="0.3">
      <c r="A871" s="14" t="s">
        <v>945</v>
      </c>
      <c r="B871" s="13">
        <v>19468.46978521347</v>
      </c>
      <c r="C871" s="8">
        <v>0</v>
      </c>
      <c r="D871" s="13">
        <f t="shared" si="13"/>
        <v>19468.46978521347</v>
      </c>
      <c r="E871" s="8" t="str" cm="1">
        <f t="array" ref="E871">_xlfn.IFS(D871&lt;100000,"Malá",D871&lt;442000,"Podlimitná",D871&gt;442000,"Nadlimitná")</f>
        <v>Malá</v>
      </c>
    </row>
    <row r="872" spans="1:5" x14ac:dyDescent="0.3">
      <c r="A872" s="14" t="s">
        <v>946</v>
      </c>
      <c r="B872" s="13">
        <v>68913.519592285156</v>
      </c>
      <c r="C872" s="8">
        <v>0</v>
      </c>
      <c r="D872" s="13">
        <f t="shared" si="13"/>
        <v>68913.519592285156</v>
      </c>
      <c r="E872" s="8" t="str" cm="1">
        <f t="array" ref="E872">_xlfn.IFS(D872&lt;100000,"Malá",D872&lt;442000,"Podlimitná",D872&gt;442000,"Nadlimitná")</f>
        <v>Malá</v>
      </c>
    </row>
    <row r="873" spans="1:5" x14ac:dyDescent="0.3">
      <c r="A873" s="14" t="s">
        <v>947</v>
      </c>
      <c r="B873" s="13">
        <v>7433.7700309753418</v>
      </c>
      <c r="C873" s="8">
        <v>0</v>
      </c>
      <c r="D873" s="13">
        <f t="shared" si="13"/>
        <v>7433.7700309753418</v>
      </c>
      <c r="E873" s="8" t="str" cm="1">
        <f t="array" ref="E873">_xlfn.IFS(D873&lt;100000,"Malá",D873&lt;442000,"Podlimitná",D873&gt;442000,"Nadlimitná")</f>
        <v>Malá</v>
      </c>
    </row>
    <row r="874" spans="1:5" x14ac:dyDescent="0.3">
      <c r="A874" s="14" t="s">
        <v>948</v>
      </c>
      <c r="B874" s="13">
        <v>159274.36834716797</v>
      </c>
      <c r="C874" s="8">
        <v>0</v>
      </c>
      <c r="D874" s="13">
        <f t="shared" si="13"/>
        <v>159274.36834716797</v>
      </c>
      <c r="E874" s="8" t="str" cm="1">
        <f t="array" ref="E874">_xlfn.IFS(D874&lt;100000,"Malá",D874&lt;442000,"Podlimitná",D874&gt;442000,"Nadlimitná")</f>
        <v>Podlimitná</v>
      </c>
    </row>
    <row r="875" spans="1:5" x14ac:dyDescent="0.3">
      <c r="A875" s="14" t="s">
        <v>949</v>
      </c>
      <c r="B875" s="13">
        <v>4253.2199726104736</v>
      </c>
      <c r="C875" s="8">
        <v>0</v>
      </c>
      <c r="D875" s="13">
        <f t="shared" si="13"/>
        <v>4253.2199726104736</v>
      </c>
      <c r="E875" s="8" t="str" cm="1">
        <f t="array" ref="E875">_xlfn.IFS(D875&lt;100000,"Malá",D875&lt;442000,"Podlimitná",D875&gt;442000,"Nadlimitná")</f>
        <v>Malá</v>
      </c>
    </row>
    <row r="876" spans="1:5" x14ac:dyDescent="0.3">
      <c r="A876" s="14" t="s">
        <v>950</v>
      </c>
      <c r="B876" s="13">
        <v>43874.069957733154</v>
      </c>
      <c r="C876" s="8">
        <v>0</v>
      </c>
      <c r="D876" s="13">
        <f t="shared" si="13"/>
        <v>43874.069957733154</v>
      </c>
      <c r="E876" s="8" t="str" cm="1">
        <f t="array" ref="E876">_xlfn.IFS(D876&lt;100000,"Malá",D876&lt;442000,"Podlimitná",D876&gt;442000,"Nadlimitná")</f>
        <v>Malá</v>
      </c>
    </row>
    <row r="877" spans="1:5" x14ac:dyDescent="0.3">
      <c r="A877" s="14" t="s">
        <v>951</v>
      </c>
      <c r="B877" s="13">
        <v>77027.1396484375</v>
      </c>
      <c r="C877" s="8">
        <v>0</v>
      </c>
      <c r="D877" s="13">
        <f t="shared" si="13"/>
        <v>77027.1396484375</v>
      </c>
      <c r="E877" s="8" t="str" cm="1">
        <f t="array" ref="E877">_xlfn.IFS(D877&lt;100000,"Malá",D877&lt;442000,"Podlimitná",D877&gt;442000,"Nadlimitná")</f>
        <v>Malá</v>
      </c>
    </row>
    <row r="878" spans="1:5" x14ac:dyDescent="0.3">
      <c r="A878" s="14" t="s">
        <v>952</v>
      </c>
      <c r="B878" s="13">
        <v>112448.96929931641</v>
      </c>
      <c r="C878" s="8">
        <v>0</v>
      </c>
      <c r="D878" s="13">
        <f t="shared" si="13"/>
        <v>112448.96929931641</v>
      </c>
      <c r="E878" s="8" t="str" cm="1">
        <f t="array" ref="E878">_xlfn.IFS(D878&lt;100000,"Malá",D878&lt;442000,"Podlimitná",D878&gt;442000,"Nadlimitná")</f>
        <v>Podlimitná</v>
      </c>
    </row>
    <row r="879" spans="1:5" x14ac:dyDescent="0.3">
      <c r="A879" s="14" t="s">
        <v>953</v>
      </c>
      <c r="B879" s="13">
        <v>27567.989326477051</v>
      </c>
      <c r="C879" s="8">
        <v>0</v>
      </c>
      <c r="D879" s="13">
        <f t="shared" si="13"/>
        <v>27567.989326477051</v>
      </c>
      <c r="E879" s="8" t="str" cm="1">
        <f t="array" ref="E879">_xlfn.IFS(D879&lt;100000,"Malá",D879&lt;442000,"Podlimitná",D879&gt;442000,"Nadlimitná")</f>
        <v>Malá</v>
      </c>
    </row>
    <row r="880" spans="1:5" x14ac:dyDescent="0.3">
      <c r="A880" s="14" t="s">
        <v>954</v>
      </c>
      <c r="B880" s="13">
        <v>46260.110061645508</v>
      </c>
      <c r="C880" s="8">
        <v>0</v>
      </c>
      <c r="D880" s="13">
        <f t="shared" si="13"/>
        <v>46260.110061645508</v>
      </c>
      <c r="E880" s="8" t="str" cm="1">
        <f t="array" ref="E880">_xlfn.IFS(D880&lt;100000,"Malá",D880&lt;442000,"Podlimitná",D880&gt;442000,"Nadlimitná")</f>
        <v>Malá</v>
      </c>
    </row>
    <row r="881" spans="1:5" x14ac:dyDescent="0.3">
      <c r="A881" s="14" t="s">
        <v>955</v>
      </c>
      <c r="B881" s="13">
        <v>86569.839405059814</v>
      </c>
      <c r="C881" s="8">
        <v>0</v>
      </c>
      <c r="D881" s="13">
        <f t="shared" si="13"/>
        <v>86569.839405059814</v>
      </c>
      <c r="E881" s="8" t="str" cm="1">
        <f t="array" ref="E881">_xlfn.IFS(D881&lt;100000,"Malá",D881&lt;442000,"Podlimitná",D881&gt;442000,"Nadlimitná")</f>
        <v>Malá</v>
      </c>
    </row>
    <row r="882" spans="1:5" x14ac:dyDescent="0.3">
      <c r="A882" s="14" t="s">
        <v>956</v>
      </c>
      <c r="B882" s="13">
        <v>2066.879997253418</v>
      </c>
      <c r="C882" s="8">
        <v>0</v>
      </c>
      <c r="D882" s="13">
        <f t="shared" si="13"/>
        <v>2066.879997253418</v>
      </c>
      <c r="E882" s="8" t="str" cm="1">
        <f t="array" ref="E882">_xlfn.IFS(D882&lt;100000,"Malá",D882&lt;442000,"Podlimitná",D882&gt;442000,"Nadlimitná")</f>
        <v>Malá</v>
      </c>
    </row>
    <row r="883" spans="1:5" x14ac:dyDescent="0.3">
      <c r="A883" s="14" t="s">
        <v>957</v>
      </c>
      <c r="B883" s="13">
        <v>5742.2100219726563</v>
      </c>
      <c r="C883" s="8">
        <v>0</v>
      </c>
      <c r="D883" s="13">
        <f t="shared" si="13"/>
        <v>5742.2100219726563</v>
      </c>
      <c r="E883" s="8" t="str" cm="1">
        <f t="array" ref="E883">_xlfn.IFS(D883&lt;100000,"Malá",D883&lt;442000,"Podlimitná",D883&gt;442000,"Nadlimitná")</f>
        <v>Malá</v>
      </c>
    </row>
    <row r="884" spans="1:5" x14ac:dyDescent="0.3">
      <c r="A884" s="14" t="s">
        <v>958</v>
      </c>
      <c r="B884" s="13">
        <v>10183.150007247925</v>
      </c>
      <c r="C884" s="8">
        <v>0</v>
      </c>
      <c r="D884" s="13">
        <f t="shared" si="13"/>
        <v>10183.150007247925</v>
      </c>
      <c r="E884" s="8" t="str" cm="1">
        <f t="array" ref="E884">_xlfn.IFS(D884&lt;100000,"Malá",D884&lt;442000,"Podlimitná",D884&gt;442000,"Nadlimitná")</f>
        <v>Malá</v>
      </c>
    </row>
    <row r="885" spans="1:5" x14ac:dyDescent="0.3">
      <c r="A885" s="14" t="s">
        <v>959</v>
      </c>
      <c r="B885" s="13">
        <v>82794.33910369873</v>
      </c>
      <c r="C885" s="8">
        <v>0</v>
      </c>
      <c r="D885" s="13">
        <f t="shared" si="13"/>
        <v>82794.33910369873</v>
      </c>
      <c r="E885" s="8" t="str" cm="1">
        <f t="array" ref="E885">_xlfn.IFS(D885&lt;100000,"Malá",D885&lt;442000,"Podlimitná",D885&gt;442000,"Nadlimitná")</f>
        <v>Malá</v>
      </c>
    </row>
    <row r="886" spans="1:5" x14ac:dyDescent="0.3">
      <c r="A886" s="14" t="s">
        <v>960</v>
      </c>
      <c r="B886" s="13">
        <v>562365.4058971405</v>
      </c>
      <c r="C886" s="8">
        <v>1</v>
      </c>
      <c r="D886" s="13">
        <f t="shared" si="13"/>
        <v>468335.17171339865</v>
      </c>
      <c r="E886" s="8" t="str" cm="1">
        <f t="array" ref="E886">_xlfn.IFS(D886&lt;100000,"Malá",D886&lt;442000,"Podlimitná",D886&gt;442000,"Nadlimitná")</f>
        <v>Nadlimitná</v>
      </c>
    </row>
    <row r="887" spans="1:5" x14ac:dyDescent="0.3">
      <c r="A887" s="14" t="s">
        <v>961</v>
      </c>
      <c r="B887" s="13">
        <v>88816.340431213379</v>
      </c>
      <c r="C887" s="8">
        <v>0</v>
      </c>
      <c r="D887" s="13">
        <f t="shared" si="13"/>
        <v>88816.340431213379</v>
      </c>
      <c r="E887" s="8" t="str" cm="1">
        <f t="array" ref="E887">_xlfn.IFS(D887&lt;100000,"Malá",D887&lt;442000,"Podlimitná",D887&gt;442000,"Nadlimitná")</f>
        <v>Malá</v>
      </c>
    </row>
    <row r="888" spans="1:5" x14ac:dyDescent="0.3">
      <c r="A888" s="14" t="s">
        <v>962</v>
      </c>
      <c r="B888" s="13">
        <v>6633</v>
      </c>
      <c r="C888" s="8">
        <v>0</v>
      </c>
      <c r="D888" s="13">
        <f t="shared" si="13"/>
        <v>6633</v>
      </c>
      <c r="E888" s="8" t="str" cm="1">
        <f t="array" ref="E888">_xlfn.IFS(D888&lt;100000,"Malá",D888&lt;442000,"Podlimitná",D888&gt;442000,"Nadlimitná")</f>
        <v>Malá</v>
      </c>
    </row>
    <row r="889" spans="1:5" x14ac:dyDescent="0.3">
      <c r="A889" s="14" t="s">
        <v>963</v>
      </c>
      <c r="B889" s="13">
        <v>14472.430099487305</v>
      </c>
      <c r="C889" s="8">
        <v>0</v>
      </c>
      <c r="D889" s="13">
        <f t="shared" si="13"/>
        <v>14472.430099487305</v>
      </c>
      <c r="E889" s="8" t="str" cm="1">
        <f t="array" ref="E889">_xlfn.IFS(D889&lt;100000,"Malá",D889&lt;442000,"Podlimitná",D889&gt;442000,"Nadlimitná")</f>
        <v>Malá</v>
      </c>
    </row>
    <row r="890" spans="1:5" x14ac:dyDescent="0.3">
      <c r="A890" s="14" t="s">
        <v>964</v>
      </c>
      <c r="B890" s="13">
        <v>63300.559226989746</v>
      </c>
      <c r="C890" s="8">
        <v>0</v>
      </c>
      <c r="D890" s="13">
        <f t="shared" si="13"/>
        <v>63300.559226989746</v>
      </c>
      <c r="E890" s="8" t="str" cm="1">
        <f t="array" ref="E890">_xlfn.IFS(D890&lt;100000,"Malá",D890&lt;442000,"Podlimitná",D890&gt;442000,"Nadlimitná")</f>
        <v>Malá</v>
      </c>
    </row>
    <row r="891" spans="1:5" x14ac:dyDescent="0.3">
      <c r="A891" s="14" t="s">
        <v>965</v>
      </c>
      <c r="B891" s="13">
        <v>94868.419622898102</v>
      </c>
      <c r="C891" s="8">
        <v>0</v>
      </c>
      <c r="D891" s="13">
        <f t="shared" si="13"/>
        <v>94868.419622898102</v>
      </c>
      <c r="E891" s="8" t="str" cm="1">
        <f t="array" ref="E891">_xlfn.IFS(D891&lt;100000,"Malá",D891&lt;442000,"Podlimitná",D891&gt;442000,"Nadlimitná")</f>
        <v>Malá</v>
      </c>
    </row>
    <row r="892" spans="1:5" x14ac:dyDescent="0.3">
      <c r="A892" s="14" t="s">
        <v>966</v>
      </c>
      <c r="B892" s="13">
        <v>146144.84028625488</v>
      </c>
      <c r="C892" s="8">
        <v>0</v>
      </c>
      <c r="D892" s="13">
        <f t="shared" si="13"/>
        <v>146144.84028625488</v>
      </c>
      <c r="E892" s="8" t="str" cm="1">
        <f t="array" ref="E892">_xlfn.IFS(D892&lt;100000,"Malá",D892&lt;442000,"Podlimitná",D892&gt;442000,"Nadlimitná")</f>
        <v>Podlimitná</v>
      </c>
    </row>
    <row r="893" spans="1:5" x14ac:dyDescent="0.3">
      <c r="A893" s="14" t="s">
        <v>967</v>
      </c>
      <c r="B893" s="13">
        <v>108315.09005451202</v>
      </c>
      <c r="C893" s="8">
        <v>0</v>
      </c>
      <c r="D893" s="13">
        <f t="shared" si="13"/>
        <v>108315.09005451202</v>
      </c>
      <c r="E893" s="8" t="str" cm="1">
        <f t="array" ref="E893">_xlfn.IFS(D893&lt;100000,"Malá",D893&lt;442000,"Podlimitná",D893&gt;442000,"Nadlimitná")</f>
        <v>Podlimitná</v>
      </c>
    </row>
    <row r="894" spans="1:5" x14ac:dyDescent="0.3">
      <c r="A894" s="14" t="s">
        <v>968</v>
      </c>
      <c r="B894" s="13">
        <v>111633.77879333496</v>
      </c>
      <c r="C894" s="8">
        <v>0</v>
      </c>
      <c r="D894" s="13">
        <f t="shared" si="13"/>
        <v>111633.77879333496</v>
      </c>
      <c r="E894" s="8" t="str" cm="1">
        <f t="array" ref="E894">_xlfn.IFS(D894&lt;100000,"Malá",D894&lt;442000,"Podlimitná",D894&gt;442000,"Nadlimitná")</f>
        <v>Podlimitná</v>
      </c>
    </row>
    <row r="895" spans="1:5" x14ac:dyDescent="0.3">
      <c r="A895" s="14" t="s">
        <v>969</v>
      </c>
      <c r="B895" s="13">
        <v>49693.559906005859</v>
      </c>
      <c r="C895" s="8">
        <v>0</v>
      </c>
      <c r="D895" s="13">
        <f t="shared" si="13"/>
        <v>49693.559906005859</v>
      </c>
      <c r="E895" s="8" t="str" cm="1">
        <f t="array" ref="E895">_xlfn.IFS(D895&lt;100000,"Malá",D895&lt;442000,"Podlimitná",D895&gt;442000,"Nadlimitná")</f>
        <v>Malá</v>
      </c>
    </row>
    <row r="896" spans="1:5" x14ac:dyDescent="0.3">
      <c r="A896" s="14" t="s">
        <v>970</v>
      </c>
      <c r="B896" s="13">
        <v>4252.909912109375</v>
      </c>
      <c r="C896" s="8">
        <v>0</v>
      </c>
      <c r="D896" s="13">
        <f t="shared" si="13"/>
        <v>4252.909912109375</v>
      </c>
      <c r="E896" s="8" t="str" cm="1">
        <f t="array" ref="E896">_xlfn.IFS(D896&lt;100000,"Malá",D896&lt;442000,"Podlimitná",D896&gt;442000,"Nadlimitná")</f>
        <v>Malá</v>
      </c>
    </row>
    <row r="897" spans="1:5" x14ac:dyDescent="0.3">
      <c r="A897" s="14" t="s">
        <v>971</v>
      </c>
      <c r="B897" s="13">
        <v>2566.7900543212891</v>
      </c>
      <c r="C897" s="8">
        <v>0</v>
      </c>
      <c r="D897" s="13">
        <f t="shared" si="13"/>
        <v>2566.7900543212891</v>
      </c>
      <c r="E897" s="8" t="str" cm="1">
        <f t="array" ref="E897">_xlfn.IFS(D897&lt;100000,"Malá",D897&lt;442000,"Podlimitná",D897&gt;442000,"Nadlimitná")</f>
        <v>Malá</v>
      </c>
    </row>
    <row r="898" spans="1:5" x14ac:dyDescent="0.3">
      <c r="A898" s="14" t="s">
        <v>972</v>
      </c>
      <c r="B898" s="13">
        <v>7026.8700637817383</v>
      </c>
      <c r="C898" s="8">
        <v>0</v>
      </c>
      <c r="D898" s="13">
        <f t="shared" si="13"/>
        <v>7026.8700637817383</v>
      </c>
      <c r="E898" s="8" t="str" cm="1">
        <f t="array" ref="E898">_xlfn.IFS(D898&lt;100000,"Malá",D898&lt;442000,"Podlimitná",D898&gt;442000,"Nadlimitná")</f>
        <v>Malá</v>
      </c>
    </row>
    <row r="899" spans="1:5" x14ac:dyDescent="0.3">
      <c r="A899" s="14" t="s">
        <v>973</v>
      </c>
      <c r="B899" s="13">
        <v>14999.659912109375</v>
      </c>
      <c r="C899" s="8">
        <v>0</v>
      </c>
      <c r="D899" s="13">
        <f t="shared" si="13"/>
        <v>14999.659912109375</v>
      </c>
      <c r="E899" s="8" t="str" cm="1">
        <f t="array" ref="E899">_xlfn.IFS(D899&lt;100000,"Malá",D899&lt;442000,"Podlimitná",D899&gt;442000,"Nadlimitná")</f>
        <v>Malá</v>
      </c>
    </row>
    <row r="900" spans="1:5" x14ac:dyDescent="0.3">
      <c r="A900" s="14" t="s">
        <v>974</v>
      </c>
      <c r="B900" s="13">
        <v>9773.52001953125</v>
      </c>
      <c r="C900" s="8">
        <v>0</v>
      </c>
      <c r="D900" s="13">
        <f t="shared" si="13"/>
        <v>9773.52001953125</v>
      </c>
      <c r="E900" s="8" t="str" cm="1">
        <f t="array" ref="E900">_xlfn.IFS(D900&lt;100000,"Malá",D900&lt;442000,"Podlimitná",D900&gt;442000,"Nadlimitná")</f>
        <v>Malá</v>
      </c>
    </row>
    <row r="901" spans="1:5" x14ac:dyDescent="0.3">
      <c r="A901" s="14" t="s">
        <v>975</v>
      </c>
      <c r="B901" s="13">
        <v>105162.94921112061</v>
      </c>
      <c r="C901" s="8">
        <v>0</v>
      </c>
      <c r="D901" s="13">
        <f t="shared" si="13"/>
        <v>105162.94921112061</v>
      </c>
      <c r="E901" s="8" t="str" cm="1">
        <f t="array" ref="E901">_xlfn.IFS(D901&lt;100000,"Malá",D901&lt;442000,"Podlimitná",D901&gt;442000,"Nadlimitná")</f>
        <v>Podlimitná</v>
      </c>
    </row>
    <row r="902" spans="1:5" x14ac:dyDescent="0.3">
      <c r="A902" s="14" t="s">
        <v>976</v>
      </c>
      <c r="B902" s="13">
        <v>15248.399658203125</v>
      </c>
      <c r="C902" s="8">
        <v>0</v>
      </c>
      <c r="D902" s="13">
        <f t="shared" si="13"/>
        <v>15248.399658203125</v>
      </c>
      <c r="E902" s="8" t="str" cm="1">
        <f t="array" ref="E902">_xlfn.IFS(D902&lt;100000,"Malá",D902&lt;442000,"Podlimitná",D902&gt;442000,"Nadlimitná")</f>
        <v>Malá</v>
      </c>
    </row>
    <row r="903" spans="1:5" x14ac:dyDescent="0.3">
      <c r="A903" s="14" t="s">
        <v>977</v>
      </c>
      <c r="B903" s="13">
        <v>3764.2000274658203</v>
      </c>
      <c r="C903" s="8">
        <v>0</v>
      </c>
      <c r="D903" s="13">
        <f t="shared" si="13"/>
        <v>3764.2000274658203</v>
      </c>
      <c r="E903" s="8" t="str" cm="1">
        <f t="array" ref="E903">_xlfn.IFS(D903&lt;100000,"Malá",D903&lt;442000,"Podlimitná",D903&gt;442000,"Nadlimitná")</f>
        <v>Malá</v>
      </c>
    </row>
    <row r="904" spans="1:5" x14ac:dyDescent="0.3">
      <c r="A904" s="14" t="s">
        <v>978</v>
      </c>
      <c r="B904" s="13">
        <v>23403.80980682373</v>
      </c>
      <c r="C904" s="8">
        <v>0</v>
      </c>
      <c r="D904" s="13">
        <f t="shared" si="13"/>
        <v>23403.80980682373</v>
      </c>
      <c r="E904" s="8" t="str" cm="1">
        <f t="array" ref="E904">_xlfn.IFS(D904&lt;100000,"Malá",D904&lt;442000,"Podlimitná",D904&gt;442000,"Nadlimitná")</f>
        <v>Malá</v>
      </c>
    </row>
    <row r="905" spans="1:5" x14ac:dyDescent="0.3">
      <c r="A905" s="14" t="s">
        <v>979</v>
      </c>
      <c r="B905" s="13">
        <v>2091.3799438476563</v>
      </c>
      <c r="C905" s="8">
        <v>0</v>
      </c>
      <c r="D905" s="13">
        <f t="shared" si="13"/>
        <v>2091.3799438476563</v>
      </c>
      <c r="E905" s="8" t="str" cm="1">
        <f t="array" ref="E905">_xlfn.IFS(D905&lt;100000,"Malá",D905&lt;442000,"Podlimitná",D905&gt;442000,"Nadlimitná")</f>
        <v>Malá</v>
      </c>
    </row>
    <row r="906" spans="1:5" x14ac:dyDescent="0.3">
      <c r="A906" s="14" t="s">
        <v>980</v>
      </c>
      <c r="B906" s="13">
        <v>117143.82077026367</v>
      </c>
      <c r="C906" s="8">
        <v>0</v>
      </c>
      <c r="D906" s="13">
        <f t="shared" si="13"/>
        <v>117143.82077026367</v>
      </c>
      <c r="E906" s="8" t="str" cm="1">
        <f t="array" ref="E906">_xlfn.IFS(D906&lt;100000,"Malá",D906&lt;442000,"Podlimitná",D906&gt;442000,"Nadlimitná")</f>
        <v>Podlimitná</v>
      </c>
    </row>
    <row r="907" spans="1:5" x14ac:dyDescent="0.3">
      <c r="A907" s="14" t="s">
        <v>981</v>
      </c>
      <c r="B907" s="13">
        <v>21754.910148620605</v>
      </c>
      <c r="C907" s="8">
        <v>0</v>
      </c>
      <c r="D907" s="13">
        <f t="shared" si="13"/>
        <v>21754.910148620605</v>
      </c>
      <c r="E907" s="8" t="str" cm="1">
        <f t="array" ref="E907">_xlfn.IFS(D907&lt;100000,"Malá",D907&lt;442000,"Podlimitná",D907&gt;442000,"Nadlimitná")</f>
        <v>Malá</v>
      </c>
    </row>
    <row r="908" spans="1:5" x14ac:dyDescent="0.3">
      <c r="A908" s="14" t="s">
        <v>982</v>
      </c>
      <c r="B908" s="13">
        <v>1551167.682800293</v>
      </c>
      <c r="C908" s="8">
        <v>1</v>
      </c>
      <c r="D908" s="13">
        <f t="shared" si="13"/>
        <v>1291804.8931577138</v>
      </c>
      <c r="E908" s="8" t="str" cm="1">
        <f t="array" ref="E908">_xlfn.IFS(D908&lt;100000,"Malá",D908&lt;442000,"Podlimitná",D908&gt;442000,"Nadlimitná")</f>
        <v>Nadlimitná</v>
      </c>
    </row>
    <row r="909" spans="1:5" x14ac:dyDescent="0.3">
      <c r="A909" s="14" t="s">
        <v>983</v>
      </c>
      <c r="B909" s="13">
        <v>146747.20040893555</v>
      </c>
      <c r="C909" s="8">
        <v>0</v>
      </c>
      <c r="D909" s="13">
        <f t="shared" si="13"/>
        <v>146747.20040893555</v>
      </c>
      <c r="E909" s="8" t="str" cm="1">
        <f t="array" ref="E909">_xlfn.IFS(D909&lt;100000,"Malá",D909&lt;442000,"Podlimitná",D909&gt;442000,"Nadlimitná")</f>
        <v>Podlimitná</v>
      </c>
    </row>
    <row r="910" spans="1:5" x14ac:dyDescent="0.3">
      <c r="A910" s="14" t="s">
        <v>984</v>
      </c>
      <c r="B910" s="13">
        <v>17561.699493408203</v>
      </c>
      <c r="C910" s="8">
        <v>0</v>
      </c>
      <c r="D910" s="13">
        <f t="shared" ref="D910:D973" si="14">IF(C910=1,B910*$M$20,B910)</f>
        <v>17561.699493408203</v>
      </c>
      <c r="E910" s="8" t="str" cm="1">
        <f t="array" ref="E910">_xlfn.IFS(D910&lt;100000,"Malá",D910&lt;442000,"Podlimitná",D910&gt;442000,"Nadlimitná")</f>
        <v>Malá</v>
      </c>
    </row>
    <row r="911" spans="1:5" x14ac:dyDescent="0.3">
      <c r="A911" s="14" t="s">
        <v>985</v>
      </c>
      <c r="B911" s="13">
        <v>26587.240051269531</v>
      </c>
      <c r="C911" s="8">
        <v>0</v>
      </c>
      <c r="D911" s="13">
        <f t="shared" si="14"/>
        <v>26587.240051269531</v>
      </c>
      <c r="E911" s="8" t="str" cm="1">
        <f t="array" ref="E911">_xlfn.IFS(D911&lt;100000,"Malá",D911&lt;442000,"Podlimitná",D911&gt;442000,"Nadlimitná")</f>
        <v>Malá</v>
      </c>
    </row>
    <row r="912" spans="1:5" x14ac:dyDescent="0.3">
      <c r="A912" s="14" t="s">
        <v>986</v>
      </c>
      <c r="B912" s="13">
        <v>53702.029983520508</v>
      </c>
      <c r="C912" s="8">
        <v>0</v>
      </c>
      <c r="D912" s="13">
        <f t="shared" si="14"/>
        <v>53702.029983520508</v>
      </c>
      <c r="E912" s="8" t="str" cm="1">
        <f t="array" ref="E912">_xlfn.IFS(D912&lt;100000,"Malá",D912&lt;442000,"Podlimitná",D912&gt;442000,"Nadlimitná")</f>
        <v>Malá</v>
      </c>
    </row>
    <row r="913" spans="1:5" x14ac:dyDescent="0.3">
      <c r="A913" s="14" t="s">
        <v>987</v>
      </c>
      <c r="B913" s="13">
        <v>17231.959899902344</v>
      </c>
      <c r="C913" s="8">
        <v>0</v>
      </c>
      <c r="D913" s="13">
        <f t="shared" si="14"/>
        <v>17231.959899902344</v>
      </c>
      <c r="E913" s="8" t="str" cm="1">
        <f t="array" ref="E913">_xlfn.IFS(D913&lt;100000,"Malá",D913&lt;442000,"Podlimitná",D913&gt;442000,"Nadlimitná")</f>
        <v>Malá</v>
      </c>
    </row>
    <row r="914" spans="1:5" x14ac:dyDescent="0.3">
      <c r="A914" s="14" t="s">
        <v>988</v>
      </c>
      <c r="B914" s="13">
        <v>22193.0302734375</v>
      </c>
      <c r="C914" s="8">
        <v>0</v>
      </c>
      <c r="D914" s="13">
        <f t="shared" si="14"/>
        <v>22193.0302734375</v>
      </c>
      <c r="E914" s="8" t="str" cm="1">
        <f t="array" ref="E914">_xlfn.IFS(D914&lt;100000,"Malá",D914&lt;442000,"Podlimitná",D914&gt;442000,"Nadlimitná")</f>
        <v>Malá</v>
      </c>
    </row>
    <row r="915" spans="1:5" x14ac:dyDescent="0.3">
      <c r="A915" s="14" t="s">
        <v>989</v>
      </c>
      <c r="B915" s="13">
        <v>4350.5199584960938</v>
      </c>
      <c r="C915" s="8">
        <v>0</v>
      </c>
      <c r="D915" s="13">
        <f t="shared" si="14"/>
        <v>4350.5199584960938</v>
      </c>
      <c r="E915" s="8" t="str" cm="1">
        <f t="array" ref="E915">_xlfn.IFS(D915&lt;100000,"Malá",D915&lt;442000,"Podlimitná",D915&gt;442000,"Nadlimitná")</f>
        <v>Malá</v>
      </c>
    </row>
    <row r="916" spans="1:5" x14ac:dyDescent="0.3">
      <c r="A916" s="14" t="s">
        <v>990</v>
      </c>
      <c r="B916" s="13">
        <v>13023.980049133301</v>
      </c>
      <c r="C916" s="8">
        <v>0</v>
      </c>
      <c r="D916" s="13">
        <f t="shared" si="14"/>
        <v>13023.980049133301</v>
      </c>
      <c r="E916" s="8" t="str" cm="1">
        <f t="array" ref="E916">_xlfn.IFS(D916&lt;100000,"Malá",D916&lt;442000,"Podlimitná",D916&gt;442000,"Nadlimitná")</f>
        <v>Malá</v>
      </c>
    </row>
    <row r="917" spans="1:5" x14ac:dyDescent="0.3">
      <c r="A917" s="14" t="s">
        <v>991</v>
      </c>
      <c r="B917" s="13">
        <v>15198.830291748047</v>
      </c>
      <c r="C917" s="8">
        <v>0</v>
      </c>
      <c r="D917" s="13">
        <f t="shared" si="14"/>
        <v>15198.830291748047</v>
      </c>
      <c r="E917" s="8" t="str" cm="1">
        <f t="array" ref="E917">_xlfn.IFS(D917&lt;100000,"Malá",D917&lt;442000,"Podlimitná",D917&gt;442000,"Nadlimitná")</f>
        <v>Malá</v>
      </c>
    </row>
    <row r="918" spans="1:5" x14ac:dyDescent="0.3">
      <c r="A918" s="14" t="s">
        <v>992</v>
      </c>
      <c r="B918" s="13">
        <v>57133.348541259766</v>
      </c>
      <c r="C918" s="8">
        <v>0</v>
      </c>
      <c r="D918" s="13">
        <f t="shared" si="14"/>
        <v>57133.348541259766</v>
      </c>
      <c r="E918" s="8" t="str" cm="1">
        <f t="array" ref="E918">_xlfn.IFS(D918&lt;100000,"Malá",D918&lt;442000,"Podlimitná",D918&gt;442000,"Nadlimitná")</f>
        <v>Malá</v>
      </c>
    </row>
    <row r="919" spans="1:5" x14ac:dyDescent="0.3">
      <c r="A919" s="14" t="s">
        <v>993</v>
      </c>
      <c r="B919" s="13">
        <v>128208.15156555176</v>
      </c>
      <c r="C919" s="8">
        <v>0</v>
      </c>
      <c r="D919" s="13">
        <f t="shared" si="14"/>
        <v>128208.15156555176</v>
      </c>
      <c r="E919" s="8" t="str" cm="1">
        <f t="array" ref="E919">_xlfn.IFS(D919&lt;100000,"Malá",D919&lt;442000,"Podlimitná",D919&gt;442000,"Nadlimitná")</f>
        <v>Podlimitná</v>
      </c>
    </row>
    <row r="920" spans="1:5" x14ac:dyDescent="0.3">
      <c r="A920" s="14" t="s">
        <v>994</v>
      </c>
      <c r="B920" s="13">
        <v>1304.9199804663658</v>
      </c>
      <c r="C920" s="8">
        <v>0</v>
      </c>
      <c r="D920" s="13">
        <f t="shared" si="14"/>
        <v>1304.9199804663658</v>
      </c>
      <c r="E920" s="8" t="str" cm="1">
        <f t="array" ref="E920">_xlfn.IFS(D920&lt;100000,"Malá",D920&lt;442000,"Podlimitná",D920&gt;442000,"Nadlimitná")</f>
        <v>Malá</v>
      </c>
    </row>
    <row r="921" spans="1:5" x14ac:dyDescent="0.3">
      <c r="A921" s="14" t="s">
        <v>995</v>
      </c>
      <c r="B921" s="13">
        <v>13927.729927062988</v>
      </c>
      <c r="C921" s="8">
        <v>0</v>
      </c>
      <c r="D921" s="13">
        <f t="shared" si="14"/>
        <v>13927.729927062988</v>
      </c>
      <c r="E921" s="8" t="str" cm="1">
        <f t="array" ref="E921">_xlfn.IFS(D921&lt;100000,"Malá",D921&lt;442000,"Podlimitná",D921&gt;442000,"Nadlimitná")</f>
        <v>Malá</v>
      </c>
    </row>
    <row r="922" spans="1:5" x14ac:dyDescent="0.3">
      <c r="A922" s="14" t="s">
        <v>996</v>
      </c>
      <c r="B922" s="13">
        <v>19177.119934082031</v>
      </c>
      <c r="C922" s="8">
        <v>0</v>
      </c>
      <c r="D922" s="13">
        <f t="shared" si="14"/>
        <v>19177.119934082031</v>
      </c>
      <c r="E922" s="8" t="str" cm="1">
        <f t="array" ref="E922">_xlfn.IFS(D922&lt;100000,"Malá",D922&lt;442000,"Podlimitná",D922&gt;442000,"Nadlimitná")</f>
        <v>Malá</v>
      </c>
    </row>
    <row r="923" spans="1:5" x14ac:dyDescent="0.3">
      <c r="A923" s="14" t="s">
        <v>997</v>
      </c>
      <c r="B923" s="13">
        <v>108550.85934448242</v>
      </c>
      <c r="C923" s="8">
        <v>0</v>
      </c>
      <c r="D923" s="13">
        <f t="shared" si="14"/>
        <v>108550.85934448242</v>
      </c>
      <c r="E923" s="8" t="str" cm="1">
        <f t="array" ref="E923">_xlfn.IFS(D923&lt;100000,"Malá",D923&lt;442000,"Podlimitná",D923&gt;442000,"Nadlimitná")</f>
        <v>Podlimitná</v>
      </c>
    </row>
    <row r="924" spans="1:5" x14ac:dyDescent="0.3">
      <c r="A924" s="14" t="s">
        <v>998</v>
      </c>
      <c r="B924" s="13">
        <v>7678.2401428222656</v>
      </c>
      <c r="C924" s="8">
        <v>0</v>
      </c>
      <c r="D924" s="13">
        <f t="shared" si="14"/>
        <v>7678.2401428222656</v>
      </c>
      <c r="E924" s="8" t="str" cm="1">
        <f t="array" ref="E924">_xlfn.IFS(D924&lt;100000,"Malá",D924&lt;442000,"Podlimitná",D924&gt;442000,"Nadlimitná")</f>
        <v>Malá</v>
      </c>
    </row>
    <row r="925" spans="1:5" x14ac:dyDescent="0.3">
      <c r="A925" s="14" t="s">
        <v>999</v>
      </c>
      <c r="B925" s="13">
        <v>64002.041484832764</v>
      </c>
      <c r="C925" s="8">
        <v>0</v>
      </c>
      <c r="D925" s="13">
        <f t="shared" si="14"/>
        <v>64002.041484832764</v>
      </c>
      <c r="E925" s="8" t="str" cm="1">
        <f t="array" ref="E925">_xlfn.IFS(D925&lt;100000,"Malá",D925&lt;442000,"Podlimitná",D925&gt;442000,"Nadlimitná")</f>
        <v>Malá</v>
      </c>
    </row>
    <row r="926" spans="1:5" x14ac:dyDescent="0.3">
      <c r="A926" s="14" t="s">
        <v>1000</v>
      </c>
      <c r="B926" s="13">
        <v>18633.010070800781</v>
      </c>
      <c r="C926" s="8">
        <v>1</v>
      </c>
      <c r="D926" s="13">
        <f t="shared" si="14"/>
        <v>15517.480057516359</v>
      </c>
      <c r="E926" s="8" t="str" cm="1">
        <f t="array" ref="E926">_xlfn.IFS(D926&lt;100000,"Malá",D926&lt;442000,"Podlimitná",D926&gt;442000,"Nadlimitná")</f>
        <v>Malá</v>
      </c>
    </row>
    <row r="927" spans="1:5" x14ac:dyDescent="0.3">
      <c r="A927" s="14" t="s">
        <v>1001</v>
      </c>
      <c r="B927" s="13">
        <v>1315149.3591003418</v>
      </c>
      <c r="C927" s="8">
        <v>1</v>
      </c>
      <c r="D927" s="13">
        <f t="shared" si="14"/>
        <v>1095249.9824210056</v>
      </c>
      <c r="E927" s="8" t="str" cm="1">
        <f t="array" ref="E927">_xlfn.IFS(D927&lt;100000,"Malá",D927&lt;442000,"Podlimitná",D927&gt;442000,"Nadlimitná")</f>
        <v>Nadlimitná</v>
      </c>
    </row>
    <row r="928" spans="1:5" x14ac:dyDescent="0.3">
      <c r="A928" s="14" t="s">
        <v>1002</v>
      </c>
      <c r="B928" s="13">
        <v>4980.3800048828125</v>
      </c>
      <c r="C928" s="8">
        <v>0</v>
      </c>
      <c r="D928" s="13">
        <f t="shared" si="14"/>
        <v>4980.3800048828125</v>
      </c>
      <c r="E928" s="8" t="str" cm="1">
        <f t="array" ref="E928">_xlfn.IFS(D928&lt;100000,"Malá",D928&lt;442000,"Podlimitná",D928&gt;442000,"Nadlimitná")</f>
        <v>Malá</v>
      </c>
    </row>
    <row r="929" spans="1:5" x14ac:dyDescent="0.3">
      <c r="A929" s="14" t="s">
        <v>1003</v>
      </c>
      <c r="B929" s="13">
        <v>20374.410095214844</v>
      </c>
      <c r="C929" s="8">
        <v>0</v>
      </c>
      <c r="D929" s="13">
        <f t="shared" si="14"/>
        <v>20374.410095214844</v>
      </c>
      <c r="E929" s="8" t="str" cm="1">
        <f t="array" ref="E929">_xlfn.IFS(D929&lt;100000,"Malá",D929&lt;442000,"Podlimitná",D929&gt;442000,"Nadlimitná")</f>
        <v>Malá</v>
      </c>
    </row>
    <row r="930" spans="1:5" x14ac:dyDescent="0.3">
      <c r="A930" s="14" t="s">
        <v>1004</v>
      </c>
      <c r="B930" s="13">
        <v>22487</v>
      </c>
      <c r="C930" s="8">
        <v>0</v>
      </c>
      <c r="D930" s="13">
        <f t="shared" si="14"/>
        <v>22487</v>
      </c>
      <c r="E930" s="8" t="str" cm="1">
        <f t="array" ref="E930">_xlfn.IFS(D930&lt;100000,"Malá",D930&lt;442000,"Podlimitná",D930&gt;442000,"Nadlimitná")</f>
        <v>Malá</v>
      </c>
    </row>
    <row r="931" spans="1:5" x14ac:dyDescent="0.3">
      <c r="A931" s="14" t="s">
        <v>1005</v>
      </c>
      <c r="B931" s="13">
        <v>20418.439964294434</v>
      </c>
      <c r="C931" s="8">
        <v>0</v>
      </c>
      <c r="D931" s="13">
        <f t="shared" si="14"/>
        <v>20418.439964294434</v>
      </c>
      <c r="E931" s="8" t="str" cm="1">
        <f t="array" ref="E931">_xlfn.IFS(D931&lt;100000,"Malá",D931&lt;442000,"Podlimitná",D931&gt;442000,"Nadlimitná")</f>
        <v>Malá</v>
      </c>
    </row>
    <row r="932" spans="1:5" x14ac:dyDescent="0.3">
      <c r="A932" s="14" t="s">
        <v>1006</v>
      </c>
      <c r="B932" s="13">
        <v>29246.90934753418</v>
      </c>
      <c r="C932" s="8">
        <v>0</v>
      </c>
      <c r="D932" s="13">
        <f t="shared" si="14"/>
        <v>29246.90934753418</v>
      </c>
      <c r="E932" s="8" t="str" cm="1">
        <f t="array" ref="E932">_xlfn.IFS(D932&lt;100000,"Malá",D932&lt;442000,"Podlimitná",D932&gt;442000,"Nadlimitná")</f>
        <v>Malá</v>
      </c>
    </row>
    <row r="933" spans="1:5" x14ac:dyDescent="0.3">
      <c r="A933" s="14" t="s">
        <v>1007</v>
      </c>
      <c r="B933" s="13">
        <v>35974.749900341034</v>
      </c>
      <c r="C933" s="8">
        <v>0</v>
      </c>
      <c r="D933" s="13">
        <f t="shared" si="14"/>
        <v>35974.749900341034</v>
      </c>
      <c r="E933" s="8" t="str" cm="1">
        <f t="array" ref="E933">_xlfn.IFS(D933&lt;100000,"Malá",D933&lt;442000,"Podlimitná",D933&gt;442000,"Nadlimitná")</f>
        <v>Malá</v>
      </c>
    </row>
    <row r="934" spans="1:5" x14ac:dyDescent="0.3">
      <c r="A934" s="14" t="s">
        <v>1008</v>
      </c>
      <c r="B934" s="13">
        <v>113098.49990081787</v>
      </c>
      <c r="C934" s="8">
        <v>1</v>
      </c>
      <c r="D934" s="13">
        <f t="shared" si="14"/>
        <v>94187.880008510794</v>
      </c>
      <c r="E934" s="8" t="str" cm="1">
        <f t="array" ref="E934">_xlfn.IFS(D934&lt;100000,"Malá",D934&lt;442000,"Podlimitná",D934&gt;442000,"Nadlimitná")</f>
        <v>Malá</v>
      </c>
    </row>
    <row r="935" spans="1:5" x14ac:dyDescent="0.3">
      <c r="A935" s="14" t="s">
        <v>1009</v>
      </c>
      <c r="B935" s="13">
        <v>60626.660308837891</v>
      </c>
      <c r="C935" s="8">
        <v>0</v>
      </c>
      <c r="D935" s="13">
        <f t="shared" si="14"/>
        <v>60626.660308837891</v>
      </c>
      <c r="E935" s="8" t="str" cm="1">
        <f t="array" ref="E935">_xlfn.IFS(D935&lt;100000,"Malá",D935&lt;442000,"Podlimitná",D935&gt;442000,"Nadlimitná")</f>
        <v>Malá</v>
      </c>
    </row>
    <row r="936" spans="1:5" x14ac:dyDescent="0.3">
      <c r="A936" s="14" t="s">
        <v>1010</v>
      </c>
      <c r="B936" s="13">
        <v>16447.039974212646</v>
      </c>
      <c r="C936" s="8">
        <v>0</v>
      </c>
      <c r="D936" s="13">
        <f t="shared" si="14"/>
        <v>16447.039974212646</v>
      </c>
      <c r="E936" s="8" t="str" cm="1">
        <f t="array" ref="E936">_xlfn.IFS(D936&lt;100000,"Malá",D936&lt;442000,"Podlimitná",D936&gt;442000,"Nadlimitná")</f>
        <v>Malá</v>
      </c>
    </row>
    <row r="937" spans="1:5" x14ac:dyDescent="0.3">
      <c r="A937" s="14" t="s">
        <v>1011</v>
      </c>
      <c r="B937" s="13">
        <v>7783.8999271392822</v>
      </c>
      <c r="C937" s="8">
        <v>0</v>
      </c>
      <c r="D937" s="13">
        <f t="shared" si="14"/>
        <v>7783.8999271392822</v>
      </c>
      <c r="E937" s="8" t="str" cm="1">
        <f t="array" ref="E937">_xlfn.IFS(D937&lt;100000,"Malá",D937&lt;442000,"Podlimitná",D937&gt;442000,"Nadlimitná")</f>
        <v>Malá</v>
      </c>
    </row>
    <row r="938" spans="1:5" x14ac:dyDescent="0.3">
      <c r="A938" s="14" t="s">
        <v>1012</v>
      </c>
      <c r="B938" s="13">
        <v>155904.63114929199</v>
      </c>
      <c r="C938" s="8">
        <v>0</v>
      </c>
      <c r="D938" s="13">
        <f t="shared" si="14"/>
        <v>155904.63114929199</v>
      </c>
      <c r="E938" s="8" t="str" cm="1">
        <f t="array" ref="E938">_xlfn.IFS(D938&lt;100000,"Malá",D938&lt;442000,"Podlimitná",D938&gt;442000,"Nadlimitná")</f>
        <v>Podlimitná</v>
      </c>
    </row>
    <row r="939" spans="1:5" x14ac:dyDescent="0.3">
      <c r="A939" s="14" t="s">
        <v>1013</v>
      </c>
      <c r="B939" s="13">
        <v>21762.09033203125</v>
      </c>
      <c r="C939" s="8">
        <v>0</v>
      </c>
      <c r="D939" s="13">
        <f t="shared" si="14"/>
        <v>21762.09033203125</v>
      </c>
      <c r="E939" s="8" t="str" cm="1">
        <f t="array" ref="E939">_xlfn.IFS(D939&lt;100000,"Malá",D939&lt;442000,"Podlimitná",D939&gt;442000,"Nadlimitná")</f>
        <v>Malá</v>
      </c>
    </row>
    <row r="940" spans="1:5" x14ac:dyDescent="0.3">
      <c r="A940" s="14" t="s">
        <v>1014</v>
      </c>
      <c r="B940" s="13">
        <v>4713.1999130249023</v>
      </c>
      <c r="C940" s="8">
        <v>0</v>
      </c>
      <c r="D940" s="13">
        <f t="shared" si="14"/>
        <v>4713.1999130249023</v>
      </c>
      <c r="E940" s="8" t="str" cm="1">
        <f t="array" ref="E940">_xlfn.IFS(D940&lt;100000,"Malá",D940&lt;442000,"Podlimitná",D940&gt;442000,"Nadlimitná")</f>
        <v>Malá</v>
      </c>
    </row>
    <row r="941" spans="1:5" x14ac:dyDescent="0.3">
      <c r="A941" s="14" t="s">
        <v>1015</v>
      </c>
      <c r="B941" s="13">
        <v>552943.41949462891</v>
      </c>
      <c r="C941" s="8">
        <v>1</v>
      </c>
      <c r="D941" s="13">
        <f t="shared" si="14"/>
        <v>460488.58731572918</v>
      </c>
      <c r="E941" s="8" t="str" cm="1">
        <f t="array" ref="E941">_xlfn.IFS(D941&lt;100000,"Malá",D941&lt;442000,"Podlimitná",D941&gt;442000,"Nadlimitná")</f>
        <v>Nadlimitná</v>
      </c>
    </row>
    <row r="942" spans="1:5" x14ac:dyDescent="0.3">
      <c r="A942" s="14" t="s">
        <v>1016</v>
      </c>
      <c r="B942" s="13">
        <v>35012.200126171112</v>
      </c>
      <c r="C942" s="8">
        <v>0</v>
      </c>
      <c r="D942" s="13">
        <f t="shared" si="14"/>
        <v>35012.200126171112</v>
      </c>
      <c r="E942" s="8" t="str" cm="1">
        <f t="array" ref="E942">_xlfn.IFS(D942&lt;100000,"Malá",D942&lt;442000,"Podlimitná",D942&gt;442000,"Nadlimitná")</f>
        <v>Malá</v>
      </c>
    </row>
    <row r="943" spans="1:5" x14ac:dyDescent="0.3">
      <c r="A943" s="14" t="s">
        <v>1017</v>
      </c>
      <c r="B943" s="13">
        <v>95231.419830322266</v>
      </c>
      <c r="C943" s="8">
        <v>0</v>
      </c>
      <c r="D943" s="13">
        <f t="shared" si="14"/>
        <v>95231.419830322266</v>
      </c>
      <c r="E943" s="8" t="str" cm="1">
        <f t="array" ref="E943">_xlfn.IFS(D943&lt;100000,"Malá",D943&lt;442000,"Podlimitná",D943&gt;442000,"Nadlimitná")</f>
        <v>Malá</v>
      </c>
    </row>
    <row r="944" spans="1:5" x14ac:dyDescent="0.3">
      <c r="A944" s="14" t="s">
        <v>1018</v>
      </c>
      <c r="B944" s="13">
        <v>24136.410400390625</v>
      </c>
      <c r="C944" s="8">
        <v>0</v>
      </c>
      <c r="D944" s="13">
        <f t="shared" si="14"/>
        <v>24136.410400390625</v>
      </c>
      <c r="E944" s="8" t="str" cm="1">
        <f t="array" ref="E944">_xlfn.IFS(D944&lt;100000,"Malá",D944&lt;442000,"Podlimitná",D944&gt;442000,"Nadlimitná")</f>
        <v>Malá</v>
      </c>
    </row>
    <row r="945" spans="1:5" x14ac:dyDescent="0.3">
      <c r="A945" s="14" t="s">
        <v>1019</v>
      </c>
      <c r="B945" s="13">
        <v>8470.8899917602539</v>
      </c>
      <c r="C945" s="8">
        <v>0</v>
      </c>
      <c r="D945" s="13">
        <f t="shared" si="14"/>
        <v>8470.8899917602539</v>
      </c>
      <c r="E945" s="8" t="str" cm="1">
        <f t="array" ref="E945">_xlfn.IFS(D945&lt;100000,"Malá",D945&lt;442000,"Podlimitná",D945&gt;442000,"Nadlimitná")</f>
        <v>Malá</v>
      </c>
    </row>
    <row r="946" spans="1:5" x14ac:dyDescent="0.3">
      <c r="A946" s="14" t="s">
        <v>1020</v>
      </c>
      <c r="B946" s="13">
        <v>6203.8800048828125</v>
      </c>
      <c r="C946" s="8">
        <v>0</v>
      </c>
      <c r="D946" s="13">
        <f t="shared" si="14"/>
        <v>6203.8800048828125</v>
      </c>
      <c r="E946" s="8" t="str" cm="1">
        <f t="array" ref="E946">_xlfn.IFS(D946&lt;100000,"Malá",D946&lt;442000,"Podlimitná",D946&gt;442000,"Nadlimitná")</f>
        <v>Malá</v>
      </c>
    </row>
    <row r="947" spans="1:5" x14ac:dyDescent="0.3">
      <c r="A947" s="14" t="s">
        <v>1021</v>
      </c>
      <c r="B947" s="13">
        <v>108807.00274658203</v>
      </c>
      <c r="C947" s="8">
        <v>0</v>
      </c>
      <c r="D947" s="13">
        <f t="shared" si="14"/>
        <v>108807.00274658203</v>
      </c>
      <c r="E947" s="8" t="str" cm="1">
        <f t="array" ref="E947">_xlfn.IFS(D947&lt;100000,"Malá",D947&lt;442000,"Podlimitná",D947&gt;442000,"Nadlimitná")</f>
        <v>Podlimitná</v>
      </c>
    </row>
    <row r="948" spans="1:5" x14ac:dyDescent="0.3">
      <c r="A948" s="14" t="s">
        <v>1022</v>
      </c>
      <c r="B948" s="13">
        <v>8380.659912109375</v>
      </c>
      <c r="C948" s="8">
        <v>0</v>
      </c>
      <c r="D948" s="13">
        <f t="shared" si="14"/>
        <v>8380.659912109375</v>
      </c>
      <c r="E948" s="8" t="str" cm="1">
        <f t="array" ref="E948">_xlfn.IFS(D948&lt;100000,"Malá",D948&lt;442000,"Podlimitná",D948&gt;442000,"Nadlimitná")</f>
        <v>Malá</v>
      </c>
    </row>
    <row r="949" spans="1:5" x14ac:dyDescent="0.3">
      <c r="A949" s="14" t="s">
        <v>1023</v>
      </c>
      <c r="B949" s="13">
        <v>161192.12887573242</v>
      </c>
      <c r="C949" s="8">
        <v>0</v>
      </c>
      <c r="D949" s="13">
        <f t="shared" si="14"/>
        <v>161192.12887573242</v>
      </c>
      <c r="E949" s="8" t="str" cm="1">
        <f t="array" ref="E949">_xlfn.IFS(D949&lt;100000,"Malá",D949&lt;442000,"Podlimitná",D949&gt;442000,"Nadlimitná")</f>
        <v>Podlimitná</v>
      </c>
    </row>
    <row r="950" spans="1:5" x14ac:dyDescent="0.3">
      <c r="A950" s="14" t="s">
        <v>1024</v>
      </c>
      <c r="B950" s="13">
        <v>1505.2600250244141</v>
      </c>
      <c r="C950" s="8">
        <v>0</v>
      </c>
      <c r="D950" s="13">
        <f t="shared" si="14"/>
        <v>1505.2600250244141</v>
      </c>
      <c r="E950" s="8" t="str" cm="1">
        <f t="array" ref="E950">_xlfn.IFS(D950&lt;100000,"Malá",D950&lt;442000,"Podlimitná",D950&gt;442000,"Nadlimitná")</f>
        <v>Malá</v>
      </c>
    </row>
    <row r="951" spans="1:5" x14ac:dyDescent="0.3">
      <c r="A951" s="14" t="s">
        <v>1025</v>
      </c>
      <c r="B951" s="13">
        <v>33401.059921264648</v>
      </c>
      <c r="C951" s="8">
        <v>0</v>
      </c>
      <c r="D951" s="13">
        <f t="shared" si="14"/>
        <v>33401.059921264648</v>
      </c>
      <c r="E951" s="8" t="str" cm="1">
        <f t="array" ref="E951">_xlfn.IFS(D951&lt;100000,"Malá",D951&lt;442000,"Podlimitná",D951&gt;442000,"Nadlimitná")</f>
        <v>Malá</v>
      </c>
    </row>
    <row r="952" spans="1:5" x14ac:dyDescent="0.3">
      <c r="A952" s="14" t="s">
        <v>1026</v>
      </c>
      <c r="B952" s="13">
        <v>6721.7699890136719</v>
      </c>
      <c r="C952" s="8">
        <v>0</v>
      </c>
      <c r="D952" s="13">
        <f t="shared" si="14"/>
        <v>6721.7699890136719</v>
      </c>
      <c r="E952" s="8" t="str" cm="1">
        <f t="array" ref="E952">_xlfn.IFS(D952&lt;100000,"Malá",D952&lt;442000,"Podlimitná",D952&gt;442000,"Nadlimitná")</f>
        <v>Malá</v>
      </c>
    </row>
    <row r="953" spans="1:5" x14ac:dyDescent="0.3">
      <c r="A953" s="14" t="s">
        <v>1027</v>
      </c>
      <c r="B953" s="13">
        <v>407.39000701904297</v>
      </c>
      <c r="C953" s="8">
        <v>0</v>
      </c>
      <c r="D953" s="13">
        <f t="shared" si="14"/>
        <v>407.39000701904297</v>
      </c>
      <c r="E953" s="8" t="str" cm="1">
        <f t="array" ref="E953">_xlfn.IFS(D953&lt;100000,"Malá",D953&lt;442000,"Podlimitná",D953&gt;442000,"Nadlimitná")</f>
        <v>Malá</v>
      </c>
    </row>
    <row r="954" spans="1:5" x14ac:dyDescent="0.3">
      <c r="A954" s="14" t="s">
        <v>1028</v>
      </c>
      <c r="B954" s="13">
        <v>4866.2099533081055</v>
      </c>
      <c r="C954" s="8">
        <v>0</v>
      </c>
      <c r="D954" s="13">
        <f t="shared" si="14"/>
        <v>4866.2099533081055</v>
      </c>
      <c r="E954" s="8" t="str" cm="1">
        <f t="array" ref="E954">_xlfn.IFS(D954&lt;100000,"Malá",D954&lt;442000,"Podlimitná",D954&gt;442000,"Nadlimitná")</f>
        <v>Malá</v>
      </c>
    </row>
    <row r="955" spans="1:5" x14ac:dyDescent="0.3">
      <c r="A955" s="14" t="s">
        <v>1029</v>
      </c>
      <c r="B955" s="13">
        <v>87117.530333042145</v>
      </c>
      <c r="C955" s="8">
        <v>0</v>
      </c>
      <c r="D955" s="13">
        <f t="shared" si="14"/>
        <v>87117.530333042145</v>
      </c>
      <c r="E955" s="8" t="str" cm="1">
        <f t="array" ref="E955">_xlfn.IFS(D955&lt;100000,"Malá",D955&lt;442000,"Podlimitná",D955&gt;442000,"Nadlimitná")</f>
        <v>Malá</v>
      </c>
    </row>
    <row r="956" spans="1:5" x14ac:dyDescent="0.3">
      <c r="A956" s="14" t="s">
        <v>1030</v>
      </c>
      <c r="B956" s="13">
        <v>4905.469970703125</v>
      </c>
      <c r="C956" s="8">
        <v>0</v>
      </c>
      <c r="D956" s="13">
        <f t="shared" si="14"/>
        <v>4905.469970703125</v>
      </c>
      <c r="E956" s="8" t="str" cm="1">
        <f t="array" ref="E956">_xlfn.IFS(D956&lt;100000,"Malá",D956&lt;442000,"Podlimitná",D956&gt;442000,"Nadlimitná")</f>
        <v>Malá</v>
      </c>
    </row>
    <row r="957" spans="1:5" x14ac:dyDescent="0.3">
      <c r="A957" s="14" t="s">
        <v>1031</v>
      </c>
      <c r="B957" s="13">
        <v>1897.5</v>
      </c>
      <c r="C957" s="8">
        <v>0</v>
      </c>
      <c r="D957" s="13">
        <f t="shared" si="14"/>
        <v>1897.5</v>
      </c>
      <c r="E957" s="8" t="str" cm="1">
        <f t="array" ref="E957">_xlfn.IFS(D957&lt;100000,"Malá",D957&lt;442000,"Podlimitná",D957&gt;442000,"Nadlimitná")</f>
        <v>Malá</v>
      </c>
    </row>
    <row r="958" spans="1:5" x14ac:dyDescent="0.3">
      <c r="A958" s="14" t="s">
        <v>1032</v>
      </c>
      <c r="B958" s="13">
        <v>165311.71826171875</v>
      </c>
      <c r="C958" s="8">
        <v>0</v>
      </c>
      <c r="D958" s="13">
        <f t="shared" si="14"/>
        <v>165311.71826171875</v>
      </c>
      <c r="E958" s="8" t="str" cm="1">
        <f t="array" ref="E958">_xlfn.IFS(D958&lt;100000,"Malá",D958&lt;442000,"Podlimitná",D958&gt;442000,"Nadlimitná")</f>
        <v>Podlimitná</v>
      </c>
    </row>
    <row r="959" spans="1:5" x14ac:dyDescent="0.3">
      <c r="A959" s="14" t="s">
        <v>1033</v>
      </c>
      <c r="B959" s="13">
        <v>11230.039878845215</v>
      </c>
      <c r="C959" s="8">
        <v>0</v>
      </c>
      <c r="D959" s="13">
        <f t="shared" si="14"/>
        <v>11230.039878845215</v>
      </c>
      <c r="E959" s="8" t="str" cm="1">
        <f t="array" ref="E959">_xlfn.IFS(D959&lt;100000,"Malá",D959&lt;442000,"Podlimitná",D959&gt;442000,"Nadlimitná")</f>
        <v>Malá</v>
      </c>
    </row>
    <row r="960" spans="1:5" x14ac:dyDescent="0.3">
      <c r="A960" s="14" t="s">
        <v>1034</v>
      </c>
      <c r="B960" s="13">
        <v>3174</v>
      </c>
      <c r="C960" s="8">
        <v>0</v>
      </c>
      <c r="D960" s="13">
        <f t="shared" si="14"/>
        <v>3174</v>
      </c>
      <c r="E960" s="8" t="str" cm="1">
        <f t="array" ref="E960">_xlfn.IFS(D960&lt;100000,"Malá",D960&lt;442000,"Podlimitná",D960&gt;442000,"Nadlimitná")</f>
        <v>Malá</v>
      </c>
    </row>
    <row r="961" spans="1:5" x14ac:dyDescent="0.3">
      <c r="A961" s="14" t="s">
        <v>1035</v>
      </c>
      <c r="B961" s="13">
        <v>15896.890014648438</v>
      </c>
      <c r="C961" s="8">
        <v>0</v>
      </c>
      <c r="D961" s="13">
        <f t="shared" si="14"/>
        <v>15896.890014648438</v>
      </c>
      <c r="E961" s="8" t="str" cm="1">
        <f t="array" ref="E961">_xlfn.IFS(D961&lt;100000,"Malá",D961&lt;442000,"Podlimitná",D961&gt;442000,"Nadlimitná")</f>
        <v>Malá</v>
      </c>
    </row>
    <row r="962" spans="1:5" x14ac:dyDescent="0.3">
      <c r="A962" s="14" t="s">
        <v>1036</v>
      </c>
      <c r="B962" s="13">
        <v>33597.189819335938</v>
      </c>
      <c r="C962" s="8">
        <v>0</v>
      </c>
      <c r="D962" s="13">
        <f t="shared" si="14"/>
        <v>33597.189819335938</v>
      </c>
      <c r="E962" s="8" t="str" cm="1">
        <f t="array" ref="E962">_xlfn.IFS(D962&lt;100000,"Malá",D962&lt;442000,"Podlimitná",D962&gt;442000,"Nadlimitná")</f>
        <v>Malá</v>
      </c>
    </row>
    <row r="963" spans="1:5" x14ac:dyDescent="0.3">
      <c r="A963" s="14" t="s">
        <v>1037</v>
      </c>
      <c r="B963" s="13">
        <v>11630.70987701416</v>
      </c>
      <c r="C963" s="8">
        <v>0</v>
      </c>
      <c r="D963" s="13">
        <f t="shared" si="14"/>
        <v>11630.70987701416</v>
      </c>
      <c r="E963" s="8" t="str" cm="1">
        <f t="array" ref="E963">_xlfn.IFS(D963&lt;100000,"Malá",D963&lt;442000,"Podlimitná",D963&gt;442000,"Nadlimitná")</f>
        <v>Malá</v>
      </c>
    </row>
    <row r="964" spans="1:5" x14ac:dyDescent="0.3">
      <c r="A964" s="14" t="s">
        <v>1038</v>
      </c>
      <c r="B964" s="13">
        <v>8133.18994140625</v>
      </c>
      <c r="C964" s="8">
        <v>0</v>
      </c>
      <c r="D964" s="13">
        <f t="shared" si="14"/>
        <v>8133.18994140625</v>
      </c>
      <c r="E964" s="8" t="str" cm="1">
        <f t="array" ref="E964">_xlfn.IFS(D964&lt;100000,"Malá",D964&lt;442000,"Podlimitná",D964&gt;442000,"Nadlimitná")</f>
        <v>Malá</v>
      </c>
    </row>
    <row r="965" spans="1:5" x14ac:dyDescent="0.3">
      <c r="A965" s="14" t="s">
        <v>1039</v>
      </c>
      <c r="B965" s="13">
        <v>4738.0701293945313</v>
      </c>
      <c r="C965" s="8">
        <v>0</v>
      </c>
      <c r="D965" s="13">
        <f t="shared" si="14"/>
        <v>4738.0701293945313</v>
      </c>
      <c r="E965" s="8" t="str" cm="1">
        <f t="array" ref="E965">_xlfn.IFS(D965&lt;100000,"Malá",D965&lt;442000,"Podlimitná",D965&gt;442000,"Nadlimitná")</f>
        <v>Malá</v>
      </c>
    </row>
    <row r="966" spans="1:5" x14ac:dyDescent="0.3">
      <c r="A966" s="14" t="s">
        <v>1040</v>
      </c>
      <c r="B966" s="13">
        <v>21832.310180664063</v>
      </c>
      <c r="C966" s="8">
        <v>0</v>
      </c>
      <c r="D966" s="13">
        <f t="shared" si="14"/>
        <v>21832.310180664063</v>
      </c>
      <c r="E966" s="8" t="str" cm="1">
        <f t="array" ref="E966">_xlfn.IFS(D966&lt;100000,"Malá",D966&lt;442000,"Podlimitná",D966&gt;442000,"Nadlimitná")</f>
        <v>Malá</v>
      </c>
    </row>
    <row r="967" spans="1:5" x14ac:dyDescent="0.3">
      <c r="A967" s="14" t="s">
        <v>1041</v>
      </c>
      <c r="B967" s="13">
        <v>3288.0000305175781</v>
      </c>
      <c r="C967" s="8">
        <v>0</v>
      </c>
      <c r="D967" s="13">
        <f t="shared" si="14"/>
        <v>3288.0000305175781</v>
      </c>
      <c r="E967" s="8" t="str" cm="1">
        <f t="array" ref="E967">_xlfn.IFS(D967&lt;100000,"Malá",D967&lt;442000,"Podlimitná",D967&gt;442000,"Nadlimitná")</f>
        <v>Malá</v>
      </c>
    </row>
    <row r="968" spans="1:5" x14ac:dyDescent="0.3">
      <c r="A968" s="14" t="s">
        <v>1042</v>
      </c>
      <c r="B968" s="13">
        <v>9107.0299873352051</v>
      </c>
      <c r="C968" s="8">
        <v>0</v>
      </c>
      <c r="D968" s="13">
        <f t="shared" si="14"/>
        <v>9107.0299873352051</v>
      </c>
      <c r="E968" s="8" t="str" cm="1">
        <f t="array" ref="E968">_xlfn.IFS(D968&lt;100000,"Malá",D968&lt;442000,"Podlimitná",D968&gt;442000,"Nadlimitná")</f>
        <v>Malá</v>
      </c>
    </row>
    <row r="969" spans="1:5" x14ac:dyDescent="0.3">
      <c r="A969" s="14" t="s">
        <v>1043</v>
      </c>
      <c r="B969" s="13">
        <v>2122.3900146484375</v>
      </c>
      <c r="C969" s="8">
        <v>0</v>
      </c>
      <c r="D969" s="13">
        <f t="shared" si="14"/>
        <v>2122.3900146484375</v>
      </c>
      <c r="E969" s="8" t="str" cm="1">
        <f t="array" ref="E969">_xlfn.IFS(D969&lt;100000,"Malá",D969&lt;442000,"Podlimitná",D969&gt;442000,"Nadlimitná")</f>
        <v>Malá</v>
      </c>
    </row>
    <row r="970" spans="1:5" x14ac:dyDescent="0.3">
      <c r="A970" s="14" t="s">
        <v>1044</v>
      </c>
      <c r="B970" s="13">
        <v>17308.26953125</v>
      </c>
      <c r="C970" s="8">
        <v>0</v>
      </c>
      <c r="D970" s="13">
        <f t="shared" si="14"/>
        <v>17308.26953125</v>
      </c>
      <c r="E970" s="8" t="str" cm="1">
        <f t="array" ref="E970">_xlfn.IFS(D970&lt;100000,"Malá",D970&lt;442000,"Podlimitná",D970&gt;442000,"Nadlimitná")</f>
        <v>Malá</v>
      </c>
    </row>
    <row r="971" spans="1:5" x14ac:dyDescent="0.3">
      <c r="A971" s="14" t="s">
        <v>1045</v>
      </c>
      <c r="B971" s="13">
        <v>11077.479858398438</v>
      </c>
      <c r="C971" s="8">
        <v>0</v>
      </c>
      <c r="D971" s="13">
        <f t="shared" si="14"/>
        <v>11077.479858398438</v>
      </c>
      <c r="E971" s="8" t="str" cm="1">
        <f t="array" ref="E971">_xlfn.IFS(D971&lt;100000,"Malá",D971&lt;442000,"Podlimitná",D971&gt;442000,"Nadlimitná")</f>
        <v>Malá</v>
      </c>
    </row>
    <row r="972" spans="1:5" x14ac:dyDescent="0.3">
      <c r="A972" s="14" t="s">
        <v>1046</v>
      </c>
      <c r="B972" s="13">
        <v>4860.0099487304688</v>
      </c>
      <c r="C972" s="8">
        <v>0</v>
      </c>
      <c r="D972" s="13">
        <f t="shared" si="14"/>
        <v>4860.0099487304688</v>
      </c>
      <c r="E972" s="8" t="str" cm="1">
        <f t="array" ref="E972">_xlfn.IFS(D972&lt;100000,"Malá",D972&lt;442000,"Podlimitná",D972&gt;442000,"Nadlimitná")</f>
        <v>Malá</v>
      </c>
    </row>
    <row r="973" spans="1:5" x14ac:dyDescent="0.3">
      <c r="A973" s="14" t="s">
        <v>1047</v>
      </c>
      <c r="B973" s="13">
        <v>347029.74200439453</v>
      </c>
      <c r="C973" s="8">
        <v>1</v>
      </c>
      <c r="D973" s="13">
        <f t="shared" si="14"/>
        <v>289004.67935435456</v>
      </c>
      <c r="E973" s="8" t="str" cm="1">
        <f t="array" ref="E973">_xlfn.IFS(D973&lt;100000,"Malá",D973&lt;442000,"Podlimitná",D973&gt;442000,"Nadlimitná")</f>
        <v>Podlimitná</v>
      </c>
    </row>
    <row r="974" spans="1:5" x14ac:dyDescent="0.3">
      <c r="A974" s="14" t="s">
        <v>1048</v>
      </c>
      <c r="B974" s="13">
        <v>728.17999267578125</v>
      </c>
      <c r="C974" s="8">
        <v>0</v>
      </c>
      <c r="D974" s="13">
        <f t="shared" ref="D974:D1037" si="15">IF(C974=1,B974*$M$20,B974)</f>
        <v>728.17999267578125</v>
      </c>
      <c r="E974" s="8" t="str" cm="1">
        <f t="array" ref="E974">_xlfn.IFS(D974&lt;100000,"Malá",D974&lt;442000,"Podlimitná",D974&gt;442000,"Nadlimitná")</f>
        <v>Malá</v>
      </c>
    </row>
    <row r="975" spans="1:5" x14ac:dyDescent="0.3">
      <c r="A975" s="14" t="s">
        <v>1049</v>
      </c>
      <c r="B975" s="13">
        <v>6759.6501007080078</v>
      </c>
      <c r="C975" s="8">
        <v>0</v>
      </c>
      <c r="D975" s="13">
        <f t="shared" si="15"/>
        <v>6759.6501007080078</v>
      </c>
      <c r="E975" s="8" t="str" cm="1">
        <f t="array" ref="E975">_xlfn.IFS(D975&lt;100000,"Malá",D975&lt;442000,"Podlimitná",D975&gt;442000,"Nadlimitná")</f>
        <v>Malá</v>
      </c>
    </row>
    <row r="976" spans="1:5" x14ac:dyDescent="0.3">
      <c r="A976" s="14" t="s">
        <v>1050</v>
      </c>
      <c r="B976" s="13">
        <v>93235.82063293457</v>
      </c>
      <c r="C976" s="8">
        <v>0</v>
      </c>
      <c r="D976" s="13">
        <f t="shared" si="15"/>
        <v>93235.82063293457</v>
      </c>
      <c r="E976" s="8" t="str" cm="1">
        <f t="array" ref="E976">_xlfn.IFS(D976&lt;100000,"Malá",D976&lt;442000,"Podlimitná",D976&gt;442000,"Nadlimitná")</f>
        <v>Malá</v>
      </c>
    </row>
    <row r="977" spans="1:5" x14ac:dyDescent="0.3">
      <c r="A977" s="14" t="s">
        <v>1051</v>
      </c>
      <c r="B977" s="13">
        <v>85164.288955688477</v>
      </c>
      <c r="C977" s="8">
        <v>0</v>
      </c>
      <c r="D977" s="13">
        <f t="shared" si="15"/>
        <v>85164.288955688477</v>
      </c>
      <c r="E977" s="8" t="str" cm="1">
        <f t="array" ref="E977">_xlfn.IFS(D977&lt;100000,"Malá",D977&lt;442000,"Podlimitná",D977&gt;442000,"Nadlimitná")</f>
        <v>Malá</v>
      </c>
    </row>
    <row r="978" spans="1:5" x14ac:dyDescent="0.3">
      <c r="A978" s="14" t="s">
        <v>1052</v>
      </c>
      <c r="B978" s="13">
        <v>24263.959861755371</v>
      </c>
      <c r="C978" s="8">
        <v>0</v>
      </c>
      <c r="D978" s="13">
        <f t="shared" si="15"/>
        <v>24263.959861755371</v>
      </c>
      <c r="E978" s="8" t="str" cm="1">
        <f t="array" ref="E978">_xlfn.IFS(D978&lt;100000,"Malá",D978&lt;442000,"Podlimitná",D978&gt;442000,"Nadlimitná")</f>
        <v>Malá</v>
      </c>
    </row>
    <row r="979" spans="1:5" x14ac:dyDescent="0.3">
      <c r="A979" s="14" t="s">
        <v>1053</v>
      </c>
      <c r="B979" s="13">
        <v>6555.0000762939453</v>
      </c>
      <c r="C979" s="8">
        <v>0</v>
      </c>
      <c r="D979" s="13">
        <f t="shared" si="15"/>
        <v>6555.0000762939453</v>
      </c>
      <c r="E979" s="8" t="str" cm="1">
        <f t="array" ref="E979">_xlfn.IFS(D979&lt;100000,"Malá",D979&lt;442000,"Podlimitná",D979&gt;442000,"Nadlimitná")</f>
        <v>Malá</v>
      </c>
    </row>
    <row r="980" spans="1:5" x14ac:dyDescent="0.3">
      <c r="A980" s="14" t="s">
        <v>1054</v>
      </c>
      <c r="B980" s="13">
        <v>40873.069519042969</v>
      </c>
      <c r="C980" s="8">
        <v>0</v>
      </c>
      <c r="D980" s="13">
        <f t="shared" si="15"/>
        <v>40873.069519042969</v>
      </c>
      <c r="E980" s="8" t="str" cm="1">
        <f t="array" ref="E980">_xlfn.IFS(D980&lt;100000,"Malá",D980&lt;442000,"Podlimitná",D980&gt;442000,"Nadlimitná")</f>
        <v>Malá</v>
      </c>
    </row>
    <row r="981" spans="1:5" x14ac:dyDescent="0.3">
      <c r="A981" s="14" t="s">
        <v>1055</v>
      </c>
      <c r="B981" s="13">
        <v>9555.7999801635742</v>
      </c>
      <c r="C981" s="8">
        <v>0</v>
      </c>
      <c r="D981" s="13">
        <f t="shared" si="15"/>
        <v>9555.7999801635742</v>
      </c>
      <c r="E981" s="8" t="str" cm="1">
        <f t="array" ref="E981">_xlfn.IFS(D981&lt;100000,"Malá",D981&lt;442000,"Podlimitná",D981&gt;442000,"Nadlimitná")</f>
        <v>Malá</v>
      </c>
    </row>
    <row r="982" spans="1:5" x14ac:dyDescent="0.3">
      <c r="A982" s="14" t="s">
        <v>1056</v>
      </c>
      <c r="B982" s="13">
        <v>33244.019775390625</v>
      </c>
      <c r="C982" s="8">
        <v>0</v>
      </c>
      <c r="D982" s="13">
        <f t="shared" si="15"/>
        <v>33244.019775390625</v>
      </c>
      <c r="E982" s="8" t="str" cm="1">
        <f t="array" ref="E982">_xlfn.IFS(D982&lt;100000,"Malá",D982&lt;442000,"Podlimitná",D982&gt;442000,"Nadlimitná")</f>
        <v>Malá</v>
      </c>
    </row>
    <row r="983" spans="1:5" x14ac:dyDescent="0.3">
      <c r="A983" s="14" t="s">
        <v>1057</v>
      </c>
      <c r="B983" s="13">
        <v>7425</v>
      </c>
      <c r="C983" s="8">
        <v>0</v>
      </c>
      <c r="D983" s="13">
        <f t="shared" si="15"/>
        <v>7425</v>
      </c>
      <c r="E983" s="8" t="str" cm="1">
        <f t="array" ref="E983">_xlfn.IFS(D983&lt;100000,"Malá",D983&lt;442000,"Podlimitná",D983&gt;442000,"Nadlimitná")</f>
        <v>Malá</v>
      </c>
    </row>
    <row r="984" spans="1:5" x14ac:dyDescent="0.3">
      <c r="A984" s="14" t="s">
        <v>1058</v>
      </c>
      <c r="B984" s="13">
        <v>45416.540008544922</v>
      </c>
      <c r="C984" s="8">
        <v>0</v>
      </c>
      <c r="D984" s="13">
        <f t="shared" si="15"/>
        <v>45416.540008544922</v>
      </c>
      <c r="E984" s="8" t="str" cm="1">
        <f t="array" ref="E984">_xlfn.IFS(D984&lt;100000,"Malá",D984&lt;442000,"Podlimitná",D984&gt;442000,"Nadlimitná")</f>
        <v>Malá</v>
      </c>
    </row>
    <row r="985" spans="1:5" x14ac:dyDescent="0.3">
      <c r="A985" s="14" t="s">
        <v>1059</v>
      </c>
      <c r="B985" s="13">
        <v>187</v>
      </c>
      <c r="C985" s="8">
        <v>0</v>
      </c>
      <c r="D985" s="13">
        <f t="shared" si="15"/>
        <v>187</v>
      </c>
      <c r="E985" s="8" t="str" cm="1">
        <f t="array" ref="E985">_xlfn.IFS(D985&lt;100000,"Malá",D985&lt;442000,"Podlimitná",D985&gt;442000,"Nadlimitná")</f>
        <v>Malá</v>
      </c>
    </row>
    <row r="986" spans="1:5" x14ac:dyDescent="0.3">
      <c r="A986" s="14" t="s">
        <v>1060</v>
      </c>
      <c r="B986" s="13">
        <v>19131.939819335938</v>
      </c>
      <c r="C986" s="8">
        <v>0</v>
      </c>
      <c r="D986" s="13">
        <f t="shared" si="15"/>
        <v>19131.939819335938</v>
      </c>
      <c r="E986" s="8" t="str" cm="1">
        <f t="array" ref="E986">_xlfn.IFS(D986&lt;100000,"Malá",D986&lt;442000,"Podlimitná",D986&gt;442000,"Nadlimitná")</f>
        <v>Malá</v>
      </c>
    </row>
    <row r="987" spans="1:5" x14ac:dyDescent="0.3">
      <c r="A987" s="14" t="s">
        <v>1061</v>
      </c>
      <c r="B987" s="13">
        <v>8534.2099151611328</v>
      </c>
      <c r="C987" s="8">
        <v>0</v>
      </c>
      <c r="D987" s="13">
        <f t="shared" si="15"/>
        <v>8534.2099151611328</v>
      </c>
      <c r="E987" s="8" t="str" cm="1">
        <f t="array" ref="E987">_xlfn.IFS(D987&lt;100000,"Malá",D987&lt;442000,"Podlimitná",D987&gt;442000,"Nadlimitná")</f>
        <v>Malá</v>
      </c>
    </row>
    <row r="988" spans="1:5" x14ac:dyDescent="0.3">
      <c r="A988" s="14" t="s">
        <v>1062</v>
      </c>
      <c r="B988" s="13">
        <v>62615.579666137695</v>
      </c>
      <c r="C988" s="8">
        <v>0</v>
      </c>
      <c r="D988" s="13">
        <f t="shared" si="15"/>
        <v>62615.579666137695</v>
      </c>
      <c r="E988" s="8" t="str" cm="1">
        <f t="array" ref="E988">_xlfn.IFS(D988&lt;100000,"Malá",D988&lt;442000,"Podlimitná",D988&gt;442000,"Nadlimitná")</f>
        <v>Malá</v>
      </c>
    </row>
    <row r="989" spans="1:5" x14ac:dyDescent="0.3">
      <c r="A989" s="14" t="s">
        <v>1063</v>
      </c>
      <c r="B989" s="13">
        <v>36390.75</v>
      </c>
      <c r="C989" s="8">
        <v>0</v>
      </c>
      <c r="D989" s="13">
        <f t="shared" si="15"/>
        <v>36390.75</v>
      </c>
      <c r="E989" s="8" t="str" cm="1">
        <f t="array" ref="E989">_xlfn.IFS(D989&lt;100000,"Malá",D989&lt;442000,"Podlimitná",D989&gt;442000,"Nadlimitná")</f>
        <v>Malá</v>
      </c>
    </row>
    <row r="990" spans="1:5" x14ac:dyDescent="0.3">
      <c r="A990" s="14" t="s">
        <v>1064</v>
      </c>
      <c r="B990" s="13">
        <v>8351.2298583984375</v>
      </c>
      <c r="C990" s="8">
        <v>0</v>
      </c>
      <c r="D990" s="13">
        <f t="shared" si="15"/>
        <v>8351.2298583984375</v>
      </c>
      <c r="E990" s="8" t="str" cm="1">
        <f t="array" ref="E990">_xlfn.IFS(D990&lt;100000,"Malá",D990&lt;442000,"Podlimitná",D990&gt;442000,"Nadlimitná")</f>
        <v>Malá</v>
      </c>
    </row>
    <row r="991" spans="1:5" x14ac:dyDescent="0.3">
      <c r="A991" s="14" t="s">
        <v>1065</v>
      </c>
      <c r="B991" s="13">
        <v>18538.659999847412</v>
      </c>
      <c r="C991" s="8">
        <v>0</v>
      </c>
      <c r="D991" s="13">
        <f t="shared" si="15"/>
        <v>18538.659999847412</v>
      </c>
      <c r="E991" s="8" t="str" cm="1">
        <f t="array" ref="E991">_xlfn.IFS(D991&lt;100000,"Malá",D991&lt;442000,"Podlimitná",D991&gt;442000,"Nadlimitná")</f>
        <v>Malá</v>
      </c>
    </row>
    <row r="992" spans="1:5" x14ac:dyDescent="0.3">
      <c r="A992" s="14" t="s">
        <v>1066</v>
      </c>
      <c r="B992" s="13">
        <v>19542.189910888672</v>
      </c>
      <c r="C992" s="8">
        <v>0</v>
      </c>
      <c r="D992" s="13">
        <f t="shared" si="15"/>
        <v>19542.189910888672</v>
      </c>
      <c r="E992" s="8" t="str" cm="1">
        <f t="array" ref="E992">_xlfn.IFS(D992&lt;100000,"Malá",D992&lt;442000,"Podlimitná",D992&gt;442000,"Nadlimitná")</f>
        <v>Malá</v>
      </c>
    </row>
    <row r="993" spans="1:5" x14ac:dyDescent="0.3">
      <c r="A993" s="14" t="s">
        <v>1067</v>
      </c>
      <c r="B993" s="13">
        <v>14032.400314331055</v>
      </c>
      <c r="C993" s="8">
        <v>0</v>
      </c>
      <c r="D993" s="13">
        <f t="shared" si="15"/>
        <v>14032.400314331055</v>
      </c>
      <c r="E993" s="8" t="str" cm="1">
        <f t="array" ref="E993">_xlfn.IFS(D993&lt;100000,"Malá",D993&lt;442000,"Podlimitná",D993&gt;442000,"Nadlimitná")</f>
        <v>Malá</v>
      </c>
    </row>
    <row r="994" spans="1:5" x14ac:dyDescent="0.3">
      <c r="A994" s="14" t="s">
        <v>1068</v>
      </c>
      <c r="B994" s="13">
        <v>40774.169998168945</v>
      </c>
      <c r="C994" s="8">
        <v>0</v>
      </c>
      <c r="D994" s="13">
        <f t="shared" si="15"/>
        <v>40774.169998168945</v>
      </c>
      <c r="E994" s="8" t="str" cm="1">
        <f t="array" ref="E994">_xlfn.IFS(D994&lt;100000,"Malá",D994&lt;442000,"Podlimitná",D994&gt;442000,"Nadlimitná")</f>
        <v>Malá</v>
      </c>
    </row>
    <row r="995" spans="1:5" x14ac:dyDescent="0.3">
      <c r="A995" s="14" t="s">
        <v>1069</v>
      </c>
      <c r="B995" s="13">
        <v>3155951.9932566807</v>
      </c>
      <c r="C995" s="8">
        <v>1</v>
      </c>
      <c r="D995" s="13">
        <f t="shared" si="15"/>
        <v>2628261.4527527532</v>
      </c>
      <c r="E995" s="8" t="str" cm="1">
        <f t="array" ref="E995">_xlfn.IFS(D995&lt;100000,"Malá",D995&lt;442000,"Podlimitná",D995&gt;442000,"Nadlimitná")</f>
        <v>Nadlimitná</v>
      </c>
    </row>
    <row r="996" spans="1:5" x14ac:dyDescent="0.3">
      <c r="A996" s="14" t="s">
        <v>1070</v>
      </c>
      <c r="B996" s="13">
        <v>4815.0999145507813</v>
      </c>
      <c r="C996" s="8">
        <v>0</v>
      </c>
      <c r="D996" s="13">
        <f t="shared" si="15"/>
        <v>4815.0999145507813</v>
      </c>
      <c r="E996" s="8" t="str" cm="1">
        <f t="array" ref="E996">_xlfn.IFS(D996&lt;100000,"Malá",D996&lt;442000,"Podlimitná",D996&gt;442000,"Nadlimitná")</f>
        <v>Malá</v>
      </c>
    </row>
    <row r="997" spans="1:5" x14ac:dyDescent="0.3">
      <c r="A997" s="14" t="s">
        <v>1071</v>
      </c>
      <c r="B997" s="13">
        <v>67872.778877258301</v>
      </c>
      <c r="C997" s="8">
        <v>0</v>
      </c>
      <c r="D997" s="13">
        <f t="shared" si="15"/>
        <v>67872.778877258301</v>
      </c>
      <c r="E997" s="8" t="str" cm="1">
        <f t="array" ref="E997">_xlfn.IFS(D997&lt;100000,"Malá",D997&lt;442000,"Podlimitná",D997&gt;442000,"Nadlimitná")</f>
        <v>Malá</v>
      </c>
    </row>
    <row r="998" spans="1:5" x14ac:dyDescent="0.3">
      <c r="A998" s="14" t="s">
        <v>1072</v>
      </c>
      <c r="B998" s="13">
        <v>44607.910140991211</v>
      </c>
      <c r="C998" s="8">
        <v>0</v>
      </c>
      <c r="D998" s="13">
        <f t="shared" si="15"/>
        <v>44607.910140991211</v>
      </c>
      <c r="E998" s="8" t="str" cm="1">
        <f t="array" ref="E998">_xlfn.IFS(D998&lt;100000,"Malá",D998&lt;442000,"Podlimitná",D998&gt;442000,"Nadlimitná")</f>
        <v>Malá</v>
      </c>
    </row>
    <row r="999" spans="1:5" x14ac:dyDescent="0.3">
      <c r="A999" s="14" t="s">
        <v>1073</v>
      </c>
      <c r="B999" s="13">
        <v>78906.749694824219</v>
      </c>
      <c r="C999" s="8">
        <v>0</v>
      </c>
      <c r="D999" s="13">
        <f t="shared" si="15"/>
        <v>78906.749694824219</v>
      </c>
      <c r="E999" s="8" t="str" cm="1">
        <f t="array" ref="E999">_xlfn.IFS(D999&lt;100000,"Malá",D999&lt;442000,"Podlimitná",D999&gt;442000,"Nadlimitná")</f>
        <v>Malá</v>
      </c>
    </row>
    <row r="1000" spans="1:5" x14ac:dyDescent="0.3">
      <c r="A1000" s="14" t="s">
        <v>1074</v>
      </c>
      <c r="B1000" s="13">
        <v>3180.6299438476563</v>
      </c>
      <c r="C1000" s="8">
        <v>0</v>
      </c>
      <c r="D1000" s="13">
        <f t="shared" si="15"/>
        <v>3180.6299438476563</v>
      </c>
      <c r="E1000" s="8" t="str" cm="1">
        <f t="array" ref="E1000">_xlfn.IFS(D1000&lt;100000,"Malá",D1000&lt;442000,"Podlimitná",D1000&gt;442000,"Nadlimitná")</f>
        <v>Malá</v>
      </c>
    </row>
    <row r="1001" spans="1:5" x14ac:dyDescent="0.3">
      <c r="A1001" s="14" t="s">
        <v>1075</v>
      </c>
      <c r="B1001" s="13">
        <v>3684</v>
      </c>
      <c r="C1001" s="8">
        <v>0</v>
      </c>
      <c r="D1001" s="13">
        <f t="shared" si="15"/>
        <v>3684</v>
      </c>
      <c r="E1001" s="8" t="str" cm="1">
        <f t="array" ref="E1001">_xlfn.IFS(D1001&lt;100000,"Malá",D1001&lt;442000,"Podlimitná",D1001&gt;442000,"Nadlimitná")</f>
        <v>Malá</v>
      </c>
    </row>
    <row r="1002" spans="1:5" x14ac:dyDescent="0.3">
      <c r="A1002" s="14" t="s">
        <v>1076</v>
      </c>
      <c r="B1002" s="13">
        <v>1892.3999862670898</v>
      </c>
      <c r="C1002" s="8">
        <v>0</v>
      </c>
      <c r="D1002" s="13">
        <f t="shared" si="15"/>
        <v>1892.3999862670898</v>
      </c>
      <c r="E1002" s="8" t="str" cm="1">
        <f t="array" ref="E1002">_xlfn.IFS(D1002&lt;100000,"Malá",D1002&lt;442000,"Podlimitná",D1002&gt;442000,"Nadlimitná")</f>
        <v>Malá</v>
      </c>
    </row>
    <row r="1003" spans="1:5" x14ac:dyDescent="0.3">
      <c r="A1003" s="14" t="s">
        <v>1077</v>
      </c>
      <c r="B1003" s="13">
        <v>2365.0000152587891</v>
      </c>
      <c r="C1003" s="8">
        <v>0</v>
      </c>
      <c r="D1003" s="13">
        <f t="shared" si="15"/>
        <v>2365.0000152587891</v>
      </c>
      <c r="E1003" s="8" t="str" cm="1">
        <f t="array" ref="E1003">_xlfn.IFS(D1003&lt;100000,"Malá",D1003&lt;442000,"Podlimitná",D1003&gt;442000,"Nadlimitná")</f>
        <v>Malá</v>
      </c>
    </row>
    <row r="1004" spans="1:5" x14ac:dyDescent="0.3">
      <c r="A1004" s="14" t="s">
        <v>1078</v>
      </c>
      <c r="B1004" s="13">
        <v>5692.4200820922852</v>
      </c>
      <c r="C1004" s="8">
        <v>0</v>
      </c>
      <c r="D1004" s="13">
        <f t="shared" si="15"/>
        <v>5692.4200820922852</v>
      </c>
      <c r="E1004" s="8" t="str" cm="1">
        <f t="array" ref="E1004">_xlfn.IFS(D1004&lt;100000,"Malá",D1004&lt;442000,"Podlimitná",D1004&gt;442000,"Nadlimitná")</f>
        <v>Malá</v>
      </c>
    </row>
    <row r="1005" spans="1:5" x14ac:dyDescent="0.3">
      <c r="A1005" s="14" t="s">
        <v>1079</v>
      </c>
      <c r="B1005" s="13">
        <v>61544.57967376709</v>
      </c>
      <c r="C1005" s="8">
        <v>0</v>
      </c>
      <c r="D1005" s="13">
        <f t="shared" si="15"/>
        <v>61544.57967376709</v>
      </c>
      <c r="E1005" s="8" t="str" cm="1">
        <f t="array" ref="E1005">_xlfn.IFS(D1005&lt;100000,"Malá",D1005&lt;442000,"Podlimitná",D1005&gt;442000,"Nadlimitná")</f>
        <v>Malá</v>
      </c>
    </row>
    <row r="1006" spans="1:5" x14ac:dyDescent="0.3">
      <c r="A1006" s="14" t="s">
        <v>1080</v>
      </c>
      <c r="B1006" s="13">
        <v>10977.5703125</v>
      </c>
      <c r="C1006" s="8">
        <v>0</v>
      </c>
      <c r="D1006" s="13">
        <f t="shared" si="15"/>
        <v>10977.5703125</v>
      </c>
      <c r="E1006" s="8" t="str" cm="1">
        <f t="array" ref="E1006">_xlfn.IFS(D1006&lt;100000,"Malá",D1006&lt;442000,"Podlimitná",D1006&gt;442000,"Nadlimitná")</f>
        <v>Malá</v>
      </c>
    </row>
    <row r="1007" spans="1:5" x14ac:dyDescent="0.3">
      <c r="A1007" s="14" t="s">
        <v>1081</v>
      </c>
      <c r="B1007" s="13">
        <v>14791.02995300293</v>
      </c>
      <c r="C1007" s="8">
        <v>0</v>
      </c>
      <c r="D1007" s="13">
        <f t="shared" si="15"/>
        <v>14791.02995300293</v>
      </c>
      <c r="E1007" s="8" t="str" cm="1">
        <f t="array" ref="E1007">_xlfn.IFS(D1007&lt;100000,"Malá",D1007&lt;442000,"Podlimitná",D1007&gt;442000,"Nadlimitná")</f>
        <v>Malá</v>
      </c>
    </row>
    <row r="1008" spans="1:5" x14ac:dyDescent="0.3">
      <c r="A1008" s="14" t="s">
        <v>1082</v>
      </c>
      <c r="B1008" s="13">
        <v>16804.160331726074</v>
      </c>
      <c r="C1008" s="8">
        <v>0</v>
      </c>
      <c r="D1008" s="13">
        <f t="shared" si="15"/>
        <v>16804.160331726074</v>
      </c>
      <c r="E1008" s="8" t="str" cm="1">
        <f t="array" ref="E1008">_xlfn.IFS(D1008&lt;100000,"Malá",D1008&lt;442000,"Podlimitná",D1008&gt;442000,"Nadlimitná")</f>
        <v>Malá</v>
      </c>
    </row>
    <row r="1009" spans="1:5" x14ac:dyDescent="0.3">
      <c r="A1009" s="14" t="s">
        <v>1083</v>
      </c>
      <c r="B1009" s="13">
        <v>7371.47998046875</v>
      </c>
      <c r="C1009" s="8">
        <v>0</v>
      </c>
      <c r="D1009" s="13">
        <f t="shared" si="15"/>
        <v>7371.47998046875</v>
      </c>
      <c r="E1009" s="8" t="str" cm="1">
        <f t="array" ref="E1009">_xlfn.IFS(D1009&lt;100000,"Malá",D1009&lt;442000,"Podlimitná",D1009&gt;442000,"Nadlimitná")</f>
        <v>Malá</v>
      </c>
    </row>
    <row r="1010" spans="1:5" x14ac:dyDescent="0.3">
      <c r="A1010" s="14" t="s">
        <v>1084</v>
      </c>
      <c r="B1010" s="13">
        <v>46414.499206542969</v>
      </c>
      <c r="C1010" s="8">
        <v>0</v>
      </c>
      <c r="D1010" s="13">
        <f t="shared" si="15"/>
        <v>46414.499206542969</v>
      </c>
      <c r="E1010" s="8" t="str" cm="1">
        <f t="array" ref="E1010">_xlfn.IFS(D1010&lt;100000,"Malá",D1010&lt;442000,"Podlimitná",D1010&gt;442000,"Nadlimitná")</f>
        <v>Malá</v>
      </c>
    </row>
    <row r="1011" spans="1:5" x14ac:dyDescent="0.3">
      <c r="A1011" s="14" t="s">
        <v>1085</v>
      </c>
      <c r="B1011" s="13">
        <v>29555.22004699707</v>
      </c>
      <c r="C1011" s="8">
        <v>0</v>
      </c>
      <c r="D1011" s="13">
        <f t="shared" si="15"/>
        <v>29555.22004699707</v>
      </c>
      <c r="E1011" s="8" t="str" cm="1">
        <f t="array" ref="E1011">_xlfn.IFS(D1011&lt;100000,"Malá",D1011&lt;442000,"Podlimitná",D1011&gt;442000,"Nadlimitná")</f>
        <v>Malá</v>
      </c>
    </row>
    <row r="1012" spans="1:5" x14ac:dyDescent="0.3">
      <c r="A1012" s="14" t="s">
        <v>1086</v>
      </c>
      <c r="B1012" s="13">
        <v>6089</v>
      </c>
      <c r="C1012" s="8">
        <v>0</v>
      </c>
      <c r="D1012" s="13">
        <f t="shared" si="15"/>
        <v>6089</v>
      </c>
      <c r="E1012" s="8" t="str" cm="1">
        <f t="array" ref="E1012">_xlfn.IFS(D1012&lt;100000,"Malá",D1012&lt;442000,"Podlimitná",D1012&gt;442000,"Nadlimitná")</f>
        <v>Malá</v>
      </c>
    </row>
    <row r="1013" spans="1:5" x14ac:dyDescent="0.3">
      <c r="A1013" s="14" t="s">
        <v>1087</v>
      </c>
      <c r="B1013" s="13">
        <v>13611.050109863281</v>
      </c>
      <c r="C1013" s="8">
        <v>0</v>
      </c>
      <c r="D1013" s="13">
        <f t="shared" si="15"/>
        <v>13611.050109863281</v>
      </c>
      <c r="E1013" s="8" t="str" cm="1">
        <f t="array" ref="E1013">_xlfn.IFS(D1013&lt;100000,"Malá",D1013&lt;442000,"Podlimitná",D1013&gt;442000,"Nadlimitná")</f>
        <v>Malá</v>
      </c>
    </row>
    <row r="1014" spans="1:5" x14ac:dyDescent="0.3">
      <c r="A1014" s="14" t="s">
        <v>1088</v>
      </c>
      <c r="B1014" s="13">
        <v>76849.591574668884</v>
      </c>
      <c r="C1014" s="8">
        <v>0</v>
      </c>
      <c r="D1014" s="13">
        <f t="shared" si="15"/>
        <v>76849.591574668884</v>
      </c>
      <c r="E1014" s="8" t="str" cm="1">
        <f t="array" ref="E1014">_xlfn.IFS(D1014&lt;100000,"Malá",D1014&lt;442000,"Podlimitná",D1014&gt;442000,"Nadlimitná")</f>
        <v>Malá</v>
      </c>
    </row>
    <row r="1015" spans="1:5" x14ac:dyDescent="0.3">
      <c r="A1015" s="14" t="s">
        <v>1089</v>
      </c>
      <c r="B1015" s="13">
        <v>5287</v>
      </c>
      <c r="C1015" s="8">
        <v>0</v>
      </c>
      <c r="D1015" s="13">
        <f t="shared" si="15"/>
        <v>5287</v>
      </c>
      <c r="E1015" s="8" t="str" cm="1">
        <f t="array" ref="E1015">_xlfn.IFS(D1015&lt;100000,"Malá",D1015&lt;442000,"Podlimitná",D1015&gt;442000,"Nadlimitná")</f>
        <v>Malá</v>
      </c>
    </row>
    <row r="1016" spans="1:5" x14ac:dyDescent="0.3">
      <c r="A1016" s="14" t="s">
        <v>1090</v>
      </c>
      <c r="B1016" s="13">
        <v>4086.8600006103516</v>
      </c>
      <c r="C1016" s="8">
        <v>0</v>
      </c>
      <c r="D1016" s="13">
        <f t="shared" si="15"/>
        <v>4086.8600006103516</v>
      </c>
      <c r="E1016" s="8" t="str" cm="1">
        <f t="array" ref="E1016">_xlfn.IFS(D1016&lt;100000,"Malá",D1016&lt;442000,"Podlimitná",D1016&gt;442000,"Nadlimitná")</f>
        <v>Malá</v>
      </c>
    </row>
    <row r="1017" spans="1:5" x14ac:dyDescent="0.3">
      <c r="A1017" s="14" t="s">
        <v>1091</v>
      </c>
      <c r="B1017" s="13">
        <v>3516.1199951171875</v>
      </c>
      <c r="C1017" s="8">
        <v>0</v>
      </c>
      <c r="D1017" s="13">
        <f t="shared" si="15"/>
        <v>3516.1199951171875</v>
      </c>
      <c r="E1017" s="8" t="str" cm="1">
        <f t="array" ref="E1017">_xlfn.IFS(D1017&lt;100000,"Malá",D1017&lt;442000,"Podlimitná",D1017&gt;442000,"Nadlimitná")</f>
        <v>Malá</v>
      </c>
    </row>
    <row r="1018" spans="1:5" x14ac:dyDescent="0.3">
      <c r="A1018" s="14" t="s">
        <v>1092</v>
      </c>
      <c r="B1018" s="13">
        <v>8334.3599862456322</v>
      </c>
      <c r="C1018" s="8">
        <v>0</v>
      </c>
      <c r="D1018" s="13">
        <f t="shared" si="15"/>
        <v>8334.3599862456322</v>
      </c>
      <c r="E1018" s="8" t="str" cm="1">
        <f t="array" ref="E1018">_xlfn.IFS(D1018&lt;100000,"Malá",D1018&lt;442000,"Podlimitná",D1018&gt;442000,"Nadlimitná")</f>
        <v>Malá</v>
      </c>
    </row>
    <row r="1019" spans="1:5" x14ac:dyDescent="0.3">
      <c r="A1019" s="14" t="s">
        <v>1093</v>
      </c>
      <c r="B1019" s="13">
        <v>2135.52001953125</v>
      </c>
      <c r="C1019" s="8">
        <v>0</v>
      </c>
      <c r="D1019" s="13">
        <f t="shared" si="15"/>
        <v>2135.52001953125</v>
      </c>
      <c r="E1019" s="8" t="str" cm="1">
        <f t="array" ref="E1019">_xlfn.IFS(D1019&lt;100000,"Malá",D1019&lt;442000,"Podlimitná",D1019&gt;442000,"Nadlimitná")</f>
        <v>Malá</v>
      </c>
    </row>
    <row r="1020" spans="1:5" x14ac:dyDescent="0.3">
      <c r="A1020" s="14" t="s">
        <v>1094</v>
      </c>
      <c r="B1020" s="13">
        <v>3974.8200197219849</v>
      </c>
      <c r="C1020" s="8">
        <v>0</v>
      </c>
      <c r="D1020" s="13">
        <f t="shared" si="15"/>
        <v>3974.8200197219849</v>
      </c>
      <c r="E1020" s="8" t="str" cm="1">
        <f t="array" ref="E1020">_xlfn.IFS(D1020&lt;100000,"Malá",D1020&lt;442000,"Podlimitná",D1020&gt;442000,"Nadlimitná")</f>
        <v>Malá</v>
      </c>
    </row>
    <row r="1021" spans="1:5" x14ac:dyDescent="0.3">
      <c r="A1021" s="14" t="s">
        <v>1095</v>
      </c>
      <c r="B1021" s="13">
        <v>139072.98864746094</v>
      </c>
      <c r="C1021" s="8">
        <v>0</v>
      </c>
      <c r="D1021" s="13">
        <f t="shared" si="15"/>
        <v>139072.98864746094</v>
      </c>
      <c r="E1021" s="8" t="str" cm="1">
        <f t="array" ref="E1021">_xlfn.IFS(D1021&lt;100000,"Malá",D1021&lt;442000,"Podlimitná",D1021&gt;442000,"Nadlimitná")</f>
        <v>Podlimitná</v>
      </c>
    </row>
    <row r="1022" spans="1:5" x14ac:dyDescent="0.3">
      <c r="A1022" s="14" t="s">
        <v>1096</v>
      </c>
      <c r="B1022" s="13">
        <v>111259.25071716309</v>
      </c>
      <c r="C1022" s="8">
        <v>0</v>
      </c>
      <c r="D1022" s="13">
        <f t="shared" si="15"/>
        <v>111259.25071716309</v>
      </c>
      <c r="E1022" s="8" t="str" cm="1">
        <f t="array" ref="E1022">_xlfn.IFS(D1022&lt;100000,"Malá",D1022&lt;442000,"Podlimitná",D1022&gt;442000,"Nadlimitná")</f>
        <v>Podlimitná</v>
      </c>
    </row>
    <row r="1023" spans="1:5" x14ac:dyDescent="0.3">
      <c r="A1023" s="14" t="s">
        <v>1097</v>
      </c>
      <c r="B1023" s="13">
        <v>51173.340187072754</v>
      </c>
      <c r="C1023" s="8">
        <v>0</v>
      </c>
      <c r="D1023" s="13">
        <f t="shared" si="15"/>
        <v>51173.340187072754</v>
      </c>
      <c r="E1023" s="8" t="str" cm="1">
        <f t="array" ref="E1023">_xlfn.IFS(D1023&lt;100000,"Malá",D1023&lt;442000,"Podlimitná",D1023&gt;442000,"Nadlimitná")</f>
        <v>Malá</v>
      </c>
    </row>
    <row r="1024" spans="1:5" x14ac:dyDescent="0.3">
      <c r="A1024" s="14" t="s">
        <v>1098</v>
      </c>
      <c r="B1024" s="13">
        <v>2223</v>
      </c>
      <c r="C1024" s="8">
        <v>0</v>
      </c>
      <c r="D1024" s="13">
        <f t="shared" si="15"/>
        <v>2223</v>
      </c>
      <c r="E1024" s="8" t="str" cm="1">
        <f t="array" ref="E1024">_xlfn.IFS(D1024&lt;100000,"Malá",D1024&lt;442000,"Podlimitná",D1024&gt;442000,"Nadlimitná")</f>
        <v>Malá</v>
      </c>
    </row>
    <row r="1025" spans="1:5" x14ac:dyDescent="0.3">
      <c r="A1025" s="14" t="s">
        <v>1099</v>
      </c>
      <c r="B1025" s="13">
        <v>4797.6800537109375</v>
      </c>
      <c r="C1025" s="8">
        <v>0</v>
      </c>
      <c r="D1025" s="13">
        <f t="shared" si="15"/>
        <v>4797.6800537109375</v>
      </c>
      <c r="E1025" s="8" t="str" cm="1">
        <f t="array" ref="E1025">_xlfn.IFS(D1025&lt;100000,"Malá",D1025&lt;442000,"Podlimitná",D1025&gt;442000,"Nadlimitná")</f>
        <v>Malá</v>
      </c>
    </row>
    <row r="1026" spans="1:5" x14ac:dyDescent="0.3">
      <c r="A1026" s="14" t="s">
        <v>1100</v>
      </c>
      <c r="B1026" s="13">
        <v>2136.8199462890625</v>
      </c>
      <c r="C1026" s="8">
        <v>0</v>
      </c>
      <c r="D1026" s="13">
        <f t="shared" si="15"/>
        <v>2136.8199462890625</v>
      </c>
      <c r="E1026" s="8" t="str" cm="1">
        <f t="array" ref="E1026">_xlfn.IFS(D1026&lt;100000,"Malá",D1026&lt;442000,"Podlimitná",D1026&gt;442000,"Nadlimitná")</f>
        <v>Malá</v>
      </c>
    </row>
    <row r="1027" spans="1:5" x14ac:dyDescent="0.3">
      <c r="A1027" s="14" t="s">
        <v>1101</v>
      </c>
      <c r="B1027" s="13">
        <v>27612.130081176758</v>
      </c>
      <c r="C1027" s="8">
        <v>0</v>
      </c>
      <c r="D1027" s="13">
        <f t="shared" si="15"/>
        <v>27612.130081176758</v>
      </c>
      <c r="E1027" s="8" t="str" cm="1">
        <f t="array" ref="E1027">_xlfn.IFS(D1027&lt;100000,"Malá",D1027&lt;442000,"Podlimitná",D1027&gt;442000,"Nadlimitná")</f>
        <v>Malá</v>
      </c>
    </row>
    <row r="1028" spans="1:5" x14ac:dyDescent="0.3">
      <c r="A1028" s="14" t="s">
        <v>1102</v>
      </c>
      <c r="B1028" s="13">
        <v>23281.82982635498</v>
      </c>
      <c r="C1028" s="8">
        <v>0</v>
      </c>
      <c r="D1028" s="13">
        <f t="shared" si="15"/>
        <v>23281.82982635498</v>
      </c>
      <c r="E1028" s="8" t="str" cm="1">
        <f t="array" ref="E1028">_xlfn.IFS(D1028&lt;100000,"Malá",D1028&lt;442000,"Podlimitná",D1028&gt;442000,"Nadlimitná")</f>
        <v>Malá</v>
      </c>
    </row>
    <row r="1029" spans="1:5" x14ac:dyDescent="0.3">
      <c r="A1029" s="14" t="s">
        <v>1103</v>
      </c>
      <c r="B1029" s="13">
        <v>2196.1799926757813</v>
      </c>
      <c r="C1029" s="8">
        <v>0</v>
      </c>
      <c r="D1029" s="13">
        <f t="shared" si="15"/>
        <v>2196.1799926757813</v>
      </c>
      <c r="E1029" s="8" t="str" cm="1">
        <f t="array" ref="E1029">_xlfn.IFS(D1029&lt;100000,"Malá",D1029&lt;442000,"Podlimitná",D1029&gt;442000,"Nadlimitná")</f>
        <v>Malá</v>
      </c>
    </row>
    <row r="1030" spans="1:5" x14ac:dyDescent="0.3">
      <c r="A1030" s="14" t="s">
        <v>1104</v>
      </c>
      <c r="B1030" s="13">
        <v>90200.049606323242</v>
      </c>
      <c r="C1030" s="8">
        <v>0</v>
      </c>
      <c r="D1030" s="13">
        <f t="shared" si="15"/>
        <v>90200.049606323242</v>
      </c>
      <c r="E1030" s="8" t="str" cm="1">
        <f t="array" ref="E1030">_xlfn.IFS(D1030&lt;100000,"Malá",D1030&lt;442000,"Podlimitná",D1030&gt;442000,"Nadlimitná")</f>
        <v>Malá</v>
      </c>
    </row>
    <row r="1031" spans="1:5" x14ac:dyDescent="0.3">
      <c r="A1031" s="14" t="s">
        <v>1105</v>
      </c>
      <c r="B1031" s="13">
        <v>36088.09992980957</v>
      </c>
      <c r="C1031" s="8">
        <v>0</v>
      </c>
      <c r="D1031" s="13">
        <f t="shared" si="15"/>
        <v>36088.09992980957</v>
      </c>
      <c r="E1031" s="8" t="str" cm="1">
        <f t="array" ref="E1031">_xlfn.IFS(D1031&lt;100000,"Malá",D1031&lt;442000,"Podlimitná",D1031&gt;442000,"Nadlimitná")</f>
        <v>Malá</v>
      </c>
    </row>
    <row r="1032" spans="1:5" x14ac:dyDescent="0.3">
      <c r="A1032" s="14" t="s">
        <v>1106</v>
      </c>
      <c r="B1032" s="13">
        <v>4545.1900939941406</v>
      </c>
      <c r="C1032" s="8">
        <v>0</v>
      </c>
      <c r="D1032" s="13">
        <f t="shared" si="15"/>
        <v>4545.1900939941406</v>
      </c>
      <c r="E1032" s="8" t="str" cm="1">
        <f t="array" ref="E1032">_xlfn.IFS(D1032&lt;100000,"Malá",D1032&lt;442000,"Podlimitná",D1032&gt;442000,"Nadlimitná")</f>
        <v>Malá</v>
      </c>
    </row>
    <row r="1033" spans="1:5" x14ac:dyDescent="0.3">
      <c r="A1033" s="14" t="s">
        <v>1107</v>
      </c>
      <c r="B1033" s="13">
        <v>880</v>
      </c>
      <c r="C1033" s="8">
        <v>0</v>
      </c>
      <c r="D1033" s="13">
        <f t="shared" si="15"/>
        <v>880</v>
      </c>
      <c r="E1033" s="8" t="str" cm="1">
        <f t="array" ref="E1033">_xlfn.IFS(D1033&lt;100000,"Malá",D1033&lt;442000,"Podlimitná",D1033&gt;442000,"Nadlimitná")</f>
        <v>Malá</v>
      </c>
    </row>
    <row r="1034" spans="1:5" x14ac:dyDescent="0.3">
      <c r="A1034" s="14" t="s">
        <v>1108</v>
      </c>
      <c r="B1034" s="13">
        <v>23152.850234985352</v>
      </c>
      <c r="C1034" s="8">
        <v>1</v>
      </c>
      <c r="D1034" s="13">
        <f t="shared" si="15"/>
        <v>19281.580937856907</v>
      </c>
      <c r="E1034" s="8" t="str" cm="1">
        <f t="array" ref="E1034">_xlfn.IFS(D1034&lt;100000,"Malá",D1034&lt;442000,"Podlimitná",D1034&gt;442000,"Nadlimitná")</f>
        <v>Malá</v>
      </c>
    </row>
    <row r="1035" spans="1:5" x14ac:dyDescent="0.3">
      <c r="A1035" s="14" t="s">
        <v>1109</v>
      </c>
      <c r="B1035" s="13">
        <v>48455.55973815918</v>
      </c>
      <c r="C1035" s="8">
        <v>0</v>
      </c>
      <c r="D1035" s="13">
        <f t="shared" si="15"/>
        <v>48455.55973815918</v>
      </c>
      <c r="E1035" s="8" t="str" cm="1">
        <f t="array" ref="E1035">_xlfn.IFS(D1035&lt;100000,"Malá",D1035&lt;442000,"Podlimitná",D1035&gt;442000,"Nadlimitná")</f>
        <v>Malá</v>
      </c>
    </row>
    <row r="1036" spans="1:5" x14ac:dyDescent="0.3">
      <c r="A1036" s="14" t="s">
        <v>1110</v>
      </c>
      <c r="B1036" s="13">
        <v>22383.280029296875</v>
      </c>
      <c r="C1036" s="8">
        <v>0</v>
      </c>
      <c r="D1036" s="13">
        <f t="shared" si="15"/>
        <v>22383.280029296875</v>
      </c>
      <c r="E1036" s="8" t="str" cm="1">
        <f t="array" ref="E1036">_xlfn.IFS(D1036&lt;100000,"Malá",D1036&lt;442000,"Podlimitná",D1036&gt;442000,"Nadlimitná")</f>
        <v>Malá</v>
      </c>
    </row>
    <row r="1037" spans="1:5" x14ac:dyDescent="0.3">
      <c r="A1037" s="14" t="s">
        <v>1111</v>
      </c>
      <c r="B1037" s="13">
        <v>5567.7499389648438</v>
      </c>
      <c r="C1037" s="8">
        <v>0</v>
      </c>
      <c r="D1037" s="13">
        <f t="shared" si="15"/>
        <v>5567.7499389648438</v>
      </c>
      <c r="E1037" s="8" t="str" cm="1">
        <f t="array" ref="E1037">_xlfn.IFS(D1037&lt;100000,"Malá",D1037&lt;442000,"Podlimitná",D1037&gt;442000,"Nadlimitná")</f>
        <v>Malá</v>
      </c>
    </row>
    <row r="1038" spans="1:5" x14ac:dyDescent="0.3">
      <c r="A1038" s="14" t="s">
        <v>1112</v>
      </c>
      <c r="B1038" s="13">
        <v>3610.1099853515625</v>
      </c>
      <c r="C1038" s="8">
        <v>0</v>
      </c>
      <c r="D1038" s="13">
        <f t="shared" ref="D1038:D1101" si="16">IF(C1038=1,B1038*$M$20,B1038)</f>
        <v>3610.1099853515625</v>
      </c>
      <c r="E1038" s="8" t="str" cm="1">
        <f t="array" ref="E1038">_xlfn.IFS(D1038&lt;100000,"Malá",D1038&lt;442000,"Podlimitná",D1038&gt;442000,"Nadlimitná")</f>
        <v>Malá</v>
      </c>
    </row>
    <row r="1039" spans="1:5" x14ac:dyDescent="0.3">
      <c r="A1039" s="14" t="s">
        <v>1113</v>
      </c>
      <c r="B1039" s="13">
        <v>5804.4800567626953</v>
      </c>
      <c r="C1039" s="8">
        <v>0</v>
      </c>
      <c r="D1039" s="13">
        <f t="shared" si="16"/>
        <v>5804.4800567626953</v>
      </c>
      <c r="E1039" s="8" t="str" cm="1">
        <f t="array" ref="E1039">_xlfn.IFS(D1039&lt;100000,"Malá",D1039&lt;442000,"Podlimitná",D1039&gt;442000,"Nadlimitná")</f>
        <v>Malá</v>
      </c>
    </row>
    <row r="1040" spans="1:5" x14ac:dyDescent="0.3">
      <c r="A1040" s="14" t="s">
        <v>1114</v>
      </c>
      <c r="B1040" s="13">
        <v>17548.750244140625</v>
      </c>
      <c r="C1040" s="8">
        <v>0</v>
      </c>
      <c r="D1040" s="13">
        <f t="shared" si="16"/>
        <v>17548.750244140625</v>
      </c>
      <c r="E1040" s="8" t="str" cm="1">
        <f t="array" ref="E1040">_xlfn.IFS(D1040&lt;100000,"Malá",D1040&lt;442000,"Podlimitná",D1040&gt;442000,"Nadlimitná")</f>
        <v>Malá</v>
      </c>
    </row>
    <row r="1041" spans="1:5" x14ac:dyDescent="0.3">
      <c r="A1041" s="14" t="s">
        <v>1115</v>
      </c>
      <c r="B1041" s="13">
        <v>8795.7901611328125</v>
      </c>
      <c r="C1041" s="8">
        <v>0</v>
      </c>
      <c r="D1041" s="13">
        <f t="shared" si="16"/>
        <v>8795.7901611328125</v>
      </c>
      <c r="E1041" s="8" t="str" cm="1">
        <f t="array" ref="E1041">_xlfn.IFS(D1041&lt;100000,"Malá",D1041&lt;442000,"Podlimitná",D1041&gt;442000,"Nadlimitná")</f>
        <v>Malá</v>
      </c>
    </row>
    <row r="1042" spans="1:5" x14ac:dyDescent="0.3">
      <c r="A1042" s="14" t="s">
        <v>1116</v>
      </c>
      <c r="B1042" s="13">
        <v>19707.64013671875</v>
      </c>
      <c r="C1042" s="8">
        <v>0</v>
      </c>
      <c r="D1042" s="13">
        <f t="shared" si="16"/>
        <v>19707.64013671875</v>
      </c>
      <c r="E1042" s="8" t="str" cm="1">
        <f t="array" ref="E1042">_xlfn.IFS(D1042&lt;100000,"Malá",D1042&lt;442000,"Podlimitná",D1042&gt;442000,"Nadlimitná")</f>
        <v>Malá</v>
      </c>
    </row>
    <row r="1043" spans="1:5" x14ac:dyDescent="0.3">
      <c r="A1043" s="14" t="s">
        <v>1117</v>
      </c>
      <c r="B1043" s="13">
        <v>14528.580001831055</v>
      </c>
      <c r="C1043" s="8">
        <v>0</v>
      </c>
      <c r="D1043" s="13">
        <f t="shared" si="16"/>
        <v>14528.580001831055</v>
      </c>
      <c r="E1043" s="8" t="str" cm="1">
        <f t="array" ref="E1043">_xlfn.IFS(D1043&lt;100000,"Malá",D1043&lt;442000,"Podlimitná",D1043&gt;442000,"Nadlimitná")</f>
        <v>Malá</v>
      </c>
    </row>
    <row r="1044" spans="1:5" x14ac:dyDescent="0.3">
      <c r="A1044" s="14" t="s">
        <v>1118</v>
      </c>
      <c r="B1044" s="13">
        <v>82860.9697265625</v>
      </c>
      <c r="C1044" s="8">
        <v>0</v>
      </c>
      <c r="D1044" s="13">
        <f t="shared" si="16"/>
        <v>82860.9697265625</v>
      </c>
      <c r="E1044" s="8" t="str" cm="1">
        <f t="array" ref="E1044">_xlfn.IFS(D1044&lt;100000,"Malá",D1044&lt;442000,"Podlimitná",D1044&gt;442000,"Nadlimitná")</f>
        <v>Malá</v>
      </c>
    </row>
    <row r="1045" spans="1:5" x14ac:dyDescent="0.3">
      <c r="A1045" s="14" t="s">
        <v>1119</v>
      </c>
      <c r="B1045" s="13">
        <v>7854.0001220703125</v>
      </c>
      <c r="C1045" s="8">
        <v>0</v>
      </c>
      <c r="D1045" s="13">
        <f t="shared" si="16"/>
        <v>7854.0001220703125</v>
      </c>
      <c r="E1045" s="8" t="str" cm="1">
        <f t="array" ref="E1045">_xlfn.IFS(D1045&lt;100000,"Malá",D1045&lt;442000,"Podlimitná",D1045&gt;442000,"Nadlimitná")</f>
        <v>Malá</v>
      </c>
    </row>
    <row r="1046" spans="1:5" x14ac:dyDescent="0.3">
      <c r="A1046" s="14" t="s">
        <v>1120</v>
      </c>
      <c r="B1046" s="13">
        <v>195066.70939254761</v>
      </c>
      <c r="C1046" s="8">
        <v>0</v>
      </c>
      <c r="D1046" s="13">
        <f t="shared" si="16"/>
        <v>195066.70939254761</v>
      </c>
      <c r="E1046" s="8" t="str" cm="1">
        <f t="array" ref="E1046">_xlfn.IFS(D1046&lt;100000,"Malá",D1046&lt;442000,"Podlimitná",D1046&gt;442000,"Nadlimitná")</f>
        <v>Podlimitná</v>
      </c>
    </row>
    <row r="1047" spans="1:5" x14ac:dyDescent="0.3">
      <c r="A1047" s="14" t="s">
        <v>1121</v>
      </c>
      <c r="B1047" s="13">
        <v>18727.059860229492</v>
      </c>
      <c r="C1047" s="8">
        <v>0</v>
      </c>
      <c r="D1047" s="13">
        <f t="shared" si="16"/>
        <v>18727.059860229492</v>
      </c>
      <c r="E1047" s="8" t="str" cm="1">
        <f t="array" ref="E1047">_xlfn.IFS(D1047&lt;100000,"Malá",D1047&lt;442000,"Podlimitná",D1047&gt;442000,"Nadlimitná")</f>
        <v>Malá</v>
      </c>
    </row>
    <row r="1048" spans="1:5" x14ac:dyDescent="0.3">
      <c r="A1048" s="14" t="s">
        <v>1122</v>
      </c>
      <c r="B1048" s="13">
        <v>36978.189758300781</v>
      </c>
      <c r="C1048" s="8">
        <v>0</v>
      </c>
      <c r="D1048" s="13">
        <f t="shared" si="16"/>
        <v>36978.189758300781</v>
      </c>
      <c r="E1048" s="8" t="str" cm="1">
        <f t="array" ref="E1048">_xlfn.IFS(D1048&lt;100000,"Malá",D1048&lt;442000,"Podlimitná",D1048&gt;442000,"Nadlimitná")</f>
        <v>Malá</v>
      </c>
    </row>
    <row r="1049" spans="1:5" x14ac:dyDescent="0.3">
      <c r="A1049" s="14" t="s">
        <v>1123</v>
      </c>
      <c r="B1049" s="13">
        <v>10866.350021362305</v>
      </c>
      <c r="C1049" s="8">
        <v>0</v>
      </c>
      <c r="D1049" s="13">
        <f t="shared" si="16"/>
        <v>10866.350021362305</v>
      </c>
      <c r="E1049" s="8" t="str" cm="1">
        <f t="array" ref="E1049">_xlfn.IFS(D1049&lt;100000,"Malá",D1049&lt;442000,"Podlimitná",D1049&gt;442000,"Nadlimitná")</f>
        <v>Malá</v>
      </c>
    </row>
    <row r="1050" spans="1:5" x14ac:dyDescent="0.3">
      <c r="A1050" s="14" t="s">
        <v>1124</v>
      </c>
      <c r="B1050" s="13">
        <v>230967.90002441406</v>
      </c>
      <c r="C1050" s="8">
        <v>0</v>
      </c>
      <c r="D1050" s="13">
        <f t="shared" si="16"/>
        <v>230967.90002441406</v>
      </c>
      <c r="E1050" s="8" t="str" cm="1">
        <f t="array" ref="E1050">_xlfn.IFS(D1050&lt;100000,"Malá",D1050&lt;442000,"Podlimitná",D1050&gt;442000,"Nadlimitná")</f>
        <v>Podlimitná</v>
      </c>
    </row>
    <row r="1051" spans="1:5" x14ac:dyDescent="0.3">
      <c r="A1051" s="14" t="s">
        <v>1125</v>
      </c>
      <c r="B1051" s="13">
        <v>43583.879577636719</v>
      </c>
      <c r="C1051" s="8">
        <v>0</v>
      </c>
      <c r="D1051" s="13">
        <f t="shared" si="16"/>
        <v>43583.879577636719</v>
      </c>
      <c r="E1051" s="8" t="str" cm="1">
        <f t="array" ref="E1051">_xlfn.IFS(D1051&lt;100000,"Malá",D1051&lt;442000,"Podlimitná",D1051&gt;442000,"Nadlimitná")</f>
        <v>Malá</v>
      </c>
    </row>
    <row r="1052" spans="1:5" x14ac:dyDescent="0.3">
      <c r="A1052" s="14" t="s">
        <v>1126</v>
      </c>
      <c r="B1052" s="13">
        <v>46802.760269165039</v>
      </c>
      <c r="C1052" s="8">
        <v>0</v>
      </c>
      <c r="D1052" s="13">
        <f t="shared" si="16"/>
        <v>46802.760269165039</v>
      </c>
      <c r="E1052" s="8" t="str" cm="1">
        <f t="array" ref="E1052">_xlfn.IFS(D1052&lt;100000,"Malá",D1052&lt;442000,"Podlimitná",D1052&gt;442000,"Nadlimitná")</f>
        <v>Malá</v>
      </c>
    </row>
    <row r="1053" spans="1:5" x14ac:dyDescent="0.3">
      <c r="A1053" s="14" t="s">
        <v>1127</v>
      </c>
      <c r="B1053" s="13">
        <v>36510.480224609375</v>
      </c>
      <c r="C1053" s="8">
        <v>0</v>
      </c>
      <c r="D1053" s="13">
        <f t="shared" si="16"/>
        <v>36510.480224609375</v>
      </c>
      <c r="E1053" s="8" t="str" cm="1">
        <f t="array" ref="E1053">_xlfn.IFS(D1053&lt;100000,"Malá",D1053&lt;442000,"Podlimitná",D1053&gt;442000,"Nadlimitná")</f>
        <v>Malá</v>
      </c>
    </row>
    <row r="1054" spans="1:5" x14ac:dyDescent="0.3">
      <c r="A1054" s="14" t="s">
        <v>1128</v>
      </c>
      <c r="B1054" s="13">
        <v>525335.06465148926</v>
      </c>
      <c r="C1054" s="8">
        <v>1</v>
      </c>
      <c r="D1054" s="13">
        <f t="shared" si="16"/>
        <v>437496.48383532552</v>
      </c>
      <c r="E1054" s="8" t="str" cm="1">
        <f t="array" ref="E1054">_xlfn.IFS(D1054&lt;100000,"Malá",D1054&lt;442000,"Podlimitná",D1054&gt;442000,"Nadlimitná")</f>
        <v>Podlimitná</v>
      </c>
    </row>
    <row r="1055" spans="1:5" x14ac:dyDescent="0.3">
      <c r="A1055" s="14" t="s">
        <v>1129</v>
      </c>
      <c r="B1055" s="13">
        <v>2969.9999713897705</v>
      </c>
      <c r="C1055" s="8">
        <v>0</v>
      </c>
      <c r="D1055" s="13">
        <f t="shared" si="16"/>
        <v>2969.9999713897705</v>
      </c>
      <c r="E1055" s="8" t="str" cm="1">
        <f t="array" ref="E1055">_xlfn.IFS(D1055&lt;100000,"Malá",D1055&lt;442000,"Podlimitná",D1055&gt;442000,"Nadlimitná")</f>
        <v>Malá</v>
      </c>
    </row>
    <row r="1056" spans="1:5" x14ac:dyDescent="0.3">
      <c r="A1056" s="14" t="s">
        <v>1130</v>
      </c>
      <c r="B1056" s="13">
        <v>19196.379920959473</v>
      </c>
      <c r="C1056" s="8">
        <v>0</v>
      </c>
      <c r="D1056" s="13">
        <f t="shared" si="16"/>
        <v>19196.379920959473</v>
      </c>
      <c r="E1056" s="8" t="str" cm="1">
        <f t="array" ref="E1056">_xlfn.IFS(D1056&lt;100000,"Malá",D1056&lt;442000,"Podlimitná",D1056&gt;442000,"Nadlimitná")</f>
        <v>Malá</v>
      </c>
    </row>
    <row r="1057" spans="1:5" x14ac:dyDescent="0.3">
      <c r="A1057" s="14" t="s">
        <v>1131</v>
      </c>
      <c r="B1057" s="13">
        <v>67248.810546875</v>
      </c>
      <c r="C1057" s="8">
        <v>0</v>
      </c>
      <c r="D1057" s="13">
        <f t="shared" si="16"/>
        <v>67248.810546875</v>
      </c>
      <c r="E1057" s="8" t="str" cm="1">
        <f t="array" ref="E1057">_xlfn.IFS(D1057&lt;100000,"Malá",D1057&lt;442000,"Podlimitná",D1057&gt;442000,"Nadlimitná")</f>
        <v>Malá</v>
      </c>
    </row>
    <row r="1058" spans="1:5" x14ac:dyDescent="0.3">
      <c r="A1058" s="14" t="s">
        <v>1132</v>
      </c>
      <c r="B1058" s="13">
        <v>4266</v>
      </c>
      <c r="C1058" s="8">
        <v>0</v>
      </c>
      <c r="D1058" s="13">
        <f t="shared" si="16"/>
        <v>4266</v>
      </c>
      <c r="E1058" s="8" t="str" cm="1">
        <f t="array" ref="E1058">_xlfn.IFS(D1058&lt;100000,"Malá",D1058&lt;442000,"Podlimitná",D1058&gt;442000,"Nadlimitná")</f>
        <v>Malá</v>
      </c>
    </row>
    <row r="1059" spans="1:5" x14ac:dyDescent="0.3">
      <c r="A1059" s="14" t="s">
        <v>1133</v>
      </c>
      <c r="B1059" s="13">
        <v>13921.829811096191</v>
      </c>
      <c r="C1059" s="8">
        <v>0</v>
      </c>
      <c r="D1059" s="13">
        <f t="shared" si="16"/>
        <v>13921.829811096191</v>
      </c>
      <c r="E1059" s="8" t="str" cm="1">
        <f t="array" ref="E1059">_xlfn.IFS(D1059&lt;100000,"Malá",D1059&lt;442000,"Podlimitná",D1059&gt;442000,"Nadlimitná")</f>
        <v>Malá</v>
      </c>
    </row>
    <row r="1060" spans="1:5" x14ac:dyDescent="0.3">
      <c r="A1060" s="14" t="s">
        <v>1134</v>
      </c>
      <c r="B1060" s="13">
        <v>4448.310001373291</v>
      </c>
      <c r="C1060" s="8">
        <v>0</v>
      </c>
      <c r="D1060" s="13">
        <f t="shared" si="16"/>
        <v>4448.310001373291</v>
      </c>
      <c r="E1060" s="8" t="str" cm="1">
        <f t="array" ref="E1060">_xlfn.IFS(D1060&lt;100000,"Malá",D1060&lt;442000,"Podlimitná",D1060&gt;442000,"Nadlimitná")</f>
        <v>Malá</v>
      </c>
    </row>
    <row r="1061" spans="1:5" x14ac:dyDescent="0.3">
      <c r="A1061" s="14" t="s">
        <v>1135</v>
      </c>
      <c r="B1061" s="13">
        <v>49948.940673828125</v>
      </c>
      <c r="C1061" s="8">
        <v>0</v>
      </c>
      <c r="D1061" s="13">
        <f t="shared" si="16"/>
        <v>49948.940673828125</v>
      </c>
      <c r="E1061" s="8" t="str" cm="1">
        <f t="array" ref="E1061">_xlfn.IFS(D1061&lt;100000,"Malá",D1061&lt;442000,"Podlimitná",D1061&gt;442000,"Nadlimitná")</f>
        <v>Malá</v>
      </c>
    </row>
    <row r="1062" spans="1:5" x14ac:dyDescent="0.3">
      <c r="A1062" s="14" t="s">
        <v>1136</v>
      </c>
      <c r="B1062" s="13">
        <v>2767266.9462890625</v>
      </c>
      <c r="C1062" s="8">
        <v>1</v>
      </c>
      <c r="D1062" s="13">
        <f t="shared" si="16"/>
        <v>2304566.4382566004</v>
      </c>
      <c r="E1062" s="8" t="str" cm="1">
        <f t="array" ref="E1062">_xlfn.IFS(D1062&lt;100000,"Malá",D1062&lt;442000,"Podlimitná",D1062&gt;442000,"Nadlimitná")</f>
        <v>Nadlimitná</v>
      </c>
    </row>
    <row r="1063" spans="1:5" x14ac:dyDescent="0.3">
      <c r="A1063" s="14" t="s">
        <v>1137</v>
      </c>
      <c r="B1063" s="13">
        <v>331084.22209128737</v>
      </c>
      <c r="C1063" s="8">
        <v>0</v>
      </c>
      <c r="D1063" s="13">
        <f t="shared" si="16"/>
        <v>331084.22209128737</v>
      </c>
      <c r="E1063" s="8" t="str" cm="1">
        <f t="array" ref="E1063">_xlfn.IFS(D1063&lt;100000,"Malá",D1063&lt;442000,"Podlimitná",D1063&gt;442000,"Nadlimitná")</f>
        <v>Podlimitná</v>
      </c>
    </row>
    <row r="1064" spans="1:5" x14ac:dyDescent="0.3">
      <c r="A1064" s="14" t="s">
        <v>1138</v>
      </c>
      <c r="B1064" s="13">
        <v>85670.67008972168</v>
      </c>
      <c r="C1064" s="8">
        <v>0</v>
      </c>
      <c r="D1064" s="13">
        <f t="shared" si="16"/>
        <v>85670.67008972168</v>
      </c>
      <c r="E1064" s="8" t="str" cm="1">
        <f t="array" ref="E1064">_xlfn.IFS(D1064&lt;100000,"Malá",D1064&lt;442000,"Podlimitná",D1064&gt;442000,"Nadlimitná")</f>
        <v>Malá</v>
      </c>
    </row>
    <row r="1065" spans="1:5" x14ac:dyDescent="0.3">
      <c r="A1065" s="14" t="s">
        <v>1139</v>
      </c>
      <c r="B1065" s="13">
        <v>72536.899780273438</v>
      </c>
      <c r="C1065" s="8">
        <v>0</v>
      </c>
      <c r="D1065" s="13">
        <f t="shared" si="16"/>
        <v>72536.899780273438</v>
      </c>
      <c r="E1065" s="8" t="str" cm="1">
        <f t="array" ref="E1065">_xlfn.IFS(D1065&lt;100000,"Malá",D1065&lt;442000,"Podlimitná",D1065&gt;442000,"Nadlimitná")</f>
        <v>Malá</v>
      </c>
    </row>
    <row r="1066" spans="1:5" x14ac:dyDescent="0.3">
      <c r="A1066" s="14" t="s">
        <v>1140</v>
      </c>
      <c r="B1066" s="13">
        <v>31431.230270385742</v>
      </c>
      <c r="C1066" s="8">
        <v>0</v>
      </c>
      <c r="D1066" s="13">
        <f t="shared" si="16"/>
        <v>31431.230270385742</v>
      </c>
      <c r="E1066" s="8" t="str" cm="1">
        <f t="array" ref="E1066">_xlfn.IFS(D1066&lt;100000,"Malá",D1066&lt;442000,"Podlimitná",D1066&gt;442000,"Nadlimitná")</f>
        <v>Malá</v>
      </c>
    </row>
    <row r="1067" spans="1:5" x14ac:dyDescent="0.3">
      <c r="A1067" s="14" t="s">
        <v>1141</v>
      </c>
      <c r="B1067" s="13">
        <v>52339.060340881348</v>
      </c>
      <c r="C1067" s="8">
        <v>0</v>
      </c>
      <c r="D1067" s="13">
        <f t="shared" si="16"/>
        <v>52339.060340881348</v>
      </c>
      <c r="E1067" s="8" t="str" cm="1">
        <f t="array" ref="E1067">_xlfn.IFS(D1067&lt;100000,"Malá",D1067&lt;442000,"Podlimitná",D1067&gt;442000,"Nadlimitná")</f>
        <v>Malá</v>
      </c>
    </row>
    <row r="1068" spans="1:5" x14ac:dyDescent="0.3">
      <c r="A1068" s="14" t="s">
        <v>1142</v>
      </c>
      <c r="B1068" s="13">
        <v>18130.910003662109</v>
      </c>
      <c r="C1068" s="8">
        <v>0</v>
      </c>
      <c r="D1068" s="13">
        <f t="shared" si="16"/>
        <v>18130.910003662109</v>
      </c>
      <c r="E1068" s="8" t="str" cm="1">
        <f t="array" ref="E1068">_xlfn.IFS(D1068&lt;100000,"Malá",D1068&lt;442000,"Podlimitná",D1068&gt;442000,"Nadlimitná")</f>
        <v>Malá</v>
      </c>
    </row>
    <row r="1069" spans="1:5" x14ac:dyDescent="0.3">
      <c r="A1069" s="14" t="s">
        <v>1143</v>
      </c>
      <c r="B1069" s="13">
        <v>76799.809242248535</v>
      </c>
      <c r="C1069" s="8">
        <v>0</v>
      </c>
      <c r="D1069" s="13">
        <f t="shared" si="16"/>
        <v>76799.809242248535</v>
      </c>
      <c r="E1069" s="8" t="str" cm="1">
        <f t="array" ref="E1069">_xlfn.IFS(D1069&lt;100000,"Malá",D1069&lt;442000,"Podlimitná",D1069&gt;442000,"Nadlimitná")</f>
        <v>Malá</v>
      </c>
    </row>
    <row r="1070" spans="1:5" x14ac:dyDescent="0.3">
      <c r="A1070" s="14" t="s">
        <v>1144</v>
      </c>
      <c r="B1070" s="13">
        <v>134579.68853759766</v>
      </c>
      <c r="C1070" s="8">
        <v>0</v>
      </c>
      <c r="D1070" s="13">
        <f t="shared" si="16"/>
        <v>134579.68853759766</v>
      </c>
      <c r="E1070" s="8" t="str" cm="1">
        <f t="array" ref="E1070">_xlfn.IFS(D1070&lt;100000,"Malá",D1070&lt;442000,"Podlimitná",D1070&gt;442000,"Nadlimitná")</f>
        <v>Podlimitná</v>
      </c>
    </row>
    <row r="1071" spans="1:5" x14ac:dyDescent="0.3">
      <c r="A1071" s="14" t="s">
        <v>1145</v>
      </c>
      <c r="B1071" s="13">
        <v>1424701.1880016327</v>
      </c>
      <c r="C1071" s="8">
        <v>1</v>
      </c>
      <c r="D1071" s="13">
        <f t="shared" si="16"/>
        <v>1186484.2120908641</v>
      </c>
      <c r="E1071" s="8" t="str" cm="1">
        <f t="array" ref="E1071">_xlfn.IFS(D1071&lt;100000,"Malá",D1071&lt;442000,"Podlimitná",D1071&gt;442000,"Nadlimitná")</f>
        <v>Nadlimitná</v>
      </c>
    </row>
    <row r="1072" spans="1:5" x14ac:dyDescent="0.3">
      <c r="A1072" s="14" t="s">
        <v>1146</v>
      </c>
      <c r="B1072" s="13">
        <v>35733.850105285645</v>
      </c>
      <c r="C1072" s="8">
        <v>0</v>
      </c>
      <c r="D1072" s="13">
        <f t="shared" si="16"/>
        <v>35733.850105285645</v>
      </c>
      <c r="E1072" s="8" t="str" cm="1">
        <f t="array" ref="E1072">_xlfn.IFS(D1072&lt;100000,"Malá",D1072&lt;442000,"Podlimitná",D1072&gt;442000,"Nadlimitná")</f>
        <v>Malá</v>
      </c>
    </row>
    <row r="1073" spans="1:5" x14ac:dyDescent="0.3">
      <c r="A1073" s="14" t="s">
        <v>1147</v>
      </c>
      <c r="B1073" s="13">
        <v>40764.880210876465</v>
      </c>
      <c r="C1073" s="8">
        <v>0</v>
      </c>
      <c r="D1073" s="13">
        <f t="shared" si="16"/>
        <v>40764.880210876465</v>
      </c>
      <c r="E1073" s="8" t="str" cm="1">
        <f t="array" ref="E1073">_xlfn.IFS(D1073&lt;100000,"Malá",D1073&lt;442000,"Podlimitná",D1073&gt;442000,"Nadlimitná")</f>
        <v>Malá</v>
      </c>
    </row>
    <row r="1074" spans="1:5" x14ac:dyDescent="0.3">
      <c r="A1074" s="14" t="s">
        <v>1148</v>
      </c>
      <c r="B1074" s="13">
        <v>49191.249839782715</v>
      </c>
      <c r="C1074" s="8">
        <v>0</v>
      </c>
      <c r="D1074" s="13">
        <f t="shared" si="16"/>
        <v>49191.249839782715</v>
      </c>
      <c r="E1074" s="8" t="str" cm="1">
        <f t="array" ref="E1074">_xlfn.IFS(D1074&lt;100000,"Malá",D1074&lt;442000,"Podlimitná",D1074&gt;442000,"Nadlimitná")</f>
        <v>Malá</v>
      </c>
    </row>
    <row r="1075" spans="1:5" x14ac:dyDescent="0.3">
      <c r="A1075" s="14" t="s">
        <v>1149</v>
      </c>
      <c r="B1075" s="13">
        <v>19118.089862823486</v>
      </c>
      <c r="C1075" s="8">
        <v>0</v>
      </c>
      <c r="D1075" s="13">
        <f t="shared" si="16"/>
        <v>19118.089862823486</v>
      </c>
      <c r="E1075" s="8" t="str" cm="1">
        <f t="array" ref="E1075">_xlfn.IFS(D1075&lt;100000,"Malá",D1075&lt;442000,"Podlimitná",D1075&gt;442000,"Nadlimitná")</f>
        <v>Malá</v>
      </c>
    </row>
    <row r="1076" spans="1:5" x14ac:dyDescent="0.3">
      <c r="A1076" s="14" t="s">
        <v>1150</v>
      </c>
      <c r="B1076" s="13">
        <v>418347.70028686523</v>
      </c>
      <c r="C1076" s="8">
        <v>1</v>
      </c>
      <c r="D1076" s="13">
        <f t="shared" si="16"/>
        <v>348397.92774449306</v>
      </c>
      <c r="E1076" s="8" t="str" cm="1">
        <f t="array" ref="E1076">_xlfn.IFS(D1076&lt;100000,"Malá",D1076&lt;442000,"Podlimitná",D1076&gt;442000,"Nadlimitná")</f>
        <v>Podlimitná</v>
      </c>
    </row>
    <row r="1077" spans="1:5" x14ac:dyDescent="0.3">
      <c r="A1077" s="14" t="s">
        <v>1151</v>
      </c>
      <c r="B1077" s="13">
        <v>84783.510131835938</v>
      </c>
      <c r="C1077" s="8">
        <v>0</v>
      </c>
      <c r="D1077" s="13">
        <f t="shared" si="16"/>
        <v>84783.510131835938</v>
      </c>
      <c r="E1077" s="8" t="str" cm="1">
        <f t="array" ref="E1077">_xlfn.IFS(D1077&lt;100000,"Malá",D1077&lt;442000,"Podlimitná",D1077&gt;442000,"Nadlimitná")</f>
        <v>Malá</v>
      </c>
    </row>
    <row r="1078" spans="1:5" x14ac:dyDescent="0.3">
      <c r="A1078" s="14" t="s">
        <v>1152</v>
      </c>
      <c r="B1078" s="13">
        <v>2226.9599609375</v>
      </c>
      <c r="C1078" s="8">
        <v>0</v>
      </c>
      <c r="D1078" s="13">
        <f t="shared" si="16"/>
        <v>2226.9599609375</v>
      </c>
      <c r="E1078" s="8" t="str" cm="1">
        <f t="array" ref="E1078">_xlfn.IFS(D1078&lt;100000,"Malá",D1078&lt;442000,"Podlimitná",D1078&gt;442000,"Nadlimitná")</f>
        <v>Malá</v>
      </c>
    </row>
    <row r="1079" spans="1:5" x14ac:dyDescent="0.3">
      <c r="A1079" s="14" t="s">
        <v>1153</v>
      </c>
      <c r="B1079" s="13">
        <v>154352.77984237671</v>
      </c>
      <c r="C1079" s="8">
        <v>0</v>
      </c>
      <c r="D1079" s="13">
        <f t="shared" si="16"/>
        <v>154352.77984237671</v>
      </c>
      <c r="E1079" s="8" t="str" cm="1">
        <f t="array" ref="E1079">_xlfn.IFS(D1079&lt;100000,"Malá",D1079&lt;442000,"Podlimitná",D1079&gt;442000,"Nadlimitná")</f>
        <v>Podlimitná</v>
      </c>
    </row>
    <row r="1080" spans="1:5" x14ac:dyDescent="0.3">
      <c r="A1080" s="14" t="s">
        <v>1154</v>
      </c>
      <c r="B1080" s="13">
        <v>145932.84035491943</v>
      </c>
      <c r="C1080" s="8">
        <v>0</v>
      </c>
      <c r="D1080" s="13">
        <f t="shared" si="16"/>
        <v>145932.84035491943</v>
      </c>
      <c r="E1080" s="8" t="str" cm="1">
        <f t="array" ref="E1080">_xlfn.IFS(D1080&lt;100000,"Malá",D1080&lt;442000,"Podlimitná",D1080&gt;442000,"Nadlimitná")</f>
        <v>Podlimitná</v>
      </c>
    </row>
    <row r="1081" spans="1:5" x14ac:dyDescent="0.3">
      <c r="A1081" s="14" t="s">
        <v>1155</v>
      </c>
      <c r="B1081" s="13">
        <v>77328.620299339294</v>
      </c>
      <c r="C1081" s="8">
        <v>0</v>
      </c>
      <c r="D1081" s="13">
        <f t="shared" si="16"/>
        <v>77328.620299339294</v>
      </c>
      <c r="E1081" s="8" t="str" cm="1">
        <f t="array" ref="E1081">_xlfn.IFS(D1081&lt;100000,"Malá",D1081&lt;442000,"Podlimitná",D1081&gt;442000,"Nadlimitná")</f>
        <v>Malá</v>
      </c>
    </row>
    <row r="1082" spans="1:5" x14ac:dyDescent="0.3">
      <c r="A1082" s="14" t="s">
        <v>1156</v>
      </c>
      <c r="B1082" s="13">
        <v>46191.470458984375</v>
      </c>
      <c r="C1082" s="8">
        <v>0</v>
      </c>
      <c r="D1082" s="13">
        <f t="shared" si="16"/>
        <v>46191.470458984375</v>
      </c>
      <c r="E1082" s="8" t="str" cm="1">
        <f t="array" ref="E1082">_xlfn.IFS(D1082&lt;100000,"Malá",D1082&lt;442000,"Podlimitná",D1082&gt;442000,"Nadlimitná")</f>
        <v>Malá</v>
      </c>
    </row>
    <row r="1083" spans="1:5" x14ac:dyDescent="0.3">
      <c r="A1083" s="14" t="s">
        <v>1157</v>
      </c>
      <c r="B1083" s="13">
        <v>218032.91822814941</v>
      </c>
      <c r="C1083" s="8">
        <v>1</v>
      </c>
      <c r="D1083" s="13">
        <f t="shared" si="16"/>
        <v>181576.75263586655</v>
      </c>
      <c r="E1083" s="8" t="str" cm="1">
        <f t="array" ref="E1083">_xlfn.IFS(D1083&lt;100000,"Malá",D1083&lt;442000,"Podlimitná",D1083&gt;442000,"Nadlimitná")</f>
        <v>Podlimitná</v>
      </c>
    </row>
    <row r="1084" spans="1:5" x14ac:dyDescent="0.3">
      <c r="A1084" s="14" t="s">
        <v>1158</v>
      </c>
      <c r="B1084" s="13">
        <v>49032.130554199219</v>
      </c>
      <c r="C1084" s="8">
        <v>0</v>
      </c>
      <c r="D1084" s="13">
        <f t="shared" si="16"/>
        <v>49032.130554199219</v>
      </c>
      <c r="E1084" s="8" t="str" cm="1">
        <f t="array" ref="E1084">_xlfn.IFS(D1084&lt;100000,"Malá",D1084&lt;442000,"Podlimitná",D1084&gt;442000,"Nadlimitná")</f>
        <v>Malá</v>
      </c>
    </row>
    <row r="1085" spans="1:5" x14ac:dyDescent="0.3">
      <c r="A1085" s="14" t="s">
        <v>1159</v>
      </c>
      <c r="B1085" s="13">
        <v>88422.359420776367</v>
      </c>
      <c r="C1085" s="8">
        <v>0</v>
      </c>
      <c r="D1085" s="13">
        <f t="shared" si="16"/>
        <v>88422.359420776367</v>
      </c>
      <c r="E1085" s="8" t="str" cm="1">
        <f t="array" ref="E1085">_xlfn.IFS(D1085&lt;100000,"Malá",D1085&lt;442000,"Podlimitná",D1085&gt;442000,"Nadlimitná")</f>
        <v>Malá</v>
      </c>
    </row>
    <row r="1086" spans="1:5" x14ac:dyDescent="0.3">
      <c r="A1086" s="14" t="s">
        <v>1160</v>
      </c>
      <c r="B1086" s="13">
        <v>43790.14013671875</v>
      </c>
      <c r="C1086" s="8">
        <v>0</v>
      </c>
      <c r="D1086" s="13">
        <f t="shared" si="16"/>
        <v>43790.14013671875</v>
      </c>
      <c r="E1086" s="8" t="str" cm="1">
        <f t="array" ref="E1086">_xlfn.IFS(D1086&lt;100000,"Malá",D1086&lt;442000,"Podlimitná",D1086&gt;442000,"Nadlimitná")</f>
        <v>Malá</v>
      </c>
    </row>
    <row r="1087" spans="1:5" x14ac:dyDescent="0.3">
      <c r="A1087" s="14" t="s">
        <v>1161</v>
      </c>
      <c r="B1087" s="13">
        <v>16833.199920654297</v>
      </c>
      <c r="C1087" s="8">
        <v>0</v>
      </c>
      <c r="D1087" s="13">
        <f t="shared" si="16"/>
        <v>16833.199920654297</v>
      </c>
      <c r="E1087" s="8" t="str" cm="1">
        <f t="array" ref="E1087">_xlfn.IFS(D1087&lt;100000,"Malá",D1087&lt;442000,"Podlimitná",D1087&gt;442000,"Nadlimitná")</f>
        <v>Malá</v>
      </c>
    </row>
    <row r="1088" spans="1:5" x14ac:dyDescent="0.3">
      <c r="A1088" s="14" t="s">
        <v>1162</v>
      </c>
      <c r="B1088" s="13">
        <v>57459.369897842407</v>
      </c>
      <c r="C1088" s="8">
        <v>0</v>
      </c>
      <c r="D1088" s="13">
        <f t="shared" si="16"/>
        <v>57459.369897842407</v>
      </c>
      <c r="E1088" s="8" t="str" cm="1">
        <f t="array" ref="E1088">_xlfn.IFS(D1088&lt;100000,"Malá",D1088&lt;442000,"Podlimitná",D1088&gt;442000,"Nadlimitná")</f>
        <v>Malá</v>
      </c>
    </row>
    <row r="1089" spans="1:5" x14ac:dyDescent="0.3">
      <c r="A1089" s="14" t="s">
        <v>1163</v>
      </c>
      <c r="B1089" s="13">
        <v>5637.8000254631042</v>
      </c>
      <c r="C1089" s="8">
        <v>0</v>
      </c>
      <c r="D1089" s="13">
        <f t="shared" si="16"/>
        <v>5637.8000254631042</v>
      </c>
      <c r="E1089" s="8" t="str" cm="1">
        <f t="array" ref="E1089">_xlfn.IFS(D1089&lt;100000,"Malá",D1089&lt;442000,"Podlimitná",D1089&gt;442000,"Nadlimitná")</f>
        <v>Malá</v>
      </c>
    </row>
    <row r="1090" spans="1:5" x14ac:dyDescent="0.3">
      <c r="A1090" s="14" t="s">
        <v>1164</v>
      </c>
      <c r="B1090" s="13">
        <v>742607.87659454346</v>
      </c>
      <c r="C1090" s="8">
        <v>1</v>
      </c>
      <c r="D1090" s="13">
        <f t="shared" si="16"/>
        <v>618440.22365813935</v>
      </c>
      <c r="E1090" s="8" t="str" cm="1">
        <f t="array" ref="E1090">_xlfn.IFS(D1090&lt;100000,"Malá",D1090&lt;442000,"Podlimitná",D1090&gt;442000,"Nadlimitná")</f>
        <v>Nadlimitná</v>
      </c>
    </row>
    <row r="1091" spans="1:5" x14ac:dyDescent="0.3">
      <c r="A1091" s="14" t="s">
        <v>1165</v>
      </c>
      <c r="B1091" s="13">
        <v>160398.41189575195</v>
      </c>
      <c r="C1091" s="8">
        <v>0</v>
      </c>
      <c r="D1091" s="13">
        <f t="shared" si="16"/>
        <v>160398.41189575195</v>
      </c>
      <c r="E1091" s="8" t="str" cm="1">
        <f t="array" ref="E1091">_xlfn.IFS(D1091&lt;100000,"Malá",D1091&lt;442000,"Podlimitná",D1091&gt;442000,"Nadlimitná")</f>
        <v>Podlimitná</v>
      </c>
    </row>
    <row r="1092" spans="1:5" x14ac:dyDescent="0.3">
      <c r="A1092" s="14" t="s">
        <v>1166</v>
      </c>
      <c r="B1092" s="13">
        <v>61453.90991973877</v>
      </c>
      <c r="C1092" s="8">
        <v>0</v>
      </c>
      <c r="D1092" s="13">
        <f t="shared" si="16"/>
        <v>61453.90991973877</v>
      </c>
      <c r="E1092" s="8" t="str" cm="1">
        <f t="array" ref="E1092">_xlfn.IFS(D1092&lt;100000,"Malá",D1092&lt;442000,"Podlimitná",D1092&gt;442000,"Nadlimitná")</f>
        <v>Malá</v>
      </c>
    </row>
    <row r="1093" spans="1:5" x14ac:dyDescent="0.3">
      <c r="A1093" s="14" t="s">
        <v>1167</v>
      </c>
      <c r="B1093" s="13">
        <v>72563.760803222656</v>
      </c>
      <c r="C1093" s="8">
        <v>0</v>
      </c>
      <c r="D1093" s="13">
        <f t="shared" si="16"/>
        <v>72563.760803222656</v>
      </c>
      <c r="E1093" s="8" t="str" cm="1">
        <f t="array" ref="E1093">_xlfn.IFS(D1093&lt;100000,"Malá",D1093&lt;442000,"Podlimitná",D1093&gt;442000,"Nadlimitná")</f>
        <v>Malá</v>
      </c>
    </row>
    <row r="1094" spans="1:5" x14ac:dyDescent="0.3">
      <c r="A1094" s="14" t="s">
        <v>1168</v>
      </c>
      <c r="B1094" s="13">
        <v>134171.31039428711</v>
      </c>
      <c r="C1094" s="8">
        <v>0</v>
      </c>
      <c r="D1094" s="13">
        <f t="shared" si="16"/>
        <v>134171.31039428711</v>
      </c>
      <c r="E1094" s="8" t="str" cm="1">
        <f t="array" ref="E1094">_xlfn.IFS(D1094&lt;100000,"Malá",D1094&lt;442000,"Podlimitná",D1094&gt;442000,"Nadlimitná")</f>
        <v>Podlimitná</v>
      </c>
    </row>
    <row r="1095" spans="1:5" x14ac:dyDescent="0.3">
      <c r="A1095" s="14" t="s">
        <v>1169</v>
      </c>
      <c r="B1095" s="13">
        <v>170106.53903675079</v>
      </c>
      <c r="C1095" s="8">
        <v>0</v>
      </c>
      <c r="D1095" s="13">
        <f t="shared" si="16"/>
        <v>170106.53903675079</v>
      </c>
      <c r="E1095" s="8" t="str" cm="1">
        <f t="array" ref="E1095">_xlfn.IFS(D1095&lt;100000,"Malá",D1095&lt;442000,"Podlimitná",D1095&gt;442000,"Nadlimitná")</f>
        <v>Podlimitná</v>
      </c>
    </row>
    <row r="1096" spans="1:5" x14ac:dyDescent="0.3">
      <c r="A1096" s="14" t="s">
        <v>1170</v>
      </c>
      <c r="B1096" s="13">
        <v>782115.17262649536</v>
      </c>
      <c r="C1096" s="8">
        <v>1</v>
      </c>
      <c r="D1096" s="13">
        <f t="shared" si="16"/>
        <v>651341.70742124354</v>
      </c>
      <c r="E1096" s="8" t="str" cm="1">
        <f t="array" ref="E1096">_xlfn.IFS(D1096&lt;100000,"Malá",D1096&lt;442000,"Podlimitná",D1096&gt;442000,"Nadlimitná")</f>
        <v>Nadlimitná</v>
      </c>
    </row>
    <row r="1097" spans="1:5" x14ac:dyDescent="0.3">
      <c r="A1097" s="14" t="s">
        <v>1171</v>
      </c>
      <c r="B1097" s="13">
        <v>28453.069580078125</v>
      </c>
      <c r="C1097" s="8">
        <v>0</v>
      </c>
      <c r="D1097" s="13">
        <f t="shared" si="16"/>
        <v>28453.069580078125</v>
      </c>
      <c r="E1097" s="8" t="str" cm="1">
        <f t="array" ref="E1097">_xlfn.IFS(D1097&lt;100000,"Malá",D1097&lt;442000,"Podlimitná",D1097&gt;442000,"Nadlimitná")</f>
        <v>Malá</v>
      </c>
    </row>
    <row r="1098" spans="1:5" x14ac:dyDescent="0.3">
      <c r="A1098" s="14" t="s">
        <v>1172</v>
      </c>
      <c r="B1098" s="13">
        <v>39305.569741249084</v>
      </c>
      <c r="C1098" s="8">
        <v>0</v>
      </c>
      <c r="D1098" s="13">
        <f t="shared" si="16"/>
        <v>39305.569741249084</v>
      </c>
      <c r="E1098" s="8" t="str" cm="1">
        <f t="array" ref="E1098">_xlfn.IFS(D1098&lt;100000,"Malá",D1098&lt;442000,"Podlimitná",D1098&gt;442000,"Nadlimitná")</f>
        <v>Malá</v>
      </c>
    </row>
    <row r="1099" spans="1:5" x14ac:dyDescent="0.3">
      <c r="A1099" s="14" t="s">
        <v>1173</v>
      </c>
      <c r="B1099" s="13">
        <v>90690.70068359375</v>
      </c>
      <c r="C1099" s="8">
        <v>0</v>
      </c>
      <c r="D1099" s="13">
        <f t="shared" si="16"/>
        <v>90690.70068359375</v>
      </c>
      <c r="E1099" s="8" t="str" cm="1">
        <f t="array" ref="E1099">_xlfn.IFS(D1099&lt;100000,"Malá",D1099&lt;442000,"Podlimitná",D1099&gt;442000,"Nadlimitná")</f>
        <v>Malá</v>
      </c>
    </row>
    <row r="1100" spans="1:5" x14ac:dyDescent="0.3">
      <c r="A1100" s="14" t="s">
        <v>1174</v>
      </c>
      <c r="B1100" s="13">
        <v>32951.899566650391</v>
      </c>
      <c r="C1100" s="8">
        <v>0</v>
      </c>
      <c r="D1100" s="13">
        <f t="shared" si="16"/>
        <v>32951.899566650391</v>
      </c>
      <c r="E1100" s="8" t="str" cm="1">
        <f t="array" ref="E1100">_xlfn.IFS(D1100&lt;100000,"Malá",D1100&lt;442000,"Podlimitná",D1100&gt;442000,"Nadlimitná")</f>
        <v>Malá</v>
      </c>
    </row>
    <row r="1101" spans="1:5" x14ac:dyDescent="0.3">
      <c r="A1101" s="14" t="s">
        <v>1175</v>
      </c>
      <c r="B1101" s="13">
        <v>2343.760009765625</v>
      </c>
      <c r="C1101" s="8">
        <v>0</v>
      </c>
      <c r="D1101" s="13">
        <f t="shared" si="16"/>
        <v>2343.760009765625</v>
      </c>
      <c r="E1101" s="8" t="str" cm="1">
        <f t="array" ref="E1101">_xlfn.IFS(D1101&lt;100000,"Malá",D1101&lt;442000,"Podlimitná",D1101&gt;442000,"Nadlimitná")</f>
        <v>Malá</v>
      </c>
    </row>
    <row r="1102" spans="1:5" x14ac:dyDescent="0.3">
      <c r="A1102" s="14" t="s">
        <v>1176</v>
      </c>
      <c r="B1102" s="13">
        <v>21515.5390625</v>
      </c>
      <c r="C1102" s="8">
        <v>0</v>
      </c>
      <c r="D1102" s="13">
        <f t="shared" ref="D1102:D1165" si="17">IF(C1102=1,B1102*$M$20,B1102)</f>
        <v>21515.5390625</v>
      </c>
      <c r="E1102" s="8" t="str" cm="1">
        <f t="array" ref="E1102">_xlfn.IFS(D1102&lt;100000,"Malá",D1102&lt;442000,"Podlimitná",D1102&gt;442000,"Nadlimitná")</f>
        <v>Malá</v>
      </c>
    </row>
    <row r="1103" spans="1:5" x14ac:dyDescent="0.3">
      <c r="A1103" s="14" t="s">
        <v>1177</v>
      </c>
      <c r="B1103" s="13">
        <v>8432.4197273254395</v>
      </c>
      <c r="C1103" s="8">
        <v>0</v>
      </c>
      <c r="D1103" s="13">
        <f t="shared" si="17"/>
        <v>8432.4197273254395</v>
      </c>
      <c r="E1103" s="8" t="str" cm="1">
        <f t="array" ref="E1103">_xlfn.IFS(D1103&lt;100000,"Malá",D1103&lt;442000,"Podlimitná",D1103&gt;442000,"Nadlimitná")</f>
        <v>Malá</v>
      </c>
    </row>
    <row r="1104" spans="1:5" x14ac:dyDescent="0.3">
      <c r="A1104" s="14" t="s">
        <v>1178</v>
      </c>
      <c r="B1104" s="13">
        <v>98766.759143829346</v>
      </c>
      <c r="C1104" s="8">
        <v>0</v>
      </c>
      <c r="D1104" s="13">
        <f t="shared" si="17"/>
        <v>98766.759143829346</v>
      </c>
      <c r="E1104" s="8" t="str" cm="1">
        <f t="array" ref="E1104">_xlfn.IFS(D1104&lt;100000,"Malá",D1104&lt;442000,"Podlimitná",D1104&gt;442000,"Nadlimitná")</f>
        <v>Malá</v>
      </c>
    </row>
    <row r="1105" spans="1:5" x14ac:dyDescent="0.3">
      <c r="A1105" s="14" t="s">
        <v>1179</v>
      </c>
      <c r="B1105" s="13">
        <v>2641</v>
      </c>
      <c r="C1105" s="8">
        <v>0</v>
      </c>
      <c r="D1105" s="13">
        <f t="shared" si="17"/>
        <v>2641</v>
      </c>
      <c r="E1105" s="8" t="str" cm="1">
        <f t="array" ref="E1105">_xlfn.IFS(D1105&lt;100000,"Malá",D1105&lt;442000,"Podlimitná",D1105&gt;442000,"Nadlimitná")</f>
        <v>Malá</v>
      </c>
    </row>
    <row r="1106" spans="1:5" x14ac:dyDescent="0.3">
      <c r="A1106" s="14" t="s">
        <v>1180</v>
      </c>
      <c r="B1106" s="13">
        <v>7126.4802207946777</v>
      </c>
      <c r="C1106" s="8">
        <v>0</v>
      </c>
      <c r="D1106" s="13">
        <f t="shared" si="17"/>
        <v>7126.4802207946777</v>
      </c>
      <c r="E1106" s="8" t="str" cm="1">
        <f t="array" ref="E1106">_xlfn.IFS(D1106&lt;100000,"Malá",D1106&lt;442000,"Podlimitná",D1106&gt;442000,"Nadlimitná")</f>
        <v>Malá</v>
      </c>
    </row>
    <row r="1107" spans="1:5" x14ac:dyDescent="0.3">
      <c r="A1107" s="14" t="s">
        <v>1181</v>
      </c>
      <c r="B1107" s="13">
        <v>10527.430000305176</v>
      </c>
      <c r="C1107" s="8">
        <v>0</v>
      </c>
      <c r="D1107" s="13">
        <f t="shared" si="17"/>
        <v>10527.430000305176</v>
      </c>
      <c r="E1107" s="8" t="str" cm="1">
        <f t="array" ref="E1107">_xlfn.IFS(D1107&lt;100000,"Malá",D1107&lt;442000,"Podlimitná",D1107&gt;442000,"Nadlimitná")</f>
        <v>Malá</v>
      </c>
    </row>
    <row r="1108" spans="1:5" x14ac:dyDescent="0.3">
      <c r="A1108" s="14" t="s">
        <v>1182</v>
      </c>
      <c r="B1108" s="13">
        <v>2700.0799560546875</v>
      </c>
      <c r="C1108" s="8">
        <v>0</v>
      </c>
      <c r="D1108" s="13">
        <f t="shared" si="17"/>
        <v>2700.0799560546875</v>
      </c>
      <c r="E1108" s="8" t="str" cm="1">
        <f t="array" ref="E1108">_xlfn.IFS(D1108&lt;100000,"Malá",D1108&lt;442000,"Podlimitná",D1108&gt;442000,"Nadlimitná")</f>
        <v>Malá</v>
      </c>
    </row>
    <row r="1109" spans="1:5" x14ac:dyDescent="0.3">
      <c r="A1109" s="14" t="s">
        <v>1183</v>
      </c>
      <c r="B1109" s="13">
        <v>57189.110061645508</v>
      </c>
      <c r="C1109" s="8">
        <v>0</v>
      </c>
      <c r="D1109" s="13">
        <f t="shared" si="17"/>
        <v>57189.110061645508</v>
      </c>
      <c r="E1109" s="8" t="str" cm="1">
        <f t="array" ref="E1109">_xlfn.IFS(D1109&lt;100000,"Malá",D1109&lt;442000,"Podlimitná",D1109&gt;442000,"Nadlimitná")</f>
        <v>Malá</v>
      </c>
    </row>
    <row r="1110" spans="1:5" x14ac:dyDescent="0.3">
      <c r="A1110" s="14" t="s">
        <v>1184</v>
      </c>
      <c r="B1110" s="13">
        <v>1857173.3822174072</v>
      </c>
      <c r="C1110" s="8">
        <v>1</v>
      </c>
      <c r="D1110" s="13">
        <f t="shared" si="17"/>
        <v>1546644.9496031587</v>
      </c>
      <c r="E1110" s="8" t="str" cm="1">
        <f t="array" ref="E1110">_xlfn.IFS(D1110&lt;100000,"Malá",D1110&lt;442000,"Podlimitná",D1110&gt;442000,"Nadlimitná")</f>
        <v>Nadlimitná</v>
      </c>
    </row>
    <row r="1111" spans="1:5" x14ac:dyDescent="0.3">
      <c r="A1111" s="14" t="s">
        <v>1185</v>
      </c>
      <c r="B1111" s="13">
        <v>368876.21966552734</v>
      </c>
      <c r="C1111" s="8">
        <v>0</v>
      </c>
      <c r="D1111" s="13">
        <f t="shared" si="17"/>
        <v>368876.21966552734</v>
      </c>
      <c r="E1111" s="8" t="str" cm="1">
        <f t="array" ref="E1111">_xlfn.IFS(D1111&lt;100000,"Malá",D1111&lt;442000,"Podlimitná",D1111&gt;442000,"Nadlimitná")</f>
        <v>Podlimitná</v>
      </c>
    </row>
    <row r="1112" spans="1:5" x14ac:dyDescent="0.3">
      <c r="A1112" s="14" t="s">
        <v>1186</v>
      </c>
      <c r="B1112" s="13">
        <v>189470.85021972656</v>
      </c>
      <c r="C1112" s="8">
        <v>0</v>
      </c>
      <c r="D1112" s="13">
        <f t="shared" si="17"/>
        <v>189470.85021972656</v>
      </c>
      <c r="E1112" s="8" t="str" cm="1">
        <f t="array" ref="E1112">_xlfn.IFS(D1112&lt;100000,"Malá",D1112&lt;442000,"Podlimitná",D1112&gt;442000,"Nadlimitná")</f>
        <v>Podlimitná</v>
      </c>
    </row>
    <row r="1113" spans="1:5" x14ac:dyDescent="0.3">
      <c r="A1113" s="14" t="s">
        <v>1187</v>
      </c>
      <c r="B1113" s="13">
        <v>70745.301147460938</v>
      </c>
      <c r="C1113" s="8">
        <v>0</v>
      </c>
      <c r="D1113" s="13">
        <f t="shared" si="17"/>
        <v>70745.301147460938</v>
      </c>
      <c r="E1113" s="8" t="str" cm="1">
        <f t="array" ref="E1113">_xlfn.IFS(D1113&lt;100000,"Malá",D1113&lt;442000,"Podlimitná",D1113&gt;442000,"Nadlimitná")</f>
        <v>Malá</v>
      </c>
    </row>
    <row r="1114" spans="1:5" x14ac:dyDescent="0.3">
      <c r="A1114" s="14" t="s">
        <v>1188</v>
      </c>
      <c r="B1114" s="13">
        <v>24862.220352172852</v>
      </c>
      <c r="C1114" s="8">
        <v>0</v>
      </c>
      <c r="D1114" s="13">
        <f t="shared" si="17"/>
        <v>24862.220352172852</v>
      </c>
      <c r="E1114" s="8" t="str" cm="1">
        <f t="array" ref="E1114">_xlfn.IFS(D1114&lt;100000,"Malá",D1114&lt;442000,"Podlimitná",D1114&gt;442000,"Nadlimitná")</f>
        <v>Malá</v>
      </c>
    </row>
    <row r="1115" spans="1:5" x14ac:dyDescent="0.3">
      <c r="A1115" s="14" t="s">
        <v>1189</v>
      </c>
      <c r="B1115" s="13">
        <v>118458.26972198486</v>
      </c>
      <c r="C1115" s="8">
        <v>0</v>
      </c>
      <c r="D1115" s="13">
        <f t="shared" si="17"/>
        <v>118458.26972198486</v>
      </c>
      <c r="E1115" s="8" t="str" cm="1">
        <f t="array" ref="E1115">_xlfn.IFS(D1115&lt;100000,"Malá",D1115&lt;442000,"Podlimitná",D1115&gt;442000,"Nadlimitná")</f>
        <v>Podlimitná</v>
      </c>
    </row>
    <row r="1116" spans="1:5" x14ac:dyDescent="0.3">
      <c r="A1116" s="14" t="s">
        <v>1190</v>
      </c>
      <c r="B1116" s="13">
        <v>70587.480590820313</v>
      </c>
      <c r="C1116" s="8">
        <v>0</v>
      </c>
      <c r="D1116" s="13">
        <f t="shared" si="17"/>
        <v>70587.480590820313</v>
      </c>
      <c r="E1116" s="8" t="str" cm="1">
        <f t="array" ref="E1116">_xlfn.IFS(D1116&lt;100000,"Malá",D1116&lt;442000,"Podlimitná",D1116&gt;442000,"Nadlimitná")</f>
        <v>Malá</v>
      </c>
    </row>
    <row r="1117" spans="1:5" x14ac:dyDescent="0.3">
      <c r="A1117" s="14" t="s">
        <v>1191</v>
      </c>
      <c r="B1117" s="13">
        <v>83107.689064025879</v>
      </c>
      <c r="C1117" s="8">
        <v>0</v>
      </c>
      <c r="D1117" s="13">
        <f t="shared" si="17"/>
        <v>83107.689064025879</v>
      </c>
      <c r="E1117" s="8" t="str" cm="1">
        <f t="array" ref="E1117">_xlfn.IFS(D1117&lt;100000,"Malá",D1117&lt;442000,"Podlimitná",D1117&gt;442000,"Nadlimitná")</f>
        <v>Malá</v>
      </c>
    </row>
    <row r="1118" spans="1:5" x14ac:dyDescent="0.3">
      <c r="A1118" s="14" t="s">
        <v>1192</v>
      </c>
      <c r="B1118" s="13">
        <v>4248</v>
      </c>
      <c r="C1118" s="8">
        <v>0</v>
      </c>
      <c r="D1118" s="13">
        <f t="shared" si="17"/>
        <v>4248</v>
      </c>
      <c r="E1118" s="8" t="str" cm="1">
        <f t="array" ref="E1118">_xlfn.IFS(D1118&lt;100000,"Malá",D1118&lt;442000,"Podlimitná",D1118&gt;442000,"Nadlimitná")</f>
        <v>Malá</v>
      </c>
    </row>
    <row r="1119" spans="1:5" x14ac:dyDescent="0.3">
      <c r="A1119" s="14" t="s">
        <v>1193</v>
      </c>
      <c r="B1119" s="13">
        <v>258261.07904815674</v>
      </c>
      <c r="C1119" s="8">
        <v>0</v>
      </c>
      <c r="D1119" s="13">
        <f t="shared" si="17"/>
        <v>258261.07904815674</v>
      </c>
      <c r="E1119" s="8" t="str" cm="1">
        <f t="array" ref="E1119">_xlfn.IFS(D1119&lt;100000,"Malá",D1119&lt;442000,"Podlimitná",D1119&gt;442000,"Nadlimitná")</f>
        <v>Podlimitná</v>
      </c>
    </row>
    <row r="1120" spans="1:5" x14ac:dyDescent="0.3">
      <c r="A1120" s="14" t="s">
        <v>1194</v>
      </c>
      <c r="B1120" s="13">
        <v>729244.02249336243</v>
      </c>
      <c r="C1120" s="8">
        <v>1</v>
      </c>
      <c r="D1120" s="13">
        <f t="shared" si="17"/>
        <v>607310.87103509728</v>
      </c>
      <c r="E1120" s="8" t="str" cm="1">
        <f t="array" ref="E1120">_xlfn.IFS(D1120&lt;100000,"Malá",D1120&lt;442000,"Podlimitná",D1120&gt;442000,"Nadlimitná")</f>
        <v>Nadlimitná</v>
      </c>
    </row>
    <row r="1121" spans="1:5" x14ac:dyDescent="0.3">
      <c r="A1121" s="14" t="s">
        <v>1195</v>
      </c>
      <c r="B1121" s="13">
        <v>56846.320098876953</v>
      </c>
      <c r="C1121" s="8">
        <v>1</v>
      </c>
      <c r="D1121" s="13">
        <f t="shared" si="17"/>
        <v>47341.338577380186</v>
      </c>
      <c r="E1121" s="8" t="str" cm="1">
        <f t="array" ref="E1121">_xlfn.IFS(D1121&lt;100000,"Malá",D1121&lt;442000,"Podlimitná",D1121&gt;442000,"Nadlimitná")</f>
        <v>Malá</v>
      </c>
    </row>
    <row r="1122" spans="1:5" x14ac:dyDescent="0.3">
      <c r="A1122" s="14" t="s">
        <v>1196</v>
      </c>
      <c r="B1122" s="13">
        <v>15892.609985351563</v>
      </c>
      <c r="C1122" s="8">
        <v>0</v>
      </c>
      <c r="D1122" s="13">
        <f t="shared" si="17"/>
        <v>15892.609985351563</v>
      </c>
      <c r="E1122" s="8" t="str" cm="1">
        <f t="array" ref="E1122">_xlfn.IFS(D1122&lt;100000,"Malá",D1122&lt;442000,"Podlimitná",D1122&gt;442000,"Nadlimitná")</f>
        <v>Malá</v>
      </c>
    </row>
    <row r="1123" spans="1:5" x14ac:dyDescent="0.3">
      <c r="A1123" s="14" t="s">
        <v>1197</v>
      </c>
      <c r="B1123" s="13">
        <v>86401.339965820313</v>
      </c>
      <c r="C1123" s="8">
        <v>0</v>
      </c>
      <c r="D1123" s="13">
        <f t="shared" si="17"/>
        <v>86401.339965820313</v>
      </c>
      <c r="E1123" s="8" t="str" cm="1">
        <f t="array" ref="E1123">_xlfn.IFS(D1123&lt;100000,"Malá",D1123&lt;442000,"Podlimitná",D1123&gt;442000,"Nadlimitná")</f>
        <v>Malá</v>
      </c>
    </row>
    <row r="1124" spans="1:5" x14ac:dyDescent="0.3">
      <c r="A1124" s="14" t="s">
        <v>1198</v>
      </c>
      <c r="B1124" s="13">
        <v>5364.9598846435547</v>
      </c>
      <c r="C1124" s="8">
        <v>0</v>
      </c>
      <c r="D1124" s="13">
        <f t="shared" si="17"/>
        <v>5364.9598846435547</v>
      </c>
      <c r="E1124" s="8" t="str" cm="1">
        <f t="array" ref="E1124">_xlfn.IFS(D1124&lt;100000,"Malá",D1124&lt;442000,"Podlimitná",D1124&gt;442000,"Nadlimitná")</f>
        <v>Malá</v>
      </c>
    </row>
    <row r="1125" spans="1:5" x14ac:dyDescent="0.3">
      <c r="A1125" s="14" t="s">
        <v>1199</v>
      </c>
      <c r="B1125" s="13">
        <v>114172.65038299561</v>
      </c>
      <c r="C1125" s="8">
        <v>0</v>
      </c>
      <c r="D1125" s="13">
        <f t="shared" si="17"/>
        <v>114172.65038299561</v>
      </c>
      <c r="E1125" s="8" t="str" cm="1">
        <f t="array" ref="E1125">_xlfn.IFS(D1125&lt;100000,"Malá",D1125&lt;442000,"Podlimitná",D1125&gt;442000,"Nadlimitná")</f>
        <v>Podlimitná</v>
      </c>
    </row>
    <row r="1126" spans="1:5" x14ac:dyDescent="0.3">
      <c r="A1126" s="14" t="s">
        <v>1200</v>
      </c>
      <c r="B1126" s="13">
        <v>227043.92874145508</v>
      </c>
      <c r="C1126" s="8">
        <v>1</v>
      </c>
      <c r="D1126" s="13">
        <f t="shared" si="17"/>
        <v>189081.0783141643</v>
      </c>
      <c r="E1126" s="8" t="str" cm="1">
        <f t="array" ref="E1126">_xlfn.IFS(D1126&lt;100000,"Malá",D1126&lt;442000,"Podlimitná",D1126&gt;442000,"Nadlimitná")</f>
        <v>Podlimitná</v>
      </c>
    </row>
    <row r="1127" spans="1:5" x14ac:dyDescent="0.3">
      <c r="A1127" s="14" t="s">
        <v>1201</v>
      </c>
      <c r="B1127" s="13">
        <v>38353.39040851593</v>
      </c>
      <c r="C1127" s="8">
        <v>0</v>
      </c>
      <c r="D1127" s="13">
        <f t="shared" si="17"/>
        <v>38353.39040851593</v>
      </c>
      <c r="E1127" s="8" t="str" cm="1">
        <f t="array" ref="E1127">_xlfn.IFS(D1127&lt;100000,"Malá",D1127&lt;442000,"Podlimitná",D1127&gt;442000,"Nadlimitná")</f>
        <v>Malá</v>
      </c>
    </row>
    <row r="1128" spans="1:5" x14ac:dyDescent="0.3">
      <c r="A1128" s="14" t="s">
        <v>1202</v>
      </c>
      <c r="B1128" s="13">
        <v>6089.5399169921875</v>
      </c>
      <c r="C1128" s="8">
        <v>0</v>
      </c>
      <c r="D1128" s="13">
        <f t="shared" si="17"/>
        <v>6089.5399169921875</v>
      </c>
      <c r="E1128" s="8" t="str" cm="1">
        <f t="array" ref="E1128">_xlfn.IFS(D1128&lt;100000,"Malá",D1128&lt;442000,"Podlimitná",D1128&gt;442000,"Nadlimitná")</f>
        <v>Malá</v>
      </c>
    </row>
    <row r="1129" spans="1:5" x14ac:dyDescent="0.3">
      <c r="A1129" s="14" t="s">
        <v>1203</v>
      </c>
      <c r="B1129" s="13">
        <v>16397.459899902344</v>
      </c>
      <c r="C1129" s="8">
        <v>0</v>
      </c>
      <c r="D1129" s="13">
        <f t="shared" si="17"/>
        <v>16397.459899902344</v>
      </c>
      <c r="E1129" s="8" t="str" cm="1">
        <f t="array" ref="E1129">_xlfn.IFS(D1129&lt;100000,"Malá",D1129&lt;442000,"Podlimitná",D1129&gt;442000,"Nadlimitná")</f>
        <v>Malá</v>
      </c>
    </row>
    <row r="1130" spans="1:5" x14ac:dyDescent="0.3">
      <c r="A1130" s="14" t="s">
        <v>1204</v>
      </c>
      <c r="B1130" s="13">
        <v>110636.68167972565</v>
      </c>
      <c r="C1130" s="8">
        <v>1</v>
      </c>
      <c r="D1130" s="13">
        <f t="shared" si="17"/>
        <v>92137.689781281064</v>
      </c>
      <c r="E1130" s="8" t="str" cm="1">
        <f t="array" ref="E1130">_xlfn.IFS(D1130&lt;100000,"Malá",D1130&lt;442000,"Podlimitná",D1130&gt;442000,"Nadlimitná")</f>
        <v>Malá</v>
      </c>
    </row>
    <row r="1131" spans="1:5" x14ac:dyDescent="0.3">
      <c r="A1131" s="14" t="s">
        <v>1205</v>
      </c>
      <c r="B1131" s="13">
        <v>62220.740409851074</v>
      </c>
      <c r="C1131" s="8">
        <v>0</v>
      </c>
      <c r="D1131" s="13">
        <f t="shared" si="17"/>
        <v>62220.740409851074</v>
      </c>
      <c r="E1131" s="8" t="str" cm="1">
        <f t="array" ref="E1131">_xlfn.IFS(D1131&lt;100000,"Malá",D1131&lt;442000,"Podlimitná",D1131&gt;442000,"Nadlimitná")</f>
        <v>Malá</v>
      </c>
    </row>
    <row r="1132" spans="1:5" x14ac:dyDescent="0.3">
      <c r="A1132" s="14" t="s">
        <v>1206</v>
      </c>
      <c r="B1132" s="13">
        <v>528385.04978942871</v>
      </c>
      <c r="C1132" s="8">
        <v>1</v>
      </c>
      <c r="D1132" s="13">
        <f t="shared" si="17"/>
        <v>440036.49660695298</v>
      </c>
      <c r="E1132" s="8" t="str" cm="1">
        <f t="array" ref="E1132">_xlfn.IFS(D1132&lt;100000,"Malá",D1132&lt;442000,"Podlimitná",D1132&gt;442000,"Nadlimitná")</f>
        <v>Podlimitná</v>
      </c>
    </row>
    <row r="1133" spans="1:5" x14ac:dyDescent="0.3">
      <c r="A1133" s="14" t="s">
        <v>1207</v>
      </c>
      <c r="B1133" s="13">
        <v>33050.159973144531</v>
      </c>
      <c r="C1133" s="8">
        <v>0</v>
      </c>
      <c r="D1133" s="13">
        <f t="shared" si="17"/>
        <v>33050.159973144531</v>
      </c>
      <c r="E1133" s="8" t="str" cm="1">
        <f t="array" ref="E1133">_xlfn.IFS(D1133&lt;100000,"Malá",D1133&lt;442000,"Podlimitná",D1133&gt;442000,"Nadlimitná")</f>
        <v>Malá</v>
      </c>
    </row>
    <row r="1134" spans="1:5" x14ac:dyDescent="0.3">
      <c r="A1134" s="14" t="s">
        <v>1208</v>
      </c>
      <c r="B1134" s="13">
        <v>57951.728576660156</v>
      </c>
      <c r="C1134" s="8">
        <v>0</v>
      </c>
      <c r="D1134" s="13">
        <f t="shared" si="17"/>
        <v>57951.728576660156</v>
      </c>
      <c r="E1134" s="8" t="str" cm="1">
        <f t="array" ref="E1134">_xlfn.IFS(D1134&lt;100000,"Malá",D1134&lt;442000,"Podlimitná",D1134&gt;442000,"Nadlimitná")</f>
        <v>Malá</v>
      </c>
    </row>
    <row r="1135" spans="1:5" x14ac:dyDescent="0.3">
      <c r="A1135" s="14" t="s">
        <v>1209</v>
      </c>
      <c r="B1135" s="13">
        <v>40745.700592041016</v>
      </c>
      <c r="C1135" s="8">
        <v>0</v>
      </c>
      <c r="D1135" s="13">
        <f t="shared" si="17"/>
        <v>40745.700592041016</v>
      </c>
      <c r="E1135" s="8" t="str" cm="1">
        <f t="array" ref="E1135">_xlfn.IFS(D1135&lt;100000,"Malá",D1135&lt;442000,"Podlimitná",D1135&gt;442000,"Nadlimitná")</f>
        <v>Malá</v>
      </c>
    </row>
    <row r="1136" spans="1:5" x14ac:dyDescent="0.3">
      <c r="A1136" s="14" t="s">
        <v>1210</v>
      </c>
      <c r="B1136" s="13">
        <v>149183.37832641602</v>
      </c>
      <c r="C1136" s="8">
        <v>0</v>
      </c>
      <c r="D1136" s="13">
        <f t="shared" si="17"/>
        <v>149183.37832641602</v>
      </c>
      <c r="E1136" s="8" t="str" cm="1">
        <f t="array" ref="E1136">_xlfn.IFS(D1136&lt;100000,"Malá",D1136&lt;442000,"Podlimitná",D1136&gt;442000,"Nadlimitná")</f>
        <v>Podlimitná</v>
      </c>
    </row>
    <row r="1137" spans="1:5" x14ac:dyDescent="0.3">
      <c r="A1137" s="14" t="s">
        <v>1211</v>
      </c>
      <c r="B1137" s="13">
        <v>10168.140022277832</v>
      </c>
      <c r="C1137" s="8">
        <v>0</v>
      </c>
      <c r="D1137" s="13">
        <f t="shared" si="17"/>
        <v>10168.140022277832</v>
      </c>
      <c r="E1137" s="8" t="str" cm="1">
        <f t="array" ref="E1137">_xlfn.IFS(D1137&lt;100000,"Malá",D1137&lt;442000,"Podlimitná",D1137&gt;442000,"Nadlimitná")</f>
        <v>Malá</v>
      </c>
    </row>
    <row r="1138" spans="1:5" x14ac:dyDescent="0.3">
      <c r="A1138" s="14" t="s">
        <v>1212</v>
      </c>
      <c r="B1138" s="13">
        <v>203286.89158630371</v>
      </c>
      <c r="C1138" s="8">
        <v>0</v>
      </c>
      <c r="D1138" s="13">
        <f t="shared" si="17"/>
        <v>203286.89158630371</v>
      </c>
      <c r="E1138" s="8" t="str" cm="1">
        <f t="array" ref="E1138">_xlfn.IFS(D1138&lt;100000,"Malá",D1138&lt;442000,"Podlimitná",D1138&gt;442000,"Nadlimitná")</f>
        <v>Podlimitná</v>
      </c>
    </row>
    <row r="1139" spans="1:5" x14ac:dyDescent="0.3">
      <c r="A1139" s="14" t="s">
        <v>1213</v>
      </c>
      <c r="B1139" s="13">
        <v>107415.18057250977</v>
      </c>
      <c r="C1139" s="8">
        <v>0</v>
      </c>
      <c r="D1139" s="13">
        <f t="shared" si="17"/>
        <v>107415.18057250977</v>
      </c>
      <c r="E1139" s="8" t="str" cm="1">
        <f t="array" ref="E1139">_xlfn.IFS(D1139&lt;100000,"Malá",D1139&lt;442000,"Podlimitná",D1139&gt;442000,"Nadlimitná")</f>
        <v>Podlimitná</v>
      </c>
    </row>
    <row r="1140" spans="1:5" x14ac:dyDescent="0.3">
      <c r="A1140" s="14" t="s">
        <v>1214</v>
      </c>
      <c r="B1140" s="13">
        <v>49897.919952392578</v>
      </c>
      <c r="C1140" s="8">
        <v>0</v>
      </c>
      <c r="D1140" s="13">
        <f t="shared" si="17"/>
        <v>49897.919952392578</v>
      </c>
      <c r="E1140" s="8" t="str" cm="1">
        <f t="array" ref="E1140">_xlfn.IFS(D1140&lt;100000,"Malá",D1140&lt;442000,"Podlimitná",D1140&gt;442000,"Nadlimitná")</f>
        <v>Malá</v>
      </c>
    </row>
    <row r="1141" spans="1:5" x14ac:dyDescent="0.3">
      <c r="A1141" s="14" t="s">
        <v>1215</v>
      </c>
      <c r="B1141" s="13">
        <v>36714.169309139252</v>
      </c>
      <c r="C1141" s="8">
        <v>0</v>
      </c>
      <c r="D1141" s="13">
        <f t="shared" si="17"/>
        <v>36714.169309139252</v>
      </c>
      <c r="E1141" s="8" t="str" cm="1">
        <f t="array" ref="E1141">_xlfn.IFS(D1141&lt;100000,"Malá",D1141&lt;442000,"Podlimitná",D1141&gt;442000,"Nadlimitná")</f>
        <v>Malá</v>
      </c>
    </row>
    <row r="1142" spans="1:5" x14ac:dyDescent="0.3">
      <c r="A1142" s="14" t="s">
        <v>1216</v>
      </c>
      <c r="B1142" s="13">
        <v>586666.07605552673</v>
      </c>
      <c r="C1142" s="8">
        <v>1</v>
      </c>
      <c r="D1142" s="13">
        <f t="shared" si="17"/>
        <v>488572.65149440087</v>
      </c>
      <c r="E1142" s="8" t="str" cm="1">
        <f t="array" ref="E1142">_xlfn.IFS(D1142&lt;100000,"Malá",D1142&lt;442000,"Podlimitná",D1142&gt;442000,"Nadlimitná")</f>
        <v>Nadlimitná</v>
      </c>
    </row>
    <row r="1143" spans="1:5" x14ac:dyDescent="0.3">
      <c r="A1143" s="14" t="s">
        <v>1217</v>
      </c>
      <c r="B1143" s="13">
        <v>20194.039794921875</v>
      </c>
      <c r="C1143" s="8">
        <v>0</v>
      </c>
      <c r="D1143" s="13">
        <f t="shared" si="17"/>
        <v>20194.039794921875</v>
      </c>
      <c r="E1143" s="8" t="str" cm="1">
        <f t="array" ref="E1143">_xlfn.IFS(D1143&lt;100000,"Malá",D1143&lt;442000,"Podlimitná",D1143&gt;442000,"Nadlimitná")</f>
        <v>Malá</v>
      </c>
    </row>
    <row r="1144" spans="1:5" x14ac:dyDescent="0.3">
      <c r="A1144" s="14" t="s">
        <v>1218</v>
      </c>
      <c r="B1144" s="13">
        <v>125058.42928314209</v>
      </c>
      <c r="C1144" s="8">
        <v>0</v>
      </c>
      <c r="D1144" s="13">
        <f t="shared" si="17"/>
        <v>125058.42928314209</v>
      </c>
      <c r="E1144" s="8" t="str" cm="1">
        <f t="array" ref="E1144">_xlfn.IFS(D1144&lt;100000,"Malá",D1144&lt;442000,"Podlimitná",D1144&gt;442000,"Nadlimitná")</f>
        <v>Podlimitná</v>
      </c>
    </row>
    <row r="1145" spans="1:5" x14ac:dyDescent="0.3">
      <c r="A1145" s="14" t="s">
        <v>1219</v>
      </c>
      <c r="B1145" s="13">
        <v>9578.369873046875</v>
      </c>
      <c r="C1145" s="8">
        <v>1</v>
      </c>
      <c r="D1145" s="13">
        <f t="shared" si="17"/>
        <v>7976.8197904555036</v>
      </c>
      <c r="E1145" s="8" t="str" cm="1">
        <f t="array" ref="E1145">_xlfn.IFS(D1145&lt;100000,"Malá",D1145&lt;442000,"Podlimitná",D1145&gt;442000,"Nadlimitná")</f>
        <v>Malá</v>
      </c>
    </row>
    <row r="1146" spans="1:5" x14ac:dyDescent="0.3">
      <c r="A1146" s="14" t="s">
        <v>1220</v>
      </c>
      <c r="B1146" s="13">
        <v>9565.3699951171875</v>
      </c>
      <c r="C1146" s="8">
        <v>0</v>
      </c>
      <c r="D1146" s="13">
        <f t="shared" si="17"/>
        <v>9565.3699951171875</v>
      </c>
      <c r="E1146" s="8" t="str" cm="1">
        <f t="array" ref="E1146">_xlfn.IFS(D1146&lt;100000,"Malá",D1146&lt;442000,"Podlimitná",D1146&gt;442000,"Nadlimitná")</f>
        <v>Malá</v>
      </c>
    </row>
    <row r="1147" spans="1:5" x14ac:dyDescent="0.3">
      <c r="A1147" s="14" t="s">
        <v>1221</v>
      </c>
      <c r="B1147" s="13">
        <v>47001.52001953125</v>
      </c>
      <c r="C1147" s="8">
        <v>0</v>
      </c>
      <c r="D1147" s="13">
        <f t="shared" si="17"/>
        <v>47001.52001953125</v>
      </c>
      <c r="E1147" s="8" t="str" cm="1">
        <f t="array" ref="E1147">_xlfn.IFS(D1147&lt;100000,"Malá",D1147&lt;442000,"Podlimitná",D1147&gt;442000,"Nadlimitná")</f>
        <v>Malá</v>
      </c>
    </row>
    <row r="1148" spans="1:5" x14ac:dyDescent="0.3">
      <c r="A1148" s="14" t="s">
        <v>1222</v>
      </c>
      <c r="B1148" s="13">
        <v>43842.470947265625</v>
      </c>
      <c r="C1148" s="8">
        <v>0</v>
      </c>
      <c r="D1148" s="13">
        <f t="shared" si="17"/>
        <v>43842.470947265625</v>
      </c>
      <c r="E1148" s="8" t="str" cm="1">
        <f t="array" ref="E1148">_xlfn.IFS(D1148&lt;100000,"Malá",D1148&lt;442000,"Podlimitná",D1148&gt;442000,"Nadlimitná")</f>
        <v>Malá</v>
      </c>
    </row>
    <row r="1149" spans="1:5" x14ac:dyDescent="0.3">
      <c r="A1149" s="14" t="s">
        <v>1223</v>
      </c>
      <c r="B1149" s="13">
        <v>21653.660400390625</v>
      </c>
      <c r="C1149" s="8">
        <v>0</v>
      </c>
      <c r="D1149" s="13">
        <f t="shared" si="17"/>
        <v>21653.660400390625</v>
      </c>
      <c r="E1149" s="8" t="str" cm="1">
        <f t="array" ref="E1149">_xlfn.IFS(D1149&lt;100000,"Malá",D1149&lt;442000,"Podlimitná",D1149&gt;442000,"Nadlimitná")</f>
        <v>Malá</v>
      </c>
    </row>
    <row r="1150" spans="1:5" x14ac:dyDescent="0.3">
      <c r="A1150" s="14" t="s">
        <v>1224</v>
      </c>
      <c r="B1150" s="13">
        <v>57422.020530700684</v>
      </c>
      <c r="C1150" s="8">
        <v>0</v>
      </c>
      <c r="D1150" s="13">
        <f t="shared" si="17"/>
        <v>57422.020530700684</v>
      </c>
      <c r="E1150" s="8" t="str" cm="1">
        <f t="array" ref="E1150">_xlfn.IFS(D1150&lt;100000,"Malá",D1150&lt;442000,"Podlimitná",D1150&gt;442000,"Nadlimitná")</f>
        <v>Malá</v>
      </c>
    </row>
    <row r="1151" spans="1:5" x14ac:dyDescent="0.3">
      <c r="A1151" s="14" t="s">
        <v>1225</v>
      </c>
      <c r="B1151" s="13">
        <v>42374.729827880859</v>
      </c>
      <c r="C1151" s="8">
        <v>0</v>
      </c>
      <c r="D1151" s="13">
        <f t="shared" si="17"/>
        <v>42374.729827880859</v>
      </c>
      <c r="E1151" s="8" t="str" cm="1">
        <f t="array" ref="E1151">_xlfn.IFS(D1151&lt;100000,"Malá",D1151&lt;442000,"Podlimitná",D1151&gt;442000,"Nadlimitná")</f>
        <v>Malá</v>
      </c>
    </row>
    <row r="1152" spans="1:5" x14ac:dyDescent="0.3">
      <c r="A1152" s="14" t="s">
        <v>1226</v>
      </c>
      <c r="B1152" s="13">
        <v>78082.111099243164</v>
      </c>
      <c r="C1152" s="8">
        <v>0</v>
      </c>
      <c r="D1152" s="13">
        <f t="shared" si="17"/>
        <v>78082.111099243164</v>
      </c>
      <c r="E1152" s="8" t="str" cm="1">
        <f t="array" ref="E1152">_xlfn.IFS(D1152&lt;100000,"Malá",D1152&lt;442000,"Podlimitná",D1152&gt;442000,"Nadlimitná")</f>
        <v>Malá</v>
      </c>
    </row>
    <row r="1153" spans="1:5" x14ac:dyDescent="0.3">
      <c r="A1153" s="14" t="s">
        <v>1227</v>
      </c>
      <c r="B1153" s="13">
        <v>7872.2799530029297</v>
      </c>
      <c r="C1153" s="8">
        <v>1</v>
      </c>
      <c r="D1153" s="13">
        <f t="shared" si="17"/>
        <v>6555.9964124818862</v>
      </c>
      <c r="E1153" s="8" t="str" cm="1">
        <f t="array" ref="E1153">_xlfn.IFS(D1153&lt;100000,"Malá",D1153&lt;442000,"Podlimitná",D1153&gt;442000,"Nadlimitná")</f>
        <v>Malá</v>
      </c>
    </row>
    <row r="1154" spans="1:5" x14ac:dyDescent="0.3">
      <c r="A1154" s="14" t="s">
        <v>1228</v>
      </c>
      <c r="B1154" s="13">
        <v>15930.359832763672</v>
      </c>
      <c r="C1154" s="8">
        <v>0</v>
      </c>
      <c r="D1154" s="13">
        <f t="shared" si="17"/>
        <v>15930.359832763672</v>
      </c>
      <c r="E1154" s="8" t="str" cm="1">
        <f t="array" ref="E1154">_xlfn.IFS(D1154&lt;100000,"Malá",D1154&lt;442000,"Podlimitná",D1154&gt;442000,"Nadlimitná")</f>
        <v>Malá</v>
      </c>
    </row>
    <row r="1155" spans="1:5" x14ac:dyDescent="0.3">
      <c r="A1155" s="14" t="s">
        <v>1229</v>
      </c>
      <c r="B1155" s="13">
        <v>9746.3799209594727</v>
      </c>
      <c r="C1155" s="8">
        <v>0</v>
      </c>
      <c r="D1155" s="13">
        <f t="shared" si="17"/>
        <v>9746.3799209594727</v>
      </c>
      <c r="E1155" s="8" t="str" cm="1">
        <f t="array" ref="E1155">_xlfn.IFS(D1155&lt;100000,"Malá",D1155&lt;442000,"Podlimitná",D1155&gt;442000,"Nadlimitná")</f>
        <v>Malá</v>
      </c>
    </row>
    <row r="1156" spans="1:5" x14ac:dyDescent="0.3">
      <c r="A1156" s="14" t="s">
        <v>1230</v>
      </c>
      <c r="B1156" s="13">
        <v>28845.400024414063</v>
      </c>
      <c r="C1156" s="8">
        <v>0</v>
      </c>
      <c r="D1156" s="13">
        <f t="shared" si="17"/>
        <v>28845.400024414063</v>
      </c>
      <c r="E1156" s="8" t="str" cm="1">
        <f t="array" ref="E1156">_xlfn.IFS(D1156&lt;100000,"Malá",D1156&lt;442000,"Podlimitná",D1156&gt;442000,"Nadlimitná")</f>
        <v>Malá</v>
      </c>
    </row>
    <row r="1157" spans="1:5" x14ac:dyDescent="0.3">
      <c r="A1157" s="14" t="s">
        <v>1231</v>
      </c>
      <c r="B1157" s="13">
        <v>96931.230445861816</v>
      </c>
      <c r="C1157" s="8">
        <v>0</v>
      </c>
      <c r="D1157" s="13">
        <f t="shared" si="17"/>
        <v>96931.230445861816</v>
      </c>
      <c r="E1157" s="8" t="str" cm="1">
        <f t="array" ref="E1157">_xlfn.IFS(D1157&lt;100000,"Malá",D1157&lt;442000,"Podlimitná",D1157&gt;442000,"Nadlimitná")</f>
        <v>Malá</v>
      </c>
    </row>
    <row r="1158" spans="1:5" x14ac:dyDescent="0.3">
      <c r="A1158" s="14" t="s">
        <v>1232</v>
      </c>
      <c r="B1158" s="13">
        <v>30529.671113014221</v>
      </c>
      <c r="C1158" s="8">
        <v>0</v>
      </c>
      <c r="D1158" s="13">
        <f t="shared" si="17"/>
        <v>30529.671113014221</v>
      </c>
      <c r="E1158" s="8" t="str" cm="1">
        <f t="array" ref="E1158">_xlfn.IFS(D1158&lt;100000,"Malá",D1158&lt;442000,"Podlimitná",D1158&gt;442000,"Nadlimitná")</f>
        <v>Malá</v>
      </c>
    </row>
    <row r="1159" spans="1:5" x14ac:dyDescent="0.3">
      <c r="A1159" s="14" t="s">
        <v>1233</v>
      </c>
      <c r="B1159" s="13">
        <v>251347.24743652344</v>
      </c>
      <c r="C1159" s="8">
        <v>0</v>
      </c>
      <c r="D1159" s="13">
        <f t="shared" si="17"/>
        <v>251347.24743652344</v>
      </c>
      <c r="E1159" s="8" t="str" cm="1">
        <f t="array" ref="E1159">_xlfn.IFS(D1159&lt;100000,"Malá",D1159&lt;442000,"Podlimitná",D1159&gt;442000,"Nadlimitná")</f>
        <v>Podlimitná</v>
      </c>
    </row>
    <row r="1160" spans="1:5" x14ac:dyDescent="0.3">
      <c r="A1160" s="14" t="s">
        <v>1234</v>
      </c>
      <c r="B1160" s="13">
        <v>1761397.8115406036</v>
      </c>
      <c r="C1160" s="8">
        <v>1</v>
      </c>
      <c r="D1160" s="13">
        <f t="shared" si="17"/>
        <v>1466883.5207021183</v>
      </c>
      <c r="E1160" s="8" t="str" cm="1">
        <f t="array" ref="E1160">_xlfn.IFS(D1160&lt;100000,"Malá",D1160&lt;442000,"Podlimitná",D1160&gt;442000,"Nadlimitná")</f>
        <v>Nadlimitná</v>
      </c>
    </row>
    <row r="1161" spans="1:5" x14ac:dyDescent="0.3">
      <c r="A1161" s="14" t="s">
        <v>1235</v>
      </c>
      <c r="B1161" s="13">
        <v>1290</v>
      </c>
      <c r="C1161" s="8">
        <v>0</v>
      </c>
      <c r="D1161" s="13">
        <f t="shared" si="17"/>
        <v>1290</v>
      </c>
      <c r="E1161" s="8" t="str" cm="1">
        <f t="array" ref="E1161">_xlfn.IFS(D1161&lt;100000,"Malá",D1161&lt;442000,"Podlimitná",D1161&gt;442000,"Nadlimitná")</f>
        <v>Malá</v>
      </c>
    </row>
    <row r="1162" spans="1:5" x14ac:dyDescent="0.3">
      <c r="A1162" s="14" t="s">
        <v>1236</v>
      </c>
      <c r="B1162" s="13">
        <v>31385.270874023438</v>
      </c>
      <c r="C1162" s="8">
        <v>0</v>
      </c>
      <c r="D1162" s="13">
        <f t="shared" si="17"/>
        <v>31385.270874023438</v>
      </c>
      <c r="E1162" s="8" t="str" cm="1">
        <f t="array" ref="E1162">_xlfn.IFS(D1162&lt;100000,"Malá",D1162&lt;442000,"Podlimitná",D1162&gt;442000,"Nadlimitná")</f>
        <v>Malá</v>
      </c>
    </row>
    <row r="1163" spans="1:5" x14ac:dyDescent="0.3">
      <c r="A1163" s="14" t="s">
        <v>1237</v>
      </c>
      <c r="B1163" s="13">
        <v>109005.48078918457</v>
      </c>
      <c r="C1163" s="8">
        <v>0</v>
      </c>
      <c r="D1163" s="13">
        <f t="shared" si="17"/>
        <v>109005.48078918457</v>
      </c>
      <c r="E1163" s="8" t="str" cm="1">
        <f t="array" ref="E1163">_xlfn.IFS(D1163&lt;100000,"Malá",D1163&lt;442000,"Podlimitná",D1163&gt;442000,"Nadlimitná")</f>
        <v>Podlimitná</v>
      </c>
    </row>
    <row r="1164" spans="1:5" x14ac:dyDescent="0.3">
      <c r="A1164" s="14" t="s">
        <v>1238</v>
      </c>
      <c r="B1164" s="13">
        <v>5797.5498046875</v>
      </c>
      <c r="C1164" s="8">
        <v>0</v>
      </c>
      <c r="D1164" s="13">
        <f t="shared" si="17"/>
        <v>5797.5498046875</v>
      </c>
      <c r="E1164" s="8" t="str" cm="1">
        <f t="array" ref="E1164">_xlfn.IFS(D1164&lt;100000,"Malá",D1164&lt;442000,"Podlimitná",D1164&gt;442000,"Nadlimitná")</f>
        <v>Malá</v>
      </c>
    </row>
    <row r="1165" spans="1:5" x14ac:dyDescent="0.3">
      <c r="A1165" s="14" t="s">
        <v>1239</v>
      </c>
      <c r="B1165" s="13">
        <v>34243.830078125</v>
      </c>
      <c r="C1165" s="8">
        <v>0</v>
      </c>
      <c r="D1165" s="13">
        <f t="shared" si="17"/>
        <v>34243.830078125</v>
      </c>
      <c r="E1165" s="8" t="str" cm="1">
        <f t="array" ref="E1165">_xlfn.IFS(D1165&lt;100000,"Malá",D1165&lt;442000,"Podlimitná",D1165&gt;442000,"Nadlimitná")</f>
        <v>Malá</v>
      </c>
    </row>
    <row r="1166" spans="1:5" x14ac:dyDescent="0.3">
      <c r="A1166" s="14" t="s">
        <v>1240</v>
      </c>
      <c r="B1166" s="13">
        <v>16575.020126342773</v>
      </c>
      <c r="C1166" s="8">
        <v>0</v>
      </c>
      <c r="D1166" s="13">
        <f t="shared" ref="D1166:D1229" si="18">IF(C1166=1,B1166*$M$20,B1166)</f>
        <v>16575.020126342773</v>
      </c>
      <c r="E1166" s="8" t="str" cm="1">
        <f t="array" ref="E1166">_xlfn.IFS(D1166&lt;100000,"Malá",D1166&lt;442000,"Podlimitná",D1166&gt;442000,"Nadlimitná")</f>
        <v>Malá</v>
      </c>
    </row>
    <row r="1167" spans="1:5" x14ac:dyDescent="0.3">
      <c r="A1167" s="14" t="s">
        <v>1241</v>
      </c>
      <c r="B1167" s="13">
        <v>22338.599643707275</v>
      </c>
      <c r="C1167" s="8">
        <v>0</v>
      </c>
      <c r="D1167" s="13">
        <f t="shared" si="18"/>
        <v>22338.599643707275</v>
      </c>
      <c r="E1167" s="8" t="str" cm="1">
        <f t="array" ref="E1167">_xlfn.IFS(D1167&lt;100000,"Malá",D1167&lt;442000,"Podlimitná",D1167&gt;442000,"Nadlimitná")</f>
        <v>Malá</v>
      </c>
    </row>
    <row r="1168" spans="1:5" x14ac:dyDescent="0.3">
      <c r="A1168" s="14" t="s">
        <v>1242</v>
      </c>
      <c r="B1168" s="13">
        <v>1034.0000057220459</v>
      </c>
      <c r="C1168" s="8">
        <v>0</v>
      </c>
      <c r="D1168" s="13">
        <f t="shared" si="18"/>
        <v>1034.0000057220459</v>
      </c>
      <c r="E1168" s="8" t="str" cm="1">
        <f t="array" ref="E1168">_xlfn.IFS(D1168&lt;100000,"Malá",D1168&lt;442000,"Podlimitná",D1168&gt;442000,"Nadlimitná")</f>
        <v>Malá</v>
      </c>
    </row>
    <row r="1169" spans="1:5" x14ac:dyDescent="0.3">
      <c r="A1169" s="14" t="s">
        <v>1243</v>
      </c>
      <c r="B1169" s="13">
        <v>14984.2001953125</v>
      </c>
      <c r="C1169" s="8">
        <v>0</v>
      </c>
      <c r="D1169" s="13">
        <f t="shared" si="18"/>
        <v>14984.2001953125</v>
      </c>
      <c r="E1169" s="8" t="str" cm="1">
        <f t="array" ref="E1169">_xlfn.IFS(D1169&lt;100000,"Malá",D1169&lt;442000,"Podlimitná",D1169&gt;442000,"Nadlimitná")</f>
        <v>Malá</v>
      </c>
    </row>
    <row r="1170" spans="1:5" x14ac:dyDescent="0.3">
      <c r="A1170" s="14" t="s">
        <v>1244</v>
      </c>
      <c r="B1170" s="13">
        <v>24529.430473327637</v>
      </c>
      <c r="C1170" s="8">
        <v>0</v>
      </c>
      <c r="D1170" s="13">
        <f t="shared" si="18"/>
        <v>24529.430473327637</v>
      </c>
      <c r="E1170" s="8" t="str" cm="1">
        <f t="array" ref="E1170">_xlfn.IFS(D1170&lt;100000,"Malá",D1170&lt;442000,"Podlimitná",D1170&gt;442000,"Nadlimitná")</f>
        <v>Malá</v>
      </c>
    </row>
    <row r="1171" spans="1:5" x14ac:dyDescent="0.3">
      <c r="A1171" s="14" t="s">
        <v>1245</v>
      </c>
      <c r="B1171" s="13">
        <v>2962.9600524902344</v>
      </c>
      <c r="C1171" s="8">
        <v>0</v>
      </c>
      <c r="D1171" s="13">
        <f t="shared" si="18"/>
        <v>2962.9600524902344</v>
      </c>
      <c r="E1171" s="8" t="str" cm="1">
        <f t="array" ref="E1171">_xlfn.IFS(D1171&lt;100000,"Malá",D1171&lt;442000,"Podlimitná",D1171&gt;442000,"Nadlimitná")</f>
        <v>Malá</v>
      </c>
    </row>
    <row r="1172" spans="1:5" x14ac:dyDescent="0.3">
      <c r="A1172" s="14" t="s">
        <v>1246</v>
      </c>
      <c r="B1172" s="13">
        <v>58091.410079956055</v>
      </c>
      <c r="C1172" s="8">
        <v>0</v>
      </c>
      <c r="D1172" s="13">
        <f t="shared" si="18"/>
        <v>58091.410079956055</v>
      </c>
      <c r="E1172" s="8" t="str" cm="1">
        <f t="array" ref="E1172">_xlfn.IFS(D1172&lt;100000,"Malá",D1172&lt;442000,"Podlimitná",D1172&gt;442000,"Nadlimitná")</f>
        <v>Malá</v>
      </c>
    </row>
    <row r="1173" spans="1:5" x14ac:dyDescent="0.3">
      <c r="A1173" s="14" t="s">
        <v>1247</v>
      </c>
      <c r="B1173" s="13">
        <v>4316.2099304199219</v>
      </c>
      <c r="C1173" s="8">
        <v>0</v>
      </c>
      <c r="D1173" s="13">
        <f t="shared" si="18"/>
        <v>4316.2099304199219</v>
      </c>
      <c r="E1173" s="8" t="str" cm="1">
        <f t="array" ref="E1173">_xlfn.IFS(D1173&lt;100000,"Malá",D1173&lt;442000,"Podlimitná",D1173&gt;442000,"Nadlimitná")</f>
        <v>Malá</v>
      </c>
    </row>
    <row r="1174" spans="1:5" x14ac:dyDescent="0.3">
      <c r="A1174" s="14" t="s">
        <v>1248</v>
      </c>
      <c r="B1174" s="13">
        <v>8334.4000244140625</v>
      </c>
      <c r="C1174" s="8">
        <v>0</v>
      </c>
      <c r="D1174" s="13">
        <f t="shared" si="18"/>
        <v>8334.4000244140625</v>
      </c>
      <c r="E1174" s="8" t="str" cm="1">
        <f t="array" ref="E1174">_xlfn.IFS(D1174&lt;100000,"Malá",D1174&lt;442000,"Podlimitná",D1174&gt;442000,"Nadlimitná")</f>
        <v>Malá</v>
      </c>
    </row>
    <row r="1175" spans="1:5" x14ac:dyDescent="0.3">
      <c r="A1175" s="14" t="s">
        <v>1249</v>
      </c>
      <c r="B1175" s="13">
        <v>3563.190055847168</v>
      </c>
      <c r="C1175" s="8">
        <v>0</v>
      </c>
      <c r="D1175" s="13">
        <f t="shared" si="18"/>
        <v>3563.190055847168</v>
      </c>
      <c r="E1175" s="8" t="str" cm="1">
        <f t="array" ref="E1175">_xlfn.IFS(D1175&lt;100000,"Malá",D1175&lt;442000,"Podlimitná",D1175&gt;442000,"Nadlimitná")</f>
        <v>Malá</v>
      </c>
    </row>
    <row r="1176" spans="1:5" x14ac:dyDescent="0.3">
      <c r="A1176" s="14" t="s">
        <v>1250</v>
      </c>
      <c r="B1176" s="13">
        <v>9598.2596435546875</v>
      </c>
      <c r="C1176" s="8">
        <v>0</v>
      </c>
      <c r="D1176" s="13">
        <f t="shared" si="18"/>
        <v>9598.2596435546875</v>
      </c>
      <c r="E1176" s="8" t="str" cm="1">
        <f t="array" ref="E1176">_xlfn.IFS(D1176&lt;100000,"Malá",D1176&lt;442000,"Podlimitná",D1176&gt;442000,"Nadlimitná")</f>
        <v>Malá</v>
      </c>
    </row>
    <row r="1177" spans="1:5" x14ac:dyDescent="0.3">
      <c r="A1177" s="14" t="s">
        <v>1251</v>
      </c>
      <c r="B1177" s="13">
        <v>44579</v>
      </c>
      <c r="C1177" s="8">
        <v>0</v>
      </c>
      <c r="D1177" s="13">
        <f t="shared" si="18"/>
        <v>44579</v>
      </c>
      <c r="E1177" s="8" t="str" cm="1">
        <f t="array" ref="E1177">_xlfn.IFS(D1177&lt;100000,"Malá",D1177&lt;442000,"Podlimitná",D1177&gt;442000,"Nadlimitná")</f>
        <v>Malá</v>
      </c>
    </row>
    <row r="1178" spans="1:5" x14ac:dyDescent="0.3">
      <c r="A1178" s="14" t="s">
        <v>1252</v>
      </c>
      <c r="B1178" s="13">
        <v>2997.64990234375</v>
      </c>
      <c r="C1178" s="8">
        <v>0</v>
      </c>
      <c r="D1178" s="13">
        <f t="shared" si="18"/>
        <v>2997.64990234375</v>
      </c>
      <c r="E1178" s="8" t="str" cm="1">
        <f t="array" ref="E1178">_xlfn.IFS(D1178&lt;100000,"Malá",D1178&lt;442000,"Podlimitná",D1178&gt;442000,"Nadlimitná")</f>
        <v>Malá</v>
      </c>
    </row>
    <row r="1179" spans="1:5" x14ac:dyDescent="0.3">
      <c r="A1179" s="14" t="s">
        <v>1253</v>
      </c>
      <c r="B1179" s="13">
        <v>34329.700874328613</v>
      </c>
      <c r="C1179" s="8">
        <v>0</v>
      </c>
      <c r="D1179" s="13">
        <f t="shared" si="18"/>
        <v>34329.700874328613</v>
      </c>
      <c r="E1179" s="8" t="str" cm="1">
        <f t="array" ref="E1179">_xlfn.IFS(D1179&lt;100000,"Malá",D1179&lt;442000,"Podlimitná",D1179&gt;442000,"Nadlimitná")</f>
        <v>Malá</v>
      </c>
    </row>
    <row r="1180" spans="1:5" x14ac:dyDescent="0.3">
      <c r="A1180" s="14" t="s">
        <v>1254</v>
      </c>
      <c r="B1180" s="13">
        <v>28991.169647216797</v>
      </c>
      <c r="C1180" s="8">
        <v>0</v>
      </c>
      <c r="D1180" s="13">
        <f t="shared" si="18"/>
        <v>28991.169647216797</v>
      </c>
      <c r="E1180" s="8" t="str" cm="1">
        <f t="array" ref="E1180">_xlfn.IFS(D1180&lt;100000,"Malá",D1180&lt;442000,"Podlimitná",D1180&gt;442000,"Nadlimitná")</f>
        <v>Malá</v>
      </c>
    </row>
    <row r="1181" spans="1:5" x14ac:dyDescent="0.3">
      <c r="A1181" s="14" t="s">
        <v>1255</v>
      </c>
      <c r="B1181" s="13">
        <v>50449.35083770752</v>
      </c>
      <c r="C1181" s="8">
        <v>0</v>
      </c>
      <c r="D1181" s="13">
        <f t="shared" si="18"/>
        <v>50449.35083770752</v>
      </c>
      <c r="E1181" s="8" t="str" cm="1">
        <f t="array" ref="E1181">_xlfn.IFS(D1181&lt;100000,"Malá",D1181&lt;442000,"Podlimitná",D1181&gt;442000,"Nadlimitná")</f>
        <v>Malá</v>
      </c>
    </row>
    <row r="1182" spans="1:5" x14ac:dyDescent="0.3">
      <c r="A1182" s="14" t="s">
        <v>1256</v>
      </c>
      <c r="B1182" s="13">
        <v>2518.7799682617188</v>
      </c>
      <c r="C1182" s="8">
        <v>0</v>
      </c>
      <c r="D1182" s="13">
        <f t="shared" si="18"/>
        <v>2518.7799682617188</v>
      </c>
      <c r="E1182" s="8" t="str" cm="1">
        <f t="array" ref="E1182">_xlfn.IFS(D1182&lt;100000,"Malá",D1182&lt;442000,"Podlimitná",D1182&gt;442000,"Nadlimitná")</f>
        <v>Malá</v>
      </c>
    </row>
    <row r="1183" spans="1:5" x14ac:dyDescent="0.3">
      <c r="A1183" s="14" t="s">
        <v>1257</v>
      </c>
      <c r="B1183" s="13">
        <v>14987.879943847656</v>
      </c>
      <c r="C1183" s="8">
        <v>0</v>
      </c>
      <c r="D1183" s="13">
        <f t="shared" si="18"/>
        <v>14987.879943847656</v>
      </c>
      <c r="E1183" s="8" t="str" cm="1">
        <f t="array" ref="E1183">_xlfn.IFS(D1183&lt;100000,"Malá",D1183&lt;442000,"Podlimitná",D1183&gt;442000,"Nadlimitná")</f>
        <v>Malá</v>
      </c>
    </row>
    <row r="1184" spans="1:5" x14ac:dyDescent="0.3">
      <c r="A1184" s="14" t="s">
        <v>1258</v>
      </c>
      <c r="B1184" s="13">
        <v>131611.67845153809</v>
      </c>
      <c r="C1184" s="8">
        <v>0</v>
      </c>
      <c r="D1184" s="13">
        <f t="shared" si="18"/>
        <v>131611.67845153809</v>
      </c>
      <c r="E1184" s="8" t="str" cm="1">
        <f t="array" ref="E1184">_xlfn.IFS(D1184&lt;100000,"Malá",D1184&lt;442000,"Podlimitná",D1184&gt;442000,"Nadlimitná")</f>
        <v>Podlimitná</v>
      </c>
    </row>
    <row r="1185" spans="1:5" x14ac:dyDescent="0.3">
      <c r="A1185" s="14" t="s">
        <v>1259</v>
      </c>
      <c r="B1185" s="13">
        <v>8055.0101318359375</v>
      </c>
      <c r="C1185" s="8">
        <v>0</v>
      </c>
      <c r="D1185" s="13">
        <f t="shared" si="18"/>
        <v>8055.0101318359375</v>
      </c>
      <c r="E1185" s="8" t="str" cm="1">
        <f t="array" ref="E1185">_xlfn.IFS(D1185&lt;100000,"Malá",D1185&lt;442000,"Podlimitná",D1185&gt;442000,"Nadlimitná")</f>
        <v>Malá</v>
      </c>
    </row>
    <row r="1186" spans="1:5" x14ac:dyDescent="0.3">
      <c r="A1186" s="14" t="s">
        <v>1260</v>
      </c>
      <c r="B1186" s="13">
        <v>55548.3701171875</v>
      </c>
      <c r="C1186" s="8">
        <v>0</v>
      </c>
      <c r="D1186" s="13">
        <f t="shared" si="18"/>
        <v>55548.3701171875</v>
      </c>
      <c r="E1186" s="8" t="str" cm="1">
        <f t="array" ref="E1186">_xlfn.IFS(D1186&lt;100000,"Malá",D1186&lt;442000,"Podlimitná",D1186&gt;442000,"Nadlimitná")</f>
        <v>Malá</v>
      </c>
    </row>
    <row r="1187" spans="1:5" x14ac:dyDescent="0.3">
      <c r="A1187" s="14" t="s">
        <v>1261</v>
      </c>
      <c r="B1187" s="13">
        <v>11940.410278320313</v>
      </c>
      <c r="C1187" s="8">
        <v>0</v>
      </c>
      <c r="D1187" s="13">
        <f t="shared" si="18"/>
        <v>11940.410278320313</v>
      </c>
      <c r="E1187" s="8" t="str" cm="1">
        <f t="array" ref="E1187">_xlfn.IFS(D1187&lt;100000,"Malá",D1187&lt;442000,"Podlimitná",D1187&gt;442000,"Nadlimitná")</f>
        <v>Malá</v>
      </c>
    </row>
    <row r="1188" spans="1:5" x14ac:dyDescent="0.3">
      <c r="A1188" s="14" t="s">
        <v>1262</v>
      </c>
      <c r="B1188" s="13">
        <v>72609.109926223755</v>
      </c>
      <c r="C1188" s="8">
        <v>0</v>
      </c>
      <c r="D1188" s="13">
        <f t="shared" si="18"/>
        <v>72609.109926223755</v>
      </c>
      <c r="E1188" s="8" t="str" cm="1">
        <f t="array" ref="E1188">_xlfn.IFS(D1188&lt;100000,"Malá",D1188&lt;442000,"Podlimitná",D1188&gt;442000,"Nadlimitná")</f>
        <v>Malá</v>
      </c>
    </row>
    <row r="1189" spans="1:5" x14ac:dyDescent="0.3">
      <c r="A1189" s="14" t="s">
        <v>1263</v>
      </c>
      <c r="B1189" s="13">
        <v>297683.27166652679</v>
      </c>
      <c r="C1189" s="8">
        <v>1</v>
      </c>
      <c r="D1189" s="13">
        <f t="shared" si="18"/>
        <v>247909.17913903284</v>
      </c>
      <c r="E1189" s="8" t="str" cm="1">
        <f t="array" ref="E1189">_xlfn.IFS(D1189&lt;100000,"Malá",D1189&lt;442000,"Podlimitná",D1189&gt;442000,"Nadlimitná")</f>
        <v>Podlimitná</v>
      </c>
    </row>
    <row r="1190" spans="1:5" x14ac:dyDescent="0.3">
      <c r="A1190" s="14" t="s">
        <v>1264</v>
      </c>
      <c r="B1190" s="13">
        <v>63454.931503295898</v>
      </c>
      <c r="C1190" s="8">
        <v>0</v>
      </c>
      <c r="D1190" s="13">
        <f t="shared" si="18"/>
        <v>63454.931503295898</v>
      </c>
      <c r="E1190" s="8" t="str" cm="1">
        <f t="array" ref="E1190">_xlfn.IFS(D1190&lt;100000,"Malá",D1190&lt;442000,"Podlimitná",D1190&gt;442000,"Nadlimitná")</f>
        <v>Malá</v>
      </c>
    </row>
    <row r="1191" spans="1:5" x14ac:dyDescent="0.3">
      <c r="A1191" s="14" t="s">
        <v>1265</v>
      </c>
      <c r="B1191" s="13">
        <v>1317.6600399017334</v>
      </c>
      <c r="C1191" s="8">
        <v>0</v>
      </c>
      <c r="D1191" s="13">
        <f t="shared" si="18"/>
        <v>1317.6600399017334</v>
      </c>
      <c r="E1191" s="8" t="str" cm="1">
        <f t="array" ref="E1191">_xlfn.IFS(D1191&lt;100000,"Malá",D1191&lt;442000,"Podlimitná",D1191&gt;442000,"Nadlimitná")</f>
        <v>Malá</v>
      </c>
    </row>
    <row r="1192" spans="1:5" x14ac:dyDescent="0.3">
      <c r="A1192" s="14" t="s">
        <v>1266</v>
      </c>
      <c r="B1192" s="13">
        <v>3632.800048828125</v>
      </c>
      <c r="C1192" s="8">
        <v>0</v>
      </c>
      <c r="D1192" s="13">
        <f t="shared" si="18"/>
        <v>3632.800048828125</v>
      </c>
      <c r="E1192" s="8" t="str" cm="1">
        <f t="array" ref="E1192">_xlfn.IFS(D1192&lt;100000,"Malá",D1192&lt;442000,"Podlimitná",D1192&gt;442000,"Nadlimitná")</f>
        <v>Malá</v>
      </c>
    </row>
    <row r="1193" spans="1:5" x14ac:dyDescent="0.3">
      <c r="A1193" s="14" t="s">
        <v>1267</v>
      </c>
      <c r="B1193" s="13">
        <v>59123.4404296875</v>
      </c>
      <c r="C1193" s="8">
        <v>0</v>
      </c>
      <c r="D1193" s="13">
        <f t="shared" si="18"/>
        <v>59123.4404296875</v>
      </c>
      <c r="E1193" s="8" t="str" cm="1">
        <f t="array" ref="E1193">_xlfn.IFS(D1193&lt;100000,"Malá",D1193&lt;442000,"Podlimitná",D1193&gt;442000,"Nadlimitná")</f>
        <v>Malá</v>
      </c>
    </row>
    <row r="1194" spans="1:5" x14ac:dyDescent="0.3">
      <c r="A1194" s="14" t="s">
        <v>1268</v>
      </c>
      <c r="B1194" s="13">
        <v>2694.4900512695313</v>
      </c>
      <c r="C1194" s="8">
        <v>0</v>
      </c>
      <c r="D1194" s="13">
        <f t="shared" si="18"/>
        <v>2694.4900512695313</v>
      </c>
      <c r="E1194" s="8" t="str" cm="1">
        <f t="array" ref="E1194">_xlfn.IFS(D1194&lt;100000,"Malá",D1194&lt;442000,"Podlimitná",D1194&gt;442000,"Nadlimitná")</f>
        <v>Malá</v>
      </c>
    </row>
    <row r="1195" spans="1:5" x14ac:dyDescent="0.3">
      <c r="A1195" s="14" t="s">
        <v>1269</v>
      </c>
      <c r="B1195" s="13">
        <v>88355.991527557373</v>
      </c>
      <c r="C1195" s="8">
        <v>0</v>
      </c>
      <c r="D1195" s="13">
        <f t="shared" si="18"/>
        <v>88355.991527557373</v>
      </c>
      <c r="E1195" s="8" t="str" cm="1">
        <f t="array" ref="E1195">_xlfn.IFS(D1195&lt;100000,"Malá",D1195&lt;442000,"Podlimitná",D1195&gt;442000,"Nadlimitná")</f>
        <v>Malá</v>
      </c>
    </row>
    <row r="1196" spans="1:5" x14ac:dyDescent="0.3">
      <c r="A1196" s="14" t="s">
        <v>1270</v>
      </c>
      <c r="B1196" s="13">
        <v>2957.14990234375</v>
      </c>
      <c r="C1196" s="8">
        <v>0</v>
      </c>
      <c r="D1196" s="13">
        <f t="shared" si="18"/>
        <v>2957.14990234375</v>
      </c>
      <c r="E1196" s="8" t="str" cm="1">
        <f t="array" ref="E1196">_xlfn.IFS(D1196&lt;100000,"Malá",D1196&lt;442000,"Podlimitná",D1196&gt;442000,"Nadlimitná")</f>
        <v>Malá</v>
      </c>
    </row>
    <row r="1197" spans="1:5" x14ac:dyDescent="0.3">
      <c r="A1197" s="14" t="s">
        <v>1271</v>
      </c>
      <c r="B1197" s="13">
        <v>41730.849250793457</v>
      </c>
      <c r="C1197" s="8">
        <v>0</v>
      </c>
      <c r="D1197" s="13">
        <f t="shared" si="18"/>
        <v>41730.849250793457</v>
      </c>
      <c r="E1197" s="8" t="str" cm="1">
        <f t="array" ref="E1197">_xlfn.IFS(D1197&lt;100000,"Malá",D1197&lt;442000,"Podlimitná",D1197&gt;442000,"Nadlimitná")</f>
        <v>Malá</v>
      </c>
    </row>
    <row r="1198" spans="1:5" x14ac:dyDescent="0.3">
      <c r="A1198" s="14" t="s">
        <v>1272</v>
      </c>
      <c r="B1198" s="13">
        <v>48168.25048828125</v>
      </c>
      <c r="C1198" s="8">
        <v>0</v>
      </c>
      <c r="D1198" s="13">
        <f t="shared" si="18"/>
        <v>48168.25048828125</v>
      </c>
      <c r="E1198" s="8" t="str" cm="1">
        <f t="array" ref="E1198">_xlfn.IFS(D1198&lt;100000,"Malá",D1198&lt;442000,"Podlimitná",D1198&gt;442000,"Nadlimitná")</f>
        <v>Malá</v>
      </c>
    </row>
    <row r="1199" spans="1:5" x14ac:dyDescent="0.3">
      <c r="A1199" s="14" t="s">
        <v>1273</v>
      </c>
      <c r="B1199" s="13">
        <v>8393.5098190307617</v>
      </c>
      <c r="C1199" s="8">
        <v>0</v>
      </c>
      <c r="D1199" s="13">
        <f t="shared" si="18"/>
        <v>8393.5098190307617</v>
      </c>
      <c r="E1199" s="8" t="str" cm="1">
        <f t="array" ref="E1199">_xlfn.IFS(D1199&lt;100000,"Malá",D1199&lt;442000,"Podlimitná",D1199&gt;442000,"Nadlimitná")</f>
        <v>Malá</v>
      </c>
    </row>
    <row r="1200" spans="1:5" x14ac:dyDescent="0.3">
      <c r="A1200" s="14" t="s">
        <v>1274</v>
      </c>
      <c r="B1200" s="13">
        <v>1817.7099685668945</v>
      </c>
      <c r="C1200" s="8">
        <v>0</v>
      </c>
      <c r="D1200" s="13">
        <f t="shared" si="18"/>
        <v>1817.7099685668945</v>
      </c>
      <c r="E1200" s="8" t="str" cm="1">
        <f t="array" ref="E1200">_xlfn.IFS(D1200&lt;100000,"Malá",D1200&lt;442000,"Podlimitná",D1200&gt;442000,"Nadlimitná")</f>
        <v>Malá</v>
      </c>
    </row>
    <row r="1201" spans="1:5" x14ac:dyDescent="0.3">
      <c r="A1201" s="14" t="s">
        <v>1275</v>
      </c>
      <c r="B1201" s="13">
        <v>22315.349609375</v>
      </c>
      <c r="C1201" s="8">
        <v>0</v>
      </c>
      <c r="D1201" s="13">
        <f t="shared" si="18"/>
        <v>22315.349609375</v>
      </c>
      <c r="E1201" s="8" t="str" cm="1">
        <f t="array" ref="E1201">_xlfn.IFS(D1201&lt;100000,"Malá",D1201&lt;442000,"Podlimitná",D1201&gt;442000,"Nadlimitná")</f>
        <v>Malá</v>
      </c>
    </row>
    <row r="1202" spans="1:5" x14ac:dyDescent="0.3">
      <c r="A1202" s="14" t="s">
        <v>1276</v>
      </c>
      <c r="B1202" s="13">
        <v>25860.899551391602</v>
      </c>
      <c r="C1202" s="8">
        <v>0</v>
      </c>
      <c r="D1202" s="13">
        <f t="shared" si="18"/>
        <v>25860.899551391602</v>
      </c>
      <c r="E1202" s="8" t="str" cm="1">
        <f t="array" ref="E1202">_xlfn.IFS(D1202&lt;100000,"Malá",D1202&lt;442000,"Podlimitná",D1202&gt;442000,"Nadlimitná")</f>
        <v>Malá</v>
      </c>
    </row>
    <row r="1203" spans="1:5" x14ac:dyDescent="0.3">
      <c r="A1203" s="14" t="s">
        <v>1277</v>
      </c>
      <c r="B1203" s="13">
        <v>11578.539993286133</v>
      </c>
      <c r="C1203" s="8">
        <v>0</v>
      </c>
      <c r="D1203" s="13">
        <f t="shared" si="18"/>
        <v>11578.539993286133</v>
      </c>
      <c r="E1203" s="8" t="str" cm="1">
        <f t="array" ref="E1203">_xlfn.IFS(D1203&lt;100000,"Malá",D1203&lt;442000,"Podlimitná",D1203&gt;442000,"Nadlimitná")</f>
        <v>Malá</v>
      </c>
    </row>
    <row r="1204" spans="1:5" x14ac:dyDescent="0.3">
      <c r="A1204" s="14" t="s">
        <v>1278</v>
      </c>
      <c r="B1204" s="13">
        <v>2179.6900444030762</v>
      </c>
      <c r="C1204" s="8">
        <v>0</v>
      </c>
      <c r="D1204" s="13">
        <f t="shared" si="18"/>
        <v>2179.6900444030762</v>
      </c>
      <c r="E1204" s="8" t="str" cm="1">
        <f t="array" ref="E1204">_xlfn.IFS(D1204&lt;100000,"Malá",D1204&lt;442000,"Podlimitná",D1204&gt;442000,"Nadlimitná")</f>
        <v>Malá</v>
      </c>
    </row>
    <row r="1205" spans="1:5" x14ac:dyDescent="0.3">
      <c r="A1205" s="14" t="s">
        <v>1279</v>
      </c>
      <c r="B1205" s="13">
        <v>7206.75</v>
      </c>
      <c r="C1205" s="8">
        <v>0</v>
      </c>
      <c r="D1205" s="13">
        <f t="shared" si="18"/>
        <v>7206.75</v>
      </c>
      <c r="E1205" s="8" t="str" cm="1">
        <f t="array" ref="E1205">_xlfn.IFS(D1205&lt;100000,"Malá",D1205&lt;442000,"Podlimitná",D1205&gt;442000,"Nadlimitná")</f>
        <v>Malá</v>
      </c>
    </row>
    <row r="1206" spans="1:5" x14ac:dyDescent="0.3">
      <c r="A1206" s="14" t="s">
        <v>1280</v>
      </c>
      <c r="B1206" s="13">
        <v>10990.379837036133</v>
      </c>
      <c r="C1206" s="8">
        <v>0</v>
      </c>
      <c r="D1206" s="13">
        <f t="shared" si="18"/>
        <v>10990.379837036133</v>
      </c>
      <c r="E1206" s="8" t="str" cm="1">
        <f t="array" ref="E1206">_xlfn.IFS(D1206&lt;100000,"Malá",D1206&lt;442000,"Podlimitná",D1206&gt;442000,"Nadlimitná")</f>
        <v>Malá</v>
      </c>
    </row>
    <row r="1207" spans="1:5" x14ac:dyDescent="0.3">
      <c r="A1207" s="14" t="s">
        <v>1281</v>
      </c>
      <c r="B1207" s="13">
        <v>217692.60808563232</v>
      </c>
      <c r="C1207" s="8">
        <v>0</v>
      </c>
      <c r="D1207" s="13">
        <f t="shared" si="18"/>
        <v>217692.60808563232</v>
      </c>
      <c r="E1207" s="8" t="str" cm="1">
        <f t="array" ref="E1207">_xlfn.IFS(D1207&lt;100000,"Malá",D1207&lt;442000,"Podlimitná",D1207&gt;442000,"Nadlimitná")</f>
        <v>Podlimitná</v>
      </c>
    </row>
    <row r="1208" spans="1:5" x14ac:dyDescent="0.3">
      <c r="A1208" s="14" t="s">
        <v>1282</v>
      </c>
      <c r="B1208" s="13">
        <v>1425.4300308227539</v>
      </c>
      <c r="C1208" s="8">
        <v>0</v>
      </c>
      <c r="D1208" s="13">
        <f t="shared" si="18"/>
        <v>1425.4300308227539</v>
      </c>
      <c r="E1208" s="8" t="str" cm="1">
        <f t="array" ref="E1208">_xlfn.IFS(D1208&lt;100000,"Malá",D1208&lt;442000,"Podlimitná",D1208&gt;442000,"Nadlimitná")</f>
        <v>Malá</v>
      </c>
    </row>
    <row r="1209" spans="1:5" x14ac:dyDescent="0.3">
      <c r="A1209" s="14" t="s">
        <v>1283</v>
      </c>
      <c r="B1209" s="13">
        <v>69436.91943359375</v>
      </c>
      <c r="C1209" s="8">
        <v>0</v>
      </c>
      <c r="D1209" s="13">
        <f t="shared" si="18"/>
        <v>69436.91943359375</v>
      </c>
      <c r="E1209" s="8" t="str" cm="1">
        <f t="array" ref="E1209">_xlfn.IFS(D1209&lt;100000,"Malá",D1209&lt;442000,"Podlimitná",D1209&gt;442000,"Nadlimitná")</f>
        <v>Malá</v>
      </c>
    </row>
    <row r="1210" spans="1:5" x14ac:dyDescent="0.3">
      <c r="A1210" s="14" t="s">
        <v>1284</v>
      </c>
      <c r="B1210" s="13">
        <v>1259.0199966430664</v>
      </c>
      <c r="C1210" s="8">
        <v>0</v>
      </c>
      <c r="D1210" s="13">
        <f t="shared" si="18"/>
        <v>1259.0199966430664</v>
      </c>
      <c r="E1210" s="8" t="str" cm="1">
        <f t="array" ref="E1210">_xlfn.IFS(D1210&lt;100000,"Malá",D1210&lt;442000,"Podlimitná",D1210&gt;442000,"Nadlimitná")</f>
        <v>Malá</v>
      </c>
    </row>
    <row r="1211" spans="1:5" x14ac:dyDescent="0.3">
      <c r="A1211" s="14" t="s">
        <v>1285</v>
      </c>
      <c r="B1211" s="13">
        <v>183896.0007019043</v>
      </c>
      <c r="C1211" s="8">
        <v>0</v>
      </c>
      <c r="D1211" s="13">
        <f t="shared" si="18"/>
        <v>183896.0007019043</v>
      </c>
      <c r="E1211" s="8" t="str" cm="1">
        <f t="array" ref="E1211">_xlfn.IFS(D1211&lt;100000,"Malá",D1211&lt;442000,"Podlimitná",D1211&gt;442000,"Nadlimitná")</f>
        <v>Podlimitná</v>
      </c>
    </row>
    <row r="1212" spans="1:5" x14ac:dyDescent="0.3">
      <c r="A1212" s="14" t="s">
        <v>1286</v>
      </c>
      <c r="B1212" s="13">
        <v>2596.7299880981445</v>
      </c>
      <c r="C1212" s="8">
        <v>0</v>
      </c>
      <c r="D1212" s="13">
        <f t="shared" si="18"/>
        <v>2596.7299880981445</v>
      </c>
      <c r="E1212" s="8" t="str" cm="1">
        <f t="array" ref="E1212">_xlfn.IFS(D1212&lt;100000,"Malá",D1212&lt;442000,"Podlimitná",D1212&gt;442000,"Nadlimitná")</f>
        <v>Malá</v>
      </c>
    </row>
    <row r="1213" spans="1:5" x14ac:dyDescent="0.3">
      <c r="A1213" s="14" t="s">
        <v>1287</v>
      </c>
      <c r="B1213" s="13">
        <v>6883.7398586273193</v>
      </c>
      <c r="C1213" s="8">
        <v>0</v>
      </c>
      <c r="D1213" s="13">
        <f t="shared" si="18"/>
        <v>6883.7398586273193</v>
      </c>
      <c r="E1213" s="8" t="str" cm="1">
        <f t="array" ref="E1213">_xlfn.IFS(D1213&lt;100000,"Malá",D1213&lt;442000,"Podlimitná",D1213&gt;442000,"Nadlimitná")</f>
        <v>Malá</v>
      </c>
    </row>
    <row r="1214" spans="1:5" x14ac:dyDescent="0.3">
      <c r="A1214" s="14" t="s">
        <v>1288</v>
      </c>
      <c r="B1214" s="13">
        <v>68715.289848327637</v>
      </c>
      <c r="C1214" s="8">
        <v>1</v>
      </c>
      <c r="D1214" s="13">
        <f t="shared" si="18"/>
        <v>57225.758791319917</v>
      </c>
      <c r="E1214" s="8" t="str" cm="1">
        <f t="array" ref="E1214">_xlfn.IFS(D1214&lt;100000,"Malá",D1214&lt;442000,"Podlimitná",D1214&gt;442000,"Nadlimitná")</f>
        <v>Malá</v>
      </c>
    </row>
    <row r="1215" spans="1:5" x14ac:dyDescent="0.3">
      <c r="A1215" s="14" t="s">
        <v>1289</v>
      </c>
      <c r="B1215" s="13">
        <v>1192.4500484466553</v>
      </c>
      <c r="C1215" s="8">
        <v>0</v>
      </c>
      <c r="D1215" s="13">
        <f t="shared" si="18"/>
        <v>1192.4500484466553</v>
      </c>
      <c r="E1215" s="8" t="str" cm="1">
        <f t="array" ref="E1215">_xlfn.IFS(D1215&lt;100000,"Malá",D1215&lt;442000,"Podlimitná",D1215&gt;442000,"Nadlimitná")</f>
        <v>Malá</v>
      </c>
    </row>
    <row r="1216" spans="1:5" x14ac:dyDescent="0.3">
      <c r="A1216" s="14" t="s">
        <v>1290</v>
      </c>
      <c r="B1216" s="13">
        <v>508.3200101852417</v>
      </c>
      <c r="C1216" s="8">
        <v>0</v>
      </c>
      <c r="D1216" s="13">
        <f t="shared" si="18"/>
        <v>508.3200101852417</v>
      </c>
      <c r="E1216" s="8" t="str" cm="1">
        <f t="array" ref="E1216">_xlfn.IFS(D1216&lt;100000,"Malá",D1216&lt;442000,"Podlimitná",D1216&gt;442000,"Nadlimitná")</f>
        <v>Malá</v>
      </c>
    </row>
    <row r="1217" spans="1:5" x14ac:dyDescent="0.3">
      <c r="A1217" s="14" t="s">
        <v>1291</v>
      </c>
      <c r="B1217" s="13">
        <v>7308.1699829101563</v>
      </c>
      <c r="C1217" s="8">
        <v>0</v>
      </c>
      <c r="D1217" s="13">
        <f t="shared" si="18"/>
        <v>7308.1699829101563</v>
      </c>
      <c r="E1217" s="8" t="str" cm="1">
        <f t="array" ref="E1217">_xlfn.IFS(D1217&lt;100000,"Malá",D1217&lt;442000,"Podlimitná",D1217&gt;442000,"Nadlimitná")</f>
        <v>Malá</v>
      </c>
    </row>
    <row r="1218" spans="1:5" x14ac:dyDescent="0.3">
      <c r="A1218" s="14" t="s">
        <v>1292</v>
      </c>
      <c r="B1218" s="13">
        <v>1591.9000000953674</v>
      </c>
      <c r="C1218" s="8">
        <v>0</v>
      </c>
      <c r="D1218" s="13">
        <f t="shared" si="18"/>
        <v>1591.9000000953674</v>
      </c>
      <c r="E1218" s="8" t="str" cm="1">
        <f t="array" ref="E1218">_xlfn.IFS(D1218&lt;100000,"Malá",D1218&lt;442000,"Podlimitná",D1218&gt;442000,"Nadlimitná")</f>
        <v>Malá</v>
      </c>
    </row>
    <row r="1219" spans="1:5" x14ac:dyDescent="0.3">
      <c r="A1219" s="14" t="s">
        <v>1293</v>
      </c>
      <c r="B1219" s="13">
        <v>8674.8700618743896</v>
      </c>
      <c r="C1219" s="8">
        <v>0</v>
      </c>
      <c r="D1219" s="13">
        <f t="shared" si="18"/>
        <v>8674.8700618743896</v>
      </c>
      <c r="E1219" s="8" t="str" cm="1">
        <f t="array" ref="E1219">_xlfn.IFS(D1219&lt;100000,"Malá",D1219&lt;442000,"Podlimitná",D1219&gt;442000,"Nadlimitná")</f>
        <v>Malá</v>
      </c>
    </row>
    <row r="1220" spans="1:5" x14ac:dyDescent="0.3">
      <c r="A1220" s="14" t="s">
        <v>1294</v>
      </c>
      <c r="B1220" s="13">
        <v>79524.522216796875</v>
      </c>
      <c r="C1220" s="8">
        <v>0</v>
      </c>
      <c r="D1220" s="13">
        <f t="shared" si="18"/>
        <v>79524.522216796875</v>
      </c>
      <c r="E1220" s="8" t="str" cm="1">
        <f t="array" ref="E1220">_xlfn.IFS(D1220&lt;100000,"Malá",D1220&lt;442000,"Podlimitná",D1220&gt;442000,"Nadlimitná")</f>
        <v>Malá</v>
      </c>
    </row>
    <row r="1221" spans="1:5" x14ac:dyDescent="0.3">
      <c r="A1221" s="14" t="s">
        <v>1295</v>
      </c>
      <c r="B1221" s="13">
        <v>3255.5699615478516</v>
      </c>
      <c r="C1221" s="8">
        <v>0</v>
      </c>
      <c r="D1221" s="13">
        <f t="shared" si="18"/>
        <v>3255.5699615478516</v>
      </c>
      <c r="E1221" s="8" t="str" cm="1">
        <f t="array" ref="E1221">_xlfn.IFS(D1221&lt;100000,"Malá",D1221&lt;442000,"Podlimitná",D1221&gt;442000,"Nadlimitná")</f>
        <v>Malá</v>
      </c>
    </row>
    <row r="1222" spans="1:5" x14ac:dyDescent="0.3">
      <c r="A1222" s="14" t="s">
        <v>1296</v>
      </c>
      <c r="B1222" s="13">
        <v>4391.1399230957031</v>
      </c>
      <c r="C1222" s="8">
        <v>0</v>
      </c>
      <c r="D1222" s="13">
        <f t="shared" si="18"/>
        <v>4391.1399230957031</v>
      </c>
      <c r="E1222" s="8" t="str" cm="1">
        <f t="array" ref="E1222">_xlfn.IFS(D1222&lt;100000,"Malá",D1222&lt;442000,"Podlimitná",D1222&gt;442000,"Nadlimitná")</f>
        <v>Malá</v>
      </c>
    </row>
    <row r="1223" spans="1:5" x14ac:dyDescent="0.3">
      <c r="A1223" s="14" t="s">
        <v>1297</v>
      </c>
      <c r="B1223" s="13">
        <v>811.94000244140625</v>
      </c>
      <c r="C1223" s="8">
        <v>0</v>
      </c>
      <c r="D1223" s="13">
        <f t="shared" si="18"/>
        <v>811.94000244140625</v>
      </c>
      <c r="E1223" s="8" t="str" cm="1">
        <f t="array" ref="E1223">_xlfn.IFS(D1223&lt;100000,"Malá",D1223&lt;442000,"Podlimitná",D1223&gt;442000,"Nadlimitná")</f>
        <v>Malá</v>
      </c>
    </row>
    <row r="1224" spans="1:5" x14ac:dyDescent="0.3">
      <c r="A1224" s="14" t="s">
        <v>1298</v>
      </c>
      <c r="B1224" s="13">
        <v>3969.2099456787109</v>
      </c>
      <c r="C1224" s="8">
        <v>0</v>
      </c>
      <c r="D1224" s="13">
        <f t="shared" si="18"/>
        <v>3969.2099456787109</v>
      </c>
      <c r="E1224" s="8" t="str" cm="1">
        <f t="array" ref="E1224">_xlfn.IFS(D1224&lt;100000,"Malá",D1224&lt;442000,"Podlimitná",D1224&gt;442000,"Nadlimitná")</f>
        <v>Malá</v>
      </c>
    </row>
    <row r="1225" spans="1:5" x14ac:dyDescent="0.3">
      <c r="A1225" s="14" t="s">
        <v>1299</v>
      </c>
      <c r="B1225" s="13">
        <v>4198.4199829101563</v>
      </c>
      <c r="C1225" s="8">
        <v>0</v>
      </c>
      <c r="D1225" s="13">
        <f t="shared" si="18"/>
        <v>4198.4199829101563</v>
      </c>
      <c r="E1225" s="8" t="str" cm="1">
        <f t="array" ref="E1225">_xlfn.IFS(D1225&lt;100000,"Malá",D1225&lt;442000,"Podlimitná",D1225&gt;442000,"Nadlimitná")</f>
        <v>Malá</v>
      </c>
    </row>
    <row r="1226" spans="1:5" x14ac:dyDescent="0.3">
      <c r="A1226" s="14" t="s">
        <v>1300</v>
      </c>
      <c r="B1226" s="13">
        <v>5757.39990234375</v>
      </c>
      <c r="C1226" s="8">
        <v>0</v>
      </c>
      <c r="D1226" s="13">
        <f t="shared" si="18"/>
        <v>5757.39990234375</v>
      </c>
      <c r="E1226" s="8" t="str" cm="1">
        <f t="array" ref="E1226">_xlfn.IFS(D1226&lt;100000,"Malá",D1226&lt;442000,"Podlimitná",D1226&gt;442000,"Nadlimitná")</f>
        <v>Malá</v>
      </c>
    </row>
    <row r="1227" spans="1:5" x14ac:dyDescent="0.3">
      <c r="A1227" s="14" t="s">
        <v>1301</v>
      </c>
      <c r="B1227" s="13">
        <v>21672.319702148438</v>
      </c>
      <c r="C1227" s="8">
        <v>0</v>
      </c>
      <c r="D1227" s="13">
        <f t="shared" si="18"/>
        <v>21672.319702148438</v>
      </c>
      <c r="E1227" s="8" t="str" cm="1">
        <f t="array" ref="E1227">_xlfn.IFS(D1227&lt;100000,"Malá",D1227&lt;442000,"Podlimitná",D1227&gt;442000,"Nadlimitná")</f>
        <v>Malá</v>
      </c>
    </row>
    <row r="1228" spans="1:5" x14ac:dyDescent="0.3">
      <c r="A1228" s="14" t="s">
        <v>1302</v>
      </c>
      <c r="B1228" s="13">
        <v>3983.8400268554688</v>
      </c>
      <c r="C1228" s="8">
        <v>0</v>
      </c>
      <c r="D1228" s="13">
        <f t="shared" si="18"/>
        <v>3983.8400268554688</v>
      </c>
      <c r="E1228" s="8" t="str" cm="1">
        <f t="array" ref="E1228">_xlfn.IFS(D1228&lt;100000,"Malá",D1228&lt;442000,"Podlimitná",D1228&gt;442000,"Nadlimitná")</f>
        <v>Malá</v>
      </c>
    </row>
    <row r="1229" spans="1:5" x14ac:dyDescent="0.3">
      <c r="A1229" s="14" t="s">
        <v>1303</v>
      </c>
      <c r="B1229" s="13">
        <v>11205.379852294922</v>
      </c>
      <c r="C1229" s="8">
        <v>0</v>
      </c>
      <c r="D1229" s="13">
        <f t="shared" si="18"/>
        <v>11205.379852294922</v>
      </c>
      <c r="E1229" s="8" t="str" cm="1">
        <f t="array" ref="E1229">_xlfn.IFS(D1229&lt;100000,"Malá",D1229&lt;442000,"Podlimitná",D1229&gt;442000,"Nadlimitná")</f>
        <v>Malá</v>
      </c>
    </row>
    <row r="1230" spans="1:5" x14ac:dyDescent="0.3">
      <c r="A1230" s="14" t="s">
        <v>1304</v>
      </c>
      <c r="B1230" s="13">
        <v>81614.810150146484</v>
      </c>
      <c r="C1230" s="8">
        <v>0</v>
      </c>
      <c r="D1230" s="13">
        <f t="shared" ref="D1230:D1293" si="19">IF(C1230=1,B1230*$M$20,B1230)</f>
        <v>81614.810150146484</v>
      </c>
      <c r="E1230" s="8" t="str" cm="1">
        <f t="array" ref="E1230">_xlfn.IFS(D1230&lt;100000,"Malá",D1230&lt;442000,"Podlimitná",D1230&gt;442000,"Nadlimitná")</f>
        <v>Malá</v>
      </c>
    </row>
    <row r="1231" spans="1:5" x14ac:dyDescent="0.3">
      <c r="A1231" s="14" t="s">
        <v>1305</v>
      </c>
      <c r="B1231" s="13">
        <v>8857.51953125</v>
      </c>
      <c r="C1231" s="8">
        <v>0</v>
      </c>
      <c r="D1231" s="13">
        <f t="shared" si="19"/>
        <v>8857.51953125</v>
      </c>
      <c r="E1231" s="8" t="str" cm="1">
        <f t="array" ref="E1231">_xlfn.IFS(D1231&lt;100000,"Malá",D1231&lt;442000,"Podlimitná",D1231&gt;442000,"Nadlimitná")</f>
        <v>Malá</v>
      </c>
    </row>
    <row r="1232" spans="1:5" x14ac:dyDescent="0.3">
      <c r="A1232" s="14" t="s">
        <v>1306</v>
      </c>
      <c r="B1232" s="13">
        <v>5478</v>
      </c>
      <c r="C1232" s="8">
        <v>0</v>
      </c>
      <c r="D1232" s="13">
        <f t="shared" si="19"/>
        <v>5478</v>
      </c>
      <c r="E1232" s="8" t="str" cm="1">
        <f t="array" ref="E1232">_xlfn.IFS(D1232&lt;100000,"Malá",D1232&lt;442000,"Podlimitná",D1232&gt;442000,"Nadlimitná")</f>
        <v>Malá</v>
      </c>
    </row>
    <row r="1233" spans="1:5" x14ac:dyDescent="0.3">
      <c r="A1233" s="14" t="s">
        <v>1307</v>
      </c>
      <c r="B1233" s="13">
        <v>6310</v>
      </c>
      <c r="C1233" s="8">
        <v>0</v>
      </c>
      <c r="D1233" s="13">
        <f t="shared" si="19"/>
        <v>6310</v>
      </c>
      <c r="E1233" s="8" t="str" cm="1">
        <f t="array" ref="E1233">_xlfn.IFS(D1233&lt;100000,"Malá",D1233&lt;442000,"Podlimitná",D1233&gt;442000,"Nadlimitná")</f>
        <v>Malá</v>
      </c>
    </row>
    <row r="1234" spans="1:5" x14ac:dyDescent="0.3">
      <c r="A1234" s="14" t="s">
        <v>1308</v>
      </c>
      <c r="B1234" s="13">
        <v>2184</v>
      </c>
      <c r="C1234" s="8">
        <v>0</v>
      </c>
      <c r="D1234" s="13">
        <f t="shared" si="19"/>
        <v>2184</v>
      </c>
      <c r="E1234" s="8" t="str" cm="1">
        <f t="array" ref="E1234">_xlfn.IFS(D1234&lt;100000,"Malá",D1234&lt;442000,"Podlimitná",D1234&gt;442000,"Nadlimitná")</f>
        <v>Malá</v>
      </c>
    </row>
    <row r="1235" spans="1:5" x14ac:dyDescent="0.3">
      <c r="A1235" s="14" t="s">
        <v>1309</v>
      </c>
      <c r="B1235" s="13">
        <v>1726.0099792480469</v>
      </c>
      <c r="C1235" s="8">
        <v>0</v>
      </c>
      <c r="D1235" s="13">
        <f t="shared" si="19"/>
        <v>1726.0099792480469</v>
      </c>
      <c r="E1235" s="8" t="str" cm="1">
        <f t="array" ref="E1235">_xlfn.IFS(D1235&lt;100000,"Malá",D1235&lt;442000,"Podlimitná",D1235&gt;442000,"Nadlimitná")</f>
        <v>Malá</v>
      </c>
    </row>
    <row r="1236" spans="1:5" x14ac:dyDescent="0.3">
      <c r="A1236" s="14" t="s">
        <v>1310</v>
      </c>
      <c r="B1236" s="13">
        <v>313.10000610351563</v>
      </c>
      <c r="C1236" s="8">
        <v>0</v>
      </c>
      <c r="D1236" s="13">
        <f t="shared" si="19"/>
        <v>313.10000610351563</v>
      </c>
      <c r="E1236" s="8" t="str" cm="1">
        <f t="array" ref="E1236">_xlfn.IFS(D1236&lt;100000,"Malá",D1236&lt;442000,"Podlimitná",D1236&gt;442000,"Nadlimitná")</f>
        <v>Malá</v>
      </c>
    </row>
    <row r="1237" spans="1:5" x14ac:dyDescent="0.3">
      <c r="A1237" s="14" t="s">
        <v>1311</v>
      </c>
      <c r="B1237" s="13">
        <v>250.00000381469727</v>
      </c>
      <c r="C1237" s="8">
        <v>0</v>
      </c>
      <c r="D1237" s="13">
        <f t="shared" si="19"/>
        <v>250.00000381469727</v>
      </c>
      <c r="E1237" s="8" t="str" cm="1">
        <f t="array" ref="E1237">_xlfn.IFS(D1237&lt;100000,"Malá",D1237&lt;442000,"Podlimitná",D1237&gt;442000,"Nadlimitná")</f>
        <v>Malá</v>
      </c>
    </row>
    <row r="1238" spans="1:5" x14ac:dyDescent="0.3">
      <c r="A1238" s="14" t="s">
        <v>1312</v>
      </c>
      <c r="B1238" s="13">
        <v>59895.208709716797</v>
      </c>
      <c r="C1238" s="8">
        <v>0</v>
      </c>
      <c r="D1238" s="13">
        <f t="shared" si="19"/>
        <v>59895.208709716797</v>
      </c>
      <c r="E1238" s="8" t="str" cm="1">
        <f t="array" ref="E1238">_xlfn.IFS(D1238&lt;100000,"Malá",D1238&lt;442000,"Podlimitná",D1238&gt;442000,"Nadlimitná")</f>
        <v>Malá</v>
      </c>
    </row>
    <row r="1239" spans="1:5" x14ac:dyDescent="0.3">
      <c r="A1239" s="14" t="s">
        <v>1313</v>
      </c>
      <c r="B1239" s="13">
        <v>2070.1899604797363</v>
      </c>
      <c r="C1239" s="8">
        <v>0</v>
      </c>
      <c r="D1239" s="13">
        <f t="shared" si="19"/>
        <v>2070.1899604797363</v>
      </c>
      <c r="E1239" s="8" t="str" cm="1">
        <f t="array" ref="E1239">_xlfn.IFS(D1239&lt;100000,"Malá",D1239&lt;442000,"Podlimitná",D1239&gt;442000,"Nadlimitná")</f>
        <v>Malá</v>
      </c>
    </row>
    <row r="1240" spans="1:5" x14ac:dyDescent="0.3">
      <c r="A1240" s="14" t="s">
        <v>1314</v>
      </c>
      <c r="B1240" s="13">
        <v>50154.610595703125</v>
      </c>
      <c r="C1240" s="8">
        <v>0</v>
      </c>
      <c r="D1240" s="13">
        <f t="shared" si="19"/>
        <v>50154.610595703125</v>
      </c>
      <c r="E1240" s="8" t="str" cm="1">
        <f t="array" ref="E1240">_xlfn.IFS(D1240&lt;100000,"Malá",D1240&lt;442000,"Podlimitná",D1240&gt;442000,"Nadlimitná")</f>
        <v>Malá</v>
      </c>
    </row>
    <row r="1241" spans="1:5" x14ac:dyDescent="0.3">
      <c r="A1241" s="14" t="s">
        <v>1315</v>
      </c>
      <c r="B1241" s="13">
        <v>1359.7999496459961</v>
      </c>
      <c r="C1241" s="8">
        <v>0</v>
      </c>
      <c r="D1241" s="13">
        <f t="shared" si="19"/>
        <v>1359.7999496459961</v>
      </c>
      <c r="E1241" s="8" t="str" cm="1">
        <f t="array" ref="E1241">_xlfn.IFS(D1241&lt;100000,"Malá",D1241&lt;442000,"Podlimitná",D1241&gt;442000,"Nadlimitná")</f>
        <v>Malá</v>
      </c>
    </row>
    <row r="1242" spans="1:5" x14ac:dyDescent="0.3">
      <c r="A1242" s="14" t="s">
        <v>1316</v>
      </c>
      <c r="B1242" s="13">
        <v>1193.6099751275033</v>
      </c>
      <c r="C1242" s="8">
        <v>0</v>
      </c>
      <c r="D1242" s="13">
        <f t="shared" si="19"/>
        <v>1193.6099751275033</v>
      </c>
      <c r="E1242" s="8" t="str" cm="1">
        <f t="array" ref="E1242">_xlfn.IFS(D1242&lt;100000,"Malá",D1242&lt;442000,"Podlimitná",D1242&gt;442000,"Nadlimitná")</f>
        <v>Malá</v>
      </c>
    </row>
    <row r="1243" spans="1:5" x14ac:dyDescent="0.3">
      <c r="A1243" s="14" t="s">
        <v>1317</v>
      </c>
      <c r="B1243" s="13">
        <v>10865.720085144043</v>
      </c>
      <c r="C1243" s="8">
        <v>0</v>
      </c>
      <c r="D1243" s="13">
        <f t="shared" si="19"/>
        <v>10865.720085144043</v>
      </c>
      <c r="E1243" s="8" t="str" cm="1">
        <f t="array" ref="E1243">_xlfn.IFS(D1243&lt;100000,"Malá",D1243&lt;442000,"Podlimitná",D1243&gt;442000,"Nadlimitná")</f>
        <v>Malá</v>
      </c>
    </row>
    <row r="1244" spans="1:5" x14ac:dyDescent="0.3">
      <c r="A1244" s="14" t="s">
        <v>1318</v>
      </c>
      <c r="B1244" s="13">
        <v>49584.259704589844</v>
      </c>
      <c r="C1244" s="8">
        <v>0</v>
      </c>
      <c r="D1244" s="13">
        <f t="shared" si="19"/>
        <v>49584.259704589844</v>
      </c>
      <c r="E1244" s="8" t="str" cm="1">
        <f t="array" ref="E1244">_xlfn.IFS(D1244&lt;100000,"Malá",D1244&lt;442000,"Podlimitná",D1244&gt;442000,"Nadlimitná")</f>
        <v>Malá</v>
      </c>
    </row>
    <row r="1245" spans="1:5" x14ac:dyDescent="0.3">
      <c r="A1245" s="14" t="s">
        <v>1319</v>
      </c>
      <c r="B1245" s="13">
        <v>120698.63879394531</v>
      </c>
      <c r="C1245" s="8">
        <v>0</v>
      </c>
      <c r="D1245" s="13">
        <f t="shared" si="19"/>
        <v>120698.63879394531</v>
      </c>
      <c r="E1245" s="8" t="str" cm="1">
        <f t="array" ref="E1245">_xlfn.IFS(D1245&lt;100000,"Malá",D1245&lt;442000,"Podlimitná",D1245&gt;442000,"Nadlimitná")</f>
        <v>Podlimitná</v>
      </c>
    </row>
    <row r="1246" spans="1:5" x14ac:dyDescent="0.3">
      <c r="A1246" s="14" t="s">
        <v>1320</v>
      </c>
      <c r="B1246" s="13">
        <v>14891.730518341064</v>
      </c>
      <c r="C1246" s="8">
        <v>0</v>
      </c>
      <c r="D1246" s="13">
        <f t="shared" si="19"/>
        <v>14891.730518341064</v>
      </c>
      <c r="E1246" s="8" t="str" cm="1">
        <f t="array" ref="E1246">_xlfn.IFS(D1246&lt;100000,"Malá",D1246&lt;442000,"Podlimitná",D1246&gt;442000,"Nadlimitná")</f>
        <v>Malá</v>
      </c>
    </row>
    <row r="1247" spans="1:5" x14ac:dyDescent="0.3">
      <c r="A1247" s="14" t="s">
        <v>1321</v>
      </c>
      <c r="B1247" s="13">
        <v>36333.280647277832</v>
      </c>
      <c r="C1247" s="8">
        <v>0</v>
      </c>
      <c r="D1247" s="13">
        <f t="shared" si="19"/>
        <v>36333.280647277832</v>
      </c>
      <c r="E1247" s="8" t="str" cm="1">
        <f t="array" ref="E1247">_xlfn.IFS(D1247&lt;100000,"Malá",D1247&lt;442000,"Podlimitná",D1247&gt;442000,"Nadlimitná")</f>
        <v>Malá</v>
      </c>
    </row>
    <row r="1248" spans="1:5" x14ac:dyDescent="0.3">
      <c r="A1248" s="14" t="s">
        <v>1322</v>
      </c>
      <c r="B1248" s="13">
        <v>2249.2000274658203</v>
      </c>
      <c r="C1248" s="8">
        <v>1</v>
      </c>
      <c r="D1248" s="13">
        <f t="shared" si="19"/>
        <v>1873.1228308763616</v>
      </c>
      <c r="E1248" s="8" t="str" cm="1">
        <f t="array" ref="E1248">_xlfn.IFS(D1248&lt;100000,"Malá",D1248&lt;442000,"Podlimitná",D1248&gt;442000,"Nadlimitná")</f>
        <v>Malá</v>
      </c>
    </row>
    <row r="1249" spans="1:5" x14ac:dyDescent="0.3">
      <c r="A1249" s="14" t="s">
        <v>1323</v>
      </c>
      <c r="B1249" s="13">
        <v>17380.849884033203</v>
      </c>
      <c r="C1249" s="8">
        <v>0</v>
      </c>
      <c r="D1249" s="13">
        <f t="shared" si="19"/>
        <v>17380.849884033203</v>
      </c>
      <c r="E1249" s="8" t="str" cm="1">
        <f t="array" ref="E1249">_xlfn.IFS(D1249&lt;100000,"Malá",D1249&lt;442000,"Podlimitná",D1249&gt;442000,"Nadlimitná")</f>
        <v>Malá</v>
      </c>
    </row>
    <row r="1250" spans="1:5" x14ac:dyDescent="0.3">
      <c r="A1250" s="14" t="s">
        <v>1324</v>
      </c>
      <c r="B1250" s="13">
        <v>739.82002258300781</v>
      </c>
      <c r="C1250" s="8">
        <v>0</v>
      </c>
      <c r="D1250" s="13">
        <f t="shared" si="19"/>
        <v>739.82002258300781</v>
      </c>
      <c r="E1250" s="8" t="str" cm="1">
        <f t="array" ref="E1250">_xlfn.IFS(D1250&lt;100000,"Malá",D1250&lt;442000,"Podlimitná",D1250&gt;442000,"Nadlimitná")</f>
        <v>Malá</v>
      </c>
    </row>
    <row r="1251" spans="1:5" x14ac:dyDescent="0.3">
      <c r="A1251" s="14" t="s">
        <v>1325</v>
      </c>
      <c r="B1251" s="13">
        <v>2362.5899658203125</v>
      </c>
      <c r="C1251" s="8">
        <v>0</v>
      </c>
      <c r="D1251" s="13">
        <f t="shared" si="19"/>
        <v>2362.5899658203125</v>
      </c>
      <c r="E1251" s="8" t="str" cm="1">
        <f t="array" ref="E1251">_xlfn.IFS(D1251&lt;100000,"Malá",D1251&lt;442000,"Podlimitná",D1251&gt;442000,"Nadlimitná")</f>
        <v>Malá</v>
      </c>
    </row>
    <row r="1252" spans="1:5" x14ac:dyDescent="0.3">
      <c r="A1252" s="14" t="s">
        <v>1326</v>
      </c>
      <c r="B1252" s="13">
        <v>4630.7599983215332</v>
      </c>
      <c r="C1252" s="8">
        <v>0</v>
      </c>
      <c r="D1252" s="13">
        <f t="shared" si="19"/>
        <v>4630.7599983215332</v>
      </c>
      <c r="E1252" s="8" t="str" cm="1">
        <f t="array" ref="E1252">_xlfn.IFS(D1252&lt;100000,"Malá",D1252&lt;442000,"Podlimitná",D1252&gt;442000,"Nadlimitná")</f>
        <v>Malá</v>
      </c>
    </row>
    <row r="1253" spans="1:5" x14ac:dyDescent="0.3">
      <c r="A1253" s="14" t="s">
        <v>1327</v>
      </c>
      <c r="B1253" s="13">
        <v>3466.0000686645508</v>
      </c>
      <c r="C1253" s="8">
        <v>0</v>
      </c>
      <c r="D1253" s="13">
        <f t="shared" si="19"/>
        <v>3466.0000686645508</v>
      </c>
      <c r="E1253" s="8" t="str" cm="1">
        <f t="array" ref="E1253">_xlfn.IFS(D1253&lt;100000,"Malá",D1253&lt;442000,"Podlimitná",D1253&gt;442000,"Nadlimitná")</f>
        <v>Malá</v>
      </c>
    </row>
    <row r="1254" spans="1:5" x14ac:dyDescent="0.3">
      <c r="A1254" s="14" t="s">
        <v>1328</v>
      </c>
      <c r="B1254" s="13">
        <v>5005.0000457763672</v>
      </c>
      <c r="C1254" s="8">
        <v>0</v>
      </c>
      <c r="D1254" s="13">
        <f t="shared" si="19"/>
        <v>5005.0000457763672</v>
      </c>
      <c r="E1254" s="8" t="str" cm="1">
        <f t="array" ref="E1254">_xlfn.IFS(D1254&lt;100000,"Malá",D1254&lt;442000,"Podlimitná",D1254&gt;442000,"Nadlimitná")</f>
        <v>Malá</v>
      </c>
    </row>
    <row r="1255" spans="1:5" x14ac:dyDescent="0.3">
      <c r="A1255" s="14" t="s">
        <v>1329</v>
      </c>
      <c r="B1255" s="13">
        <v>5235.7001953125</v>
      </c>
      <c r="C1255" s="8">
        <v>0</v>
      </c>
      <c r="D1255" s="13">
        <f t="shared" si="19"/>
        <v>5235.7001953125</v>
      </c>
      <c r="E1255" s="8" t="str" cm="1">
        <f t="array" ref="E1255">_xlfn.IFS(D1255&lt;100000,"Malá",D1255&lt;442000,"Podlimitná",D1255&gt;442000,"Nadlimitná")</f>
        <v>Malá</v>
      </c>
    </row>
    <row r="1256" spans="1:5" x14ac:dyDescent="0.3">
      <c r="A1256" s="14" t="s">
        <v>1330</v>
      </c>
      <c r="B1256" s="13">
        <v>1110</v>
      </c>
      <c r="C1256" s="8">
        <v>0</v>
      </c>
      <c r="D1256" s="13">
        <f t="shared" si="19"/>
        <v>1110</v>
      </c>
      <c r="E1256" s="8" t="str" cm="1">
        <f t="array" ref="E1256">_xlfn.IFS(D1256&lt;100000,"Malá",D1256&lt;442000,"Podlimitná",D1256&gt;442000,"Nadlimitná")</f>
        <v>Malá</v>
      </c>
    </row>
    <row r="1257" spans="1:5" x14ac:dyDescent="0.3">
      <c r="A1257" s="14" t="s">
        <v>1331</v>
      </c>
      <c r="B1257" s="13">
        <v>5956.7101745605469</v>
      </c>
      <c r="C1257" s="8">
        <v>0</v>
      </c>
      <c r="D1257" s="13">
        <f t="shared" si="19"/>
        <v>5956.7101745605469</v>
      </c>
      <c r="E1257" s="8" t="str" cm="1">
        <f t="array" ref="E1257">_xlfn.IFS(D1257&lt;100000,"Malá",D1257&lt;442000,"Podlimitná",D1257&gt;442000,"Nadlimitná")</f>
        <v>Malá</v>
      </c>
    </row>
    <row r="1258" spans="1:5" x14ac:dyDescent="0.3">
      <c r="A1258" s="14" t="s">
        <v>1332</v>
      </c>
      <c r="B1258" s="13">
        <v>12592.349609375</v>
      </c>
      <c r="C1258" s="8">
        <v>0</v>
      </c>
      <c r="D1258" s="13">
        <f t="shared" si="19"/>
        <v>12592.349609375</v>
      </c>
      <c r="E1258" s="8" t="str" cm="1">
        <f t="array" ref="E1258">_xlfn.IFS(D1258&lt;100000,"Malá",D1258&lt;442000,"Podlimitná",D1258&gt;442000,"Nadlimitná")</f>
        <v>Malá</v>
      </c>
    </row>
    <row r="1259" spans="1:5" x14ac:dyDescent="0.3">
      <c r="A1259" s="14" t="s">
        <v>1333</v>
      </c>
      <c r="B1259" s="13">
        <v>14804.7001953125</v>
      </c>
      <c r="C1259" s="8">
        <v>0</v>
      </c>
      <c r="D1259" s="13">
        <f t="shared" si="19"/>
        <v>14804.7001953125</v>
      </c>
      <c r="E1259" s="8" t="str" cm="1">
        <f t="array" ref="E1259">_xlfn.IFS(D1259&lt;100000,"Malá",D1259&lt;442000,"Podlimitná",D1259&gt;442000,"Nadlimitná")</f>
        <v>Malá</v>
      </c>
    </row>
    <row r="1260" spans="1:5" x14ac:dyDescent="0.3">
      <c r="A1260" s="14" t="s">
        <v>1334</v>
      </c>
      <c r="B1260" s="13">
        <v>612861.148478508</v>
      </c>
      <c r="C1260" s="8">
        <v>0</v>
      </c>
      <c r="D1260" s="13">
        <f t="shared" si="19"/>
        <v>612861.148478508</v>
      </c>
      <c r="E1260" s="8" t="str" cm="1">
        <f t="array" ref="E1260">_xlfn.IFS(D1260&lt;100000,"Malá",D1260&lt;442000,"Podlimitná",D1260&gt;442000,"Nadlimitná")</f>
        <v>Nadlimitná</v>
      </c>
    </row>
    <row r="1261" spans="1:5" x14ac:dyDescent="0.3">
      <c r="A1261" s="14" t="s">
        <v>1335</v>
      </c>
      <c r="B1261" s="13">
        <v>31388.059722900391</v>
      </c>
      <c r="C1261" s="8">
        <v>0</v>
      </c>
      <c r="D1261" s="13">
        <f t="shared" si="19"/>
        <v>31388.059722900391</v>
      </c>
      <c r="E1261" s="8" t="str" cm="1">
        <f t="array" ref="E1261">_xlfn.IFS(D1261&lt;100000,"Malá",D1261&lt;442000,"Podlimitná",D1261&gt;442000,"Nadlimitná")</f>
        <v>Malá</v>
      </c>
    </row>
    <row r="1262" spans="1:5" x14ac:dyDescent="0.3">
      <c r="A1262" s="14" t="s">
        <v>1336</v>
      </c>
      <c r="B1262" s="13">
        <v>36630.290019989014</v>
      </c>
      <c r="C1262" s="8">
        <v>0</v>
      </c>
      <c r="D1262" s="13">
        <f t="shared" si="19"/>
        <v>36630.290019989014</v>
      </c>
      <c r="E1262" s="8" t="str" cm="1">
        <f t="array" ref="E1262">_xlfn.IFS(D1262&lt;100000,"Malá",D1262&lt;442000,"Podlimitná",D1262&gt;442000,"Nadlimitná")</f>
        <v>Malá</v>
      </c>
    </row>
    <row r="1263" spans="1:5" x14ac:dyDescent="0.3">
      <c r="A1263" s="14" t="s">
        <v>1337</v>
      </c>
      <c r="B1263" s="13">
        <v>894.46002197265625</v>
      </c>
      <c r="C1263" s="8">
        <v>0</v>
      </c>
      <c r="D1263" s="13">
        <f t="shared" si="19"/>
        <v>894.46002197265625</v>
      </c>
      <c r="E1263" s="8" t="str" cm="1">
        <f t="array" ref="E1263">_xlfn.IFS(D1263&lt;100000,"Malá",D1263&lt;442000,"Podlimitná",D1263&gt;442000,"Nadlimitná")</f>
        <v>Malá</v>
      </c>
    </row>
    <row r="1264" spans="1:5" x14ac:dyDescent="0.3">
      <c r="A1264" s="14" t="s">
        <v>1338</v>
      </c>
      <c r="B1264" s="13">
        <v>18899.310165405273</v>
      </c>
      <c r="C1264" s="8">
        <v>0</v>
      </c>
      <c r="D1264" s="13">
        <f t="shared" si="19"/>
        <v>18899.310165405273</v>
      </c>
      <c r="E1264" s="8" t="str" cm="1">
        <f t="array" ref="E1264">_xlfn.IFS(D1264&lt;100000,"Malá",D1264&lt;442000,"Podlimitná",D1264&gt;442000,"Nadlimitná")</f>
        <v>Malá</v>
      </c>
    </row>
    <row r="1265" spans="1:5" x14ac:dyDescent="0.3">
      <c r="A1265" s="14" t="s">
        <v>1339</v>
      </c>
      <c r="B1265" s="13">
        <v>14333.470108032227</v>
      </c>
      <c r="C1265" s="8">
        <v>0</v>
      </c>
      <c r="D1265" s="13">
        <f t="shared" si="19"/>
        <v>14333.470108032227</v>
      </c>
      <c r="E1265" s="8" t="str" cm="1">
        <f t="array" ref="E1265">_xlfn.IFS(D1265&lt;100000,"Malá",D1265&lt;442000,"Podlimitná",D1265&gt;442000,"Nadlimitná")</f>
        <v>Malá</v>
      </c>
    </row>
    <row r="1266" spans="1:5" x14ac:dyDescent="0.3">
      <c r="A1266" s="14" t="s">
        <v>1340</v>
      </c>
      <c r="B1266" s="13">
        <v>68022.458312988281</v>
      </c>
      <c r="C1266" s="8">
        <v>0</v>
      </c>
      <c r="D1266" s="13">
        <f t="shared" si="19"/>
        <v>68022.458312988281</v>
      </c>
      <c r="E1266" s="8" t="str" cm="1">
        <f t="array" ref="E1266">_xlfn.IFS(D1266&lt;100000,"Malá",D1266&lt;442000,"Podlimitná",D1266&gt;442000,"Nadlimitná")</f>
        <v>Malá</v>
      </c>
    </row>
    <row r="1267" spans="1:5" x14ac:dyDescent="0.3">
      <c r="A1267" s="14" t="s">
        <v>1341</v>
      </c>
      <c r="B1267" s="13">
        <v>326838.2333984375</v>
      </c>
      <c r="C1267" s="8">
        <v>1</v>
      </c>
      <c r="D1267" s="13">
        <f t="shared" si="19"/>
        <v>272189.28930553445</v>
      </c>
      <c r="E1267" s="8" t="str" cm="1">
        <f t="array" ref="E1267">_xlfn.IFS(D1267&lt;100000,"Malá",D1267&lt;442000,"Podlimitná",D1267&gt;442000,"Nadlimitná")</f>
        <v>Podlimitná</v>
      </c>
    </row>
    <row r="1268" spans="1:5" x14ac:dyDescent="0.3">
      <c r="A1268" s="14" t="s">
        <v>1342</v>
      </c>
      <c r="B1268" s="13">
        <v>5307.330078125</v>
      </c>
      <c r="C1268" s="8">
        <v>0</v>
      </c>
      <c r="D1268" s="13">
        <f t="shared" si="19"/>
        <v>5307.330078125</v>
      </c>
      <c r="E1268" s="8" t="str" cm="1">
        <f t="array" ref="E1268">_xlfn.IFS(D1268&lt;100000,"Malá",D1268&lt;442000,"Podlimitná",D1268&gt;442000,"Nadlimitná")</f>
        <v>Malá</v>
      </c>
    </row>
    <row r="1269" spans="1:5" x14ac:dyDescent="0.3">
      <c r="A1269" s="14" t="s">
        <v>1343</v>
      </c>
      <c r="B1269" s="13">
        <v>29238.700561523438</v>
      </c>
      <c r="C1269" s="8">
        <v>0</v>
      </c>
      <c r="D1269" s="13">
        <f t="shared" si="19"/>
        <v>29238.700561523438</v>
      </c>
      <c r="E1269" s="8" t="str" cm="1">
        <f t="array" ref="E1269">_xlfn.IFS(D1269&lt;100000,"Malá",D1269&lt;442000,"Podlimitná",D1269&gt;442000,"Nadlimitná")</f>
        <v>Malá</v>
      </c>
    </row>
    <row r="1270" spans="1:5" x14ac:dyDescent="0.3">
      <c r="A1270" s="14" t="s">
        <v>1344</v>
      </c>
      <c r="B1270" s="13">
        <v>24297.150527954102</v>
      </c>
      <c r="C1270" s="8">
        <v>0</v>
      </c>
      <c r="D1270" s="13">
        <f t="shared" si="19"/>
        <v>24297.150527954102</v>
      </c>
      <c r="E1270" s="8" t="str" cm="1">
        <f t="array" ref="E1270">_xlfn.IFS(D1270&lt;100000,"Malá",D1270&lt;442000,"Podlimitná",D1270&gt;442000,"Nadlimitná")</f>
        <v>Malá</v>
      </c>
    </row>
    <row r="1271" spans="1:5" x14ac:dyDescent="0.3">
      <c r="A1271" s="14" t="s">
        <v>1345</v>
      </c>
      <c r="B1271" s="13">
        <v>3262.2600173950195</v>
      </c>
      <c r="C1271" s="8">
        <v>0</v>
      </c>
      <c r="D1271" s="13">
        <f t="shared" si="19"/>
        <v>3262.2600173950195</v>
      </c>
      <c r="E1271" s="8" t="str" cm="1">
        <f t="array" ref="E1271">_xlfn.IFS(D1271&lt;100000,"Malá",D1271&lt;442000,"Podlimitná",D1271&gt;442000,"Nadlimitná")</f>
        <v>Malá</v>
      </c>
    </row>
    <row r="1272" spans="1:5" x14ac:dyDescent="0.3">
      <c r="A1272" s="14" t="s">
        <v>1346</v>
      </c>
      <c r="B1272" s="13">
        <v>31137.17041015625</v>
      </c>
      <c r="C1272" s="8">
        <v>0</v>
      </c>
      <c r="D1272" s="13">
        <f t="shared" si="19"/>
        <v>31137.17041015625</v>
      </c>
      <c r="E1272" s="8" t="str" cm="1">
        <f t="array" ref="E1272">_xlfn.IFS(D1272&lt;100000,"Malá",D1272&lt;442000,"Podlimitná",D1272&gt;442000,"Nadlimitná")</f>
        <v>Malá</v>
      </c>
    </row>
    <row r="1273" spans="1:5" x14ac:dyDescent="0.3">
      <c r="A1273" s="14" t="s">
        <v>1347</v>
      </c>
      <c r="B1273" s="13">
        <v>67996.400863647461</v>
      </c>
      <c r="C1273" s="8">
        <v>0</v>
      </c>
      <c r="D1273" s="13">
        <f t="shared" si="19"/>
        <v>67996.400863647461</v>
      </c>
      <c r="E1273" s="8" t="str" cm="1">
        <f t="array" ref="E1273">_xlfn.IFS(D1273&lt;100000,"Malá",D1273&lt;442000,"Podlimitná",D1273&gt;442000,"Nadlimitná")</f>
        <v>Malá</v>
      </c>
    </row>
    <row r="1274" spans="1:5" x14ac:dyDescent="0.3">
      <c r="A1274" s="14" t="s">
        <v>1348</v>
      </c>
      <c r="B1274" s="13">
        <v>1498.8000030517578</v>
      </c>
      <c r="C1274" s="8">
        <v>0</v>
      </c>
      <c r="D1274" s="13">
        <f t="shared" si="19"/>
        <v>1498.8000030517578</v>
      </c>
      <c r="E1274" s="8" t="str" cm="1">
        <f t="array" ref="E1274">_xlfn.IFS(D1274&lt;100000,"Malá",D1274&lt;442000,"Podlimitná",D1274&gt;442000,"Nadlimitná")</f>
        <v>Malá</v>
      </c>
    </row>
    <row r="1275" spans="1:5" x14ac:dyDescent="0.3">
      <c r="A1275" s="14" t="s">
        <v>1349</v>
      </c>
      <c r="B1275" s="13">
        <v>1221.1699829101563</v>
      </c>
      <c r="C1275" s="8">
        <v>0</v>
      </c>
      <c r="D1275" s="13">
        <f t="shared" si="19"/>
        <v>1221.1699829101563</v>
      </c>
      <c r="E1275" s="8" t="str" cm="1">
        <f t="array" ref="E1275">_xlfn.IFS(D1275&lt;100000,"Malá",D1275&lt;442000,"Podlimitná",D1275&gt;442000,"Nadlimitná")</f>
        <v>Malá</v>
      </c>
    </row>
    <row r="1276" spans="1:5" x14ac:dyDescent="0.3">
      <c r="A1276" s="14" t="s">
        <v>1350</v>
      </c>
      <c r="B1276" s="13">
        <v>5322.0599975585938</v>
      </c>
      <c r="C1276" s="8">
        <v>0</v>
      </c>
      <c r="D1276" s="13">
        <f t="shared" si="19"/>
        <v>5322.0599975585938</v>
      </c>
      <c r="E1276" s="8" t="str" cm="1">
        <f t="array" ref="E1276">_xlfn.IFS(D1276&lt;100000,"Malá",D1276&lt;442000,"Podlimitná",D1276&gt;442000,"Nadlimitná")</f>
        <v>Malá</v>
      </c>
    </row>
    <row r="1277" spans="1:5" x14ac:dyDescent="0.3">
      <c r="A1277" s="14" t="s">
        <v>1351</v>
      </c>
      <c r="B1277" s="13">
        <v>6501.4799194335938</v>
      </c>
      <c r="C1277" s="8">
        <v>0</v>
      </c>
      <c r="D1277" s="13">
        <f t="shared" si="19"/>
        <v>6501.4799194335938</v>
      </c>
      <c r="E1277" s="8" t="str" cm="1">
        <f t="array" ref="E1277">_xlfn.IFS(D1277&lt;100000,"Malá",D1277&lt;442000,"Podlimitná",D1277&gt;442000,"Nadlimitná")</f>
        <v>Malá</v>
      </c>
    </row>
    <row r="1278" spans="1:5" x14ac:dyDescent="0.3">
      <c r="A1278" s="14" t="s">
        <v>1352</v>
      </c>
      <c r="B1278" s="13">
        <v>6327.990234375</v>
      </c>
      <c r="C1278" s="8">
        <v>0</v>
      </c>
      <c r="D1278" s="13">
        <f t="shared" si="19"/>
        <v>6327.990234375</v>
      </c>
      <c r="E1278" s="8" t="str" cm="1">
        <f t="array" ref="E1278">_xlfn.IFS(D1278&lt;100000,"Malá",D1278&lt;442000,"Podlimitná",D1278&gt;442000,"Nadlimitná")</f>
        <v>Malá</v>
      </c>
    </row>
    <row r="1279" spans="1:5" x14ac:dyDescent="0.3">
      <c r="A1279" s="14" t="s">
        <v>1353</v>
      </c>
      <c r="B1279" s="13">
        <v>4559.9298934936523</v>
      </c>
      <c r="C1279" s="8">
        <v>0</v>
      </c>
      <c r="D1279" s="13">
        <f t="shared" si="19"/>
        <v>4559.9298934936523</v>
      </c>
      <c r="E1279" s="8" t="str" cm="1">
        <f t="array" ref="E1279">_xlfn.IFS(D1279&lt;100000,"Malá",D1279&lt;442000,"Podlimitná",D1279&gt;442000,"Nadlimitná")</f>
        <v>Malá</v>
      </c>
    </row>
    <row r="1280" spans="1:5" x14ac:dyDescent="0.3">
      <c r="A1280" s="14" t="s">
        <v>1354</v>
      </c>
      <c r="B1280" s="13">
        <v>1003</v>
      </c>
      <c r="C1280" s="8">
        <v>1</v>
      </c>
      <c r="D1280" s="13">
        <f t="shared" si="19"/>
        <v>835.29351610660194</v>
      </c>
      <c r="E1280" s="8" t="str" cm="1">
        <f t="array" ref="E1280">_xlfn.IFS(D1280&lt;100000,"Malá",D1280&lt;442000,"Podlimitná",D1280&gt;442000,"Nadlimitná")</f>
        <v>Malá</v>
      </c>
    </row>
    <row r="1281" spans="1:5" x14ac:dyDescent="0.3">
      <c r="A1281" s="14" t="s">
        <v>1355</v>
      </c>
      <c r="B1281" s="13">
        <v>6322.41015625</v>
      </c>
      <c r="C1281" s="8">
        <v>0</v>
      </c>
      <c r="D1281" s="13">
        <f t="shared" si="19"/>
        <v>6322.41015625</v>
      </c>
      <c r="E1281" s="8" t="str" cm="1">
        <f t="array" ref="E1281">_xlfn.IFS(D1281&lt;100000,"Malá",D1281&lt;442000,"Podlimitná",D1281&gt;442000,"Nadlimitná")</f>
        <v>Malá</v>
      </c>
    </row>
    <row r="1282" spans="1:5" x14ac:dyDescent="0.3">
      <c r="A1282" s="14" t="s">
        <v>1356</v>
      </c>
      <c r="B1282" s="13">
        <v>610834.73797607422</v>
      </c>
      <c r="C1282" s="8">
        <v>0</v>
      </c>
      <c r="D1282" s="13">
        <f t="shared" si="19"/>
        <v>610834.73797607422</v>
      </c>
      <c r="E1282" s="8" t="str" cm="1">
        <f t="array" ref="E1282">_xlfn.IFS(D1282&lt;100000,"Malá",D1282&lt;442000,"Podlimitná",D1282&gt;442000,"Nadlimitná")</f>
        <v>Nadlimitná</v>
      </c>
    </row>
    <row r="1283" spans="1:5" x14ac:dyDescent="0.3">
      <c r="A1283" s="14" t="s">
        <v>1357</v>
      </c>
      <c r="B1283" s="13">
        <v>100669.47932434082</v>
      </c>
      <c r="C1283" s="8">
        <v>0</v>
      </c>
      <c r="D1283" s="13">
        <f t="shared" si="19"/>
        <v>100669.47932434082</v>
      </c>
      <c r="E1283" s="8" t="str" cm="1">
        <f t="array" ref="E1283">_xlfn.IFS(D1283&lt;100000,"Malá",D1283&lt;442000,"Podlimitná",D1283&gt;442000,"Nadlimitná")</f>
        <v>Podlimitná</v>
      </c>
    </row>
    <row r="1284" spans="1:5" x14ac:dyDescent="0.3">
      <c r="A1284" s="14" t="s">
        <v>1358</v>
      </c>
      <c r="B1284" s="13">
        <v>13951.369995117188</v>
      </c>
      <c r="C1284" s="8">
        <v>0</v>
      </c>
      <c r="D1284" s="13">
        <f t="shared" si="19"/>
        <v>13951.369995117188</v>
      </c>
      <c r="E1284" s="8" t="str" cm="1">
        <f t="array" ref="E1284">_xlfn.IFS(D1284&lt;100000,"Malá",D1284&lt;442000,"Podlimitná",D1284&gt;442000,"Nadlimitná")</f>
        <v>Malá</v>
      </c>
    </row>
    <row r="1285" spans="1:5" x14ac:dyDescent="0.3">
      <c r="A1285" s="14" t="s">
        <v>1359</v>
      </c>
      <c r="B1285" s="13">
        <v>1968.3900146484375</v>
      </c>
      <c r="C1285" s="8">
        <v>0</v>
      </c>
      <c r="D1285" s="13">
        <f t="shared" si="19"/>
        <v>1968.3900146484375</v>
      </c>
      <c r="E1285" s="8" t="str" cm="1">
        <f t="array" ref="E1285">_xlfn.IFS(D1285&lt;100000,"Malá",D1285&lt;442000,"Podlimitná",D1285&gt;442000,"Nadlimitná")</f>
        <v>Malá</v>
      </c>
    </row>
    <row r="1286" spans="1:5" x14ac:dyDescent="0.3">
      <c r="A1286" s="14" t="s">
        <v>1360</v>
      </c>
      <c r="B1286" s="13">
        <v>61027.319595336914</v>
      </c>
      <c r="C1286" s="8">
        <v>0</v>
      </c>
      <c r="D1286" s="13">
        <f t="shared" si="19"/>
        <v>61027.319595336914</v>
      </c>
      <c r="E1286" s="8" t="str" cm="1">
        <f t="array" ref="E1286">_xlfn.IFS(D1286&lt;100000,"Malá",D1286&lt;442000,"Podlimitná",D1286&gt;442000,"Nadlimitná")</f>
        <v>Malá</v>
      </c>
    </row>
    <row r="1287" spans="1:5" x14ac:dyDescent="0.3">
      <c r="A1287" s="14" t="s">
        <v>1361</v>
      </c>
      <c r="B1287" s="13">
        <v>87166.459777832031</v>
      </c>
      <c r="C1287" s="8">
        <v>0</v>
      </c>
      <c r="D1287" s="13">
        <f t="shared" si="19"/>
        <v>87166.459777832031</v>
      </c>
      <c r="E1287" s="8" t="str" cm="1">
        <f t="array" ref="E1287">_xlfn.IFS(D1287&lt;100000,"Malá",D1287&lt;442000,"Podlimitná",D1287&gt;442000,"Nadlimitná")</f>
        <v>Malá</v>
      </c>
    </row>
    <row r="1288" spans="1:5" x14ac:dyDescent="0.3">
      <c r="A1288" s="14" t="s">
        <v>1362</v>
      </c>
      <c r="B1288" s="13">
        <v>7113.1700744628906</v>
      </c>
      <c r="C1288" s="8">
        <v>0</v>
      </c>
      <c r="D1288" s="13">
        <f t="shared" si="19"/>
        <v>7113.1700744628906</v>
      </c>
      <c r="E1288" s="8" t="str" cm="1">
        <f t="array" ref="E1288">_xlfn.IFS(D1288&lt;100000,"Malá",D1288&lt;442000,"Podlimitná",D1288&gt;442000,"Nadlimitná")</f>
        <v>Malá</v>
      </c>
    </row>
    <row r="1289" spans="1:5" x14ac:dyDescent="0.3">
      <c r="A1289" s="14" t="s">
        <v>1363</v>
      </c>
      <c r="B1289" s="13">
        <v>29395.159957885742</v>
      </c>
      <c r="C1289" s="8">
        <v>0</v>
      </c>
      <c r="D1289" s="13">
        <f t="shared" si="19"/>
        <v>29395.159957885742</v>
      </c>
      <c r="E1289" s="8" t="str" cm="1">
        <f t="array" ref="E1289">_xlfn.IFS(D1289&lt;100000,"Malá",D1289&lt;442000,"Podlimitná",D1289&gt;442000,"Nadlimitná")</f>
        <v>Malá</v>
      </c>
    </row>
    <row r="1290" spans="1:5" x14ac:dyDescent="0.3">
      <c r="A1290" s="14" t="s">
        <v>1364</v>
      </c>
      <c r="B1290" s="13">
        <v>603.52001953125</v>
      </c>
      <c r="C1290" s="8">
        <v>0</v>
      </c>
      <c r="D1290" s="13">
        <f t="shared" si="19"/>
        <v>603.52001953125</v>
      </c>
      <c r="E1290" s="8" t="str" cm="1">
        <f t="array" ref="E1290">_xlfn.IFS(D1290&lt;100000,"Malá",D1290&lt;442000,"Podlimitná",D1290&gt;442000,"Nadlimitná")</f>
        <v>Malá</v>
      </c>
    </row>
    <row r="1291" spans="1:5" x14ac:dyDescent="0.3">
      <c r="A1291" s="14" t="s">
        <v>1365</v>
      </c>
      <c r="B1291" s="13">
        <v>13402.180145263672</v>
      </c>
      <c r="C1291" s="8">
        <v>0</v>
      </c>
      <c r="D1291" s="13">
        <f t="shared" si="19"/>
        <v>13402.180145263672</v>
      </c>
      <c r="E1291" s="8" t="str" cm="1">
        <f t="array" ref="E1291">_xlfn.IFS(D1291&lt;100000,"Malá",D1291&lt;442000,"Podlimitná",D1291&gt;442000,"Nadlimitná")</f>
        <v>Malá</v>
      </c>
    </row>
    <row r="1292" spans="1:5" x14ac:dyDescent="0.3">
      <c r="A1292" s="14" t="s">
        <v>1366</v>
      </c>
      <c r="B1292" s="13">
        <v>19363.810394287109</v>
      </c>
      <c r="C1292" s="8">
        <v>0</v>
      </c>
      <c r="D1292" s="13">
        <f t="shared" si="19"/>
        <v>19363.810394287109</v>
      </c>
      <c r="E1292" s="8" t="str" cm="1">
        <f t="array" ref="E1292">_xlfn.IFS(D1292&lt;100000,"Malá",D1292&lt;442000,"Podlimitná",D1292&gt;442000,"Nadlimitná")</f>
        <v>Malá</v>
      </c>
    </row>
    <row r="1293" spans="1:5" x14ac:dyDescent="0.3">
      <c r="A1293" s="14" t="s">
        <v>1367</v>
      </c>
      <c r="B1293" s="13">
        <v>119310.64978790283</v>
      </c>
      <c r="C1293" s="8">
        <v>0</v>
      </c>
      <c r="D1293" s="13">
        <f t="shared" si="19"/>
        <v>119310.64978790283</v>
      </c>
      <c r="E1293" s="8" t="str" cm="1">
        <f t="array" ref="E1293">_xlfn.IFS(D1293&lt;100000,"Malá",D1293&lt;442000,"Podlimitná",D1293&gt;442000,"Nadlimitná")</f>
        <v>Podlimitná</v>
      </c>
    </row>
    <row r="1294" spans="1:5" x14ac:dyDescent="0.3">
      <c r="A1294" s="14" t="s">
        <v>1368</v>
      </c>
      <c r="B1294" s="13">
        <v>15354.96012878418</v>
      </c>
      <c r="C1294" s="8">
        <v>0</v>
      </c>
      <c r="D1294" s="13">
        <f t="shared" ref="D1294:D1357" si="20">IF(C1294=1,B1294*$M$20,B1294)</f>
        <v>15354.96012878418</v>
      </c>
      <c r="E1294" s="8" t="str" cm="1">
        <f t="array" ref="E1294">_xlfn.IFS(D1294&lt;100000,"Malá",D1294&lt;442000,"Podlimitná",D1294&gt;442000,"Nadlimitná")</f>
        <v>Malá</v>
      </c>
    </row>
    <row r="1295" spans="1:5" x14ac:dyDescent="0.3">
      <c r="A1295" s="14" t="s">
        <v>1369</v>
      </c>
      <c r="B1295" s="13">
        <v>6023.6398239135742</v>
      </c>
      <c r="C1295" s="8">
        <v>0</v>
      </c>
      <c r="D1295" s="13">
        <f t="shared" si="20"/>
        <v>6023.6398239135742</v>
      </c>
      <c r="E1295" s="8" t="str" cm="1">
        <f t="array" ref="E1295">_xlfn.IFS(D1295&lt;100000,"Malá",D1295&lt;442000,"Podlimitná",D1295&gt;442000,"Nadlimitná")</f>
        <v>Malá</v>
      </c>
    </row>
    <row r="1296" spans="1:5" x14ac:dyDescent="0.3">
      <c r="A1296" s="14" t="s">
        <v>1370</v>
      </c>
      <c r="B1296" s="13">
        <v>5246.7800369262695</v>
      </c>
      <c r="C1296" s="8">
        <v>0</v>
      </c>
      <c r="D1296" s="13">
        <f t="shared" si="20"/>
        <v>5246.7800369262695</v>
      </c>
      <c r="E1296" s="8" t="str" cm="1">
        <f t="array" ref="E1296">_xlfn.IFS(D1296&lt;100000,"Malá",D1296&lt;442000,"Podlimitná",D1296&gt;442000,"Nadlimitná")</f>
        <v>Malá</v>
      </c>
    </row>
    <row r="1297" spans="1:5" x14ac:dyDescent="0.3">
      <c r="A1297" s="14" t="s">
        <v>1371</v>
      </c>
      <c r="B1297" s="13">
        <v>3240.2000045776367</v>
      </c>
      <c r="C1297" s="8">
        <v>0</v>
      </c>
      <c r="D1297" s="13">
        <f t="shared" si="20"/>
        <v>3240.2000045776367</v>
      </c>
      <c r="E1297" s="8" t="str" cm="1">
        <f t="array" ref="E1297">_xlfn.IFS(D1297&lt;100000,"Malá",D1297&lt;442000,"Podlimitná",D1297&gt;442000,"Nadlimitná")</f>
        <v>Malá</v>
      </c>
    </row>
    <row r="1298" spans="1:5" x14ac:dyDescent="0.3">
      <c r="A1298" s="14" t="s">
        <v>1372</v>
      </c>
      <c r="B1298" s="13">
        <v>11671.10005569458</v>
      </c>
      <c r="C1298" s="8">
        <v>0</v>
      </c>
      <c r="D1298" s="13">
        <f t="shared" si="20"/>
        <v>11671.10005569458</v>
      </c>
      <c r="E1298" s="8" t="str" cm="1">
        <f t="array" ref="E1298">_xlfn.IFS(D1298&lt;100000,"Malá",D1298&lt;442000,"Podlimitná",D1298&gt;442000,"Nadlimitná")</f>
        <v>Malá</v>
      </c>
    </row>
    <row r="1299" spans="1:5" x14ac:dyDescent="0.3">
      <c r="A1299" s="14" t="s">
        <v>1373</v>
      </c>
      <c r="B1299" s="13">
        <v>2767.4200439453125</v>
      </c>
      <c r="C1299" s="8">
        <v>0</v>
      </c>
      <c r="D1299" s="13">
        <f t="shared" si="20"/>
        <v>2767.4200439453125</v>
      </c>
      <c r="E1299" s="8" t="str" cm="1">
        <f t="array" ref="E1299">_xlfn.IFS(D1299&lt;100000,"Malá",D1299&lt;442000,"Podlimitná",D1299&gt;442000,"Nadlimitná")</f>
        <v>Malá</v>
      </c>
    </row>
    <row r="1300" spans="1:5" x14ac:dyDescent="0.3">
      <c r="A1300" s="14" t="s">
        <v>1374</v>
      </c>
      <c r="B1300" s="13">
        <v>2494.9000053405762</v>
      </c>
      <c r="C1300" s="8">
        <v>0</v>
      </c>
      <c r="D1300" s="13">
        <f t="shared" si="20"/>
        <v>2494.9000053405762</v>
      </c>
      <c r="E1300" s="8" t="str" cm="1">
        <f t="array" ref="E1300">_xlfn.IFS(D1300&lt;100000,"Malá",D1300&lt;442000,"Podlimitná",D1300&gt;442000,"Nadlimitná")</f>
        <v>Malá</v>
      </c>
    </row>
    <row r="1301" spans="1:5" x14ac:dyDescent="0.3">
      <c r="A1301" s="14" t="s">
        <v>1375</v>
      </c>
      <c r="B1301" s="13">
        <v>51254.569976806641</v>
      </c>
      <c r="C1301" s="8">
        <v>0</v>
      </c>
      <c r="D1301" s="13">
        <f t="shared" si="20"/>
        <v>51254.569976806641</v>
      </c>
      <c r="E1301" s="8" t="str" cm="1">
        <f t="array" ref="E1301">_xlfn.IFS(D1301&lt;100000,"Malá",D1301&lt;442000,"Podlimitná",D1301&gt;442000,"Nadlimitná")</f>
        <v>Malá</v>
      </c>
    </row>
    <row r="1302" spans="1:5" x14ac:dyDescent="0.3">
      <c r="A1302" s="14" t="s">
        <v>1376</v>
      </c>
      <c r="B1302" s="13">
        <v>6647.930046081543</v>
      </c>
      <c r="C1302" s="8">
        <v>0</v>
      </c>
      <c r="D1302" s="13">
        <f t="shared" si="20"/>
        <v>6647.930046081543</v>
      </c>
      <c r="E1302" s="8" t="str" cm="1">
        <f t="array" ref="E1302">_xlfn.IFS(D1302&lt;100000,"Malá",D1302&lt;442000,"Podlimitná",D1302&gt;442000,"Nadlimitná")</f>
        <v>Malá</v>
      </c>
    </row>
    <row r="1303" spans="1:5" x14ac:dyDescent="0.3">
      <c r="A1303" s="14" t="s">
        <v>1377</v>
      </c>
      <c r="B1303" s="13">
        <v>2283.8199615478516</v>
      </c>
      <c r="C1303" s="8">
        <v>0</v>
      </c>
      <c r="D1303" s="13">
        <f t="shared" si="20"/>
        <v>2283.8199615478516</v>
      </c>
      <c r="E1303" s="8" t="str" cm="1">
        <f t="array" ref="E1303">_xlfn.IFS(D1303&lt;100000,"Malá",D1303&lt;442000,"Podlimitná",D1303&gt;442000,"Nadlimitná")</f>
        <v>Malá</v>
      </c>
    </row>
    <row r="1304" spans="1:5" x14ac:dyDescent="0.3">
      <c r="A1304" s="14" t="s">
        <v>1378</v>
      </c>
      <c r="B1304" s="13">
        <v>12199.819854736328</v>
      </c>
      <c r="C1304" s="8">
        <v>0</v>
      </c>
      <c r="D1304" s="13">
        <f t="shared" si="20"/>
        <v>12199.819854736328</v>
      </c>
      <c r="E1304" s="8" t="str" cm="1">
        <f t="array" ref="E1304">_xlfn.IFS(D1304&lt;100000,"Malá",D1304&lt;442000,"Podlimitná",D1304&gt;442000,"Nadlimitná")</f>
        <v>Malá</v>
      </c>
    </row>
    <row r="1305" spans="1:5" x14ac:dyDescent="0.3">
      <c r="A1305" s="14" t="s">
        <v>1379</v>
      </c>
      <c r="B1305" s="13">
        <v>8928.0901260375977</v>
      </c>
      <c r="C1305" s="8">
        <v>0</v>
      </c>
      <c r="D1305" s="13">
        <f t="shared" si="20"/>
        <v>8928.0901260375977</v>
      </c>
      <c r="E1305" s="8" t="str" cm="1">
        <f t="array" ref="E1305">_xlfn.IFS(D1305&lt;100000,"Malá",D1305&lt;442000,"Podlimitná",D1305&gt;442000,"Nadlimitná")</f>
        <v>Malá</v>
      </c>
    </row>
    <row r="1306" spans="1:5" x14ac:dyDescent="0.3">
      <c r="A1306" s="14" t="s">
        <v>1380</v>
      </c>
      <c r="B1306" s="13">
        <v>6295.22021484375</v>
      </c>
      <c r="C1306" s="8">
        <v>0</v>
      </c>
      <c r="D1306" s="13">
        <f t="shared" si="20"/>
        <v>6295.22021484375</v>
      </c>
      <c r="E1306" s="8" t="str" cm="1">
        <f t="array" ref="E1306">_xlfn.IFS(D1306&lt;100000,"Malá",D1306&lt;442000,"Podlimitná",D1306&gt;442000,"Nadlimitná")</f>
        <v>Malá</v>
      </c>
    </row>
    <row r="1307" spans="1:5" x14ac:dyDescent="0.3">
      <c r="A1307" s="14" t="s">
        <v>1381</v>
      </c>
      <c r="B1307" s="13">
        <v>5313.9599990844727</v>
      </c>
      <c r="C1307" s="8">
        <v>0</v>
      </c>
      <c r="D1307" s="13">
        <f t="shared" si="20"/>
        <v>5313.9599990844727</v>
      </c>
      <c r="E1307" s="8" t="str" cm="1">
        <f t="array" ref="E1307">_xlfn.IFS(D1307&lt;100000,"Malá",D1307&lt;442000,"Podlimitná",D1307&gt;442000,"Nadlimitná")</f>
        <v>Malá</v>
      </c>
    </row>
    <row r="1308" spans="1:5" x14ac:dyDescent="0.3">
      <c r="A1308" s="14" t="s">
        <v>1382</v>
      </c>
      <c r="B1308" s="13">
        <v>5912.3900604248047</v>
      </c>
      <c r="C1308" s="8">
        <v>0</v>
      </c>
      <c r="D1308" s="13">
        <f t="shared" si="20"/>
        <v>5912.3900604248047</v>
      </c>
      <c r="E1308" s="8" t="str" cm="1">
        <f t="array" ref="E1308">_xlfn.IFS(D1308&lt;100000,"Malá",D1308&lt;442000,"Podlimitná",D1308&gt;442000,"Nadlimitná")</f>
        <v>Malá</v>
      </c>
    </row>
    <row r="1309" spans="1:5" x14ac:dyDescent="0.3">
      <c r="A1309" s="14" t="s">
        <v>1383</v>
      </c>
      <c r="B1309" s="13">
        <v>13010.210083007813</v>
      </c>
      <c r="C1309" s="8">
        <v>0</v>
      </c>
      <c r="D1309" s="13">
        <f t="shared" si="20"/>
        <v>13010.210083007813</v>
      </c>
      <c r="E1309" s="8" t="str" cm="1">
        <f t="array" ref="E1309">_xlfn.IFS(D1309&lt;100000,"Malá",D1309&lt;442000,"Podlimitná",D1309&gt;442000,"Nadlimitná")</f>
        <v>Malá</v>
      </c>
    </row>
    <row r="1310" spans="1:5" x14ac:dyDescent="0.3">
      <c r="A1310" s="14" t="s">
        <v>1384</v>
      </c>
      <c r="B1310" s="13">
        <v>14010.019779205322</v>
      </c>
      <c r="C1310" s="8">
        <v>0</v>
      </c>
      <c r="D1310" s="13">
        <f t="shared" si="20"/>
        <v>14010.019779205322</v>
      </c>
      <c r="E1310" s="8" t="str" cm="1">
        <f t="array" ref="E1310">_xlfn.IFS(D1310&lt;100000,"Malá",D1310&lt;442000,"Podlimitná",D1310&gt;442000,"Nadlimitná")</f>
        <v>Malá</v>
      </c>
    </row>
    <row r="1311" spans="1:5" x14ac:dyDescent="0.3">
      <c r="A1311" s="14" t="s">
        <v>1385</v>
      </c>
      <c r="B1311" s="13">
        <v>7869.6300354003906</v>
      </c>
      <c r="C1311" s="8">
        <v>0</v>
      </c>
      <c r="D1311" s="13">
        <f t="shared" si="20"/>
        <v>7869.6300354003906</v>
      </c>
      <c r="E1311" s="8" t="str" cm="1">
        <f t="array" ref="E1311">_xlfn.IFS(D1311&lt;100000,"Malá",D1311&lt;442000,"Podlimitná",D1311&gt;442000,"Nadlimitná")</f>
        <v>Malá</v>
      </c>
    </row>
    <row r="1312" spans="1:5" x14ac:dyDescent="0.3">
      <c r="A1312" s="14" t="s">
        <v>1386</v>
      </c>
      <c r="B1312" s="13">
        <v>13762.029846191406</v>
      </c>
      <c r="C1312" s="8">
        <v>0</v>
      </c>
      <c r="D1312" s="13">
        <f t="shared" si="20"/>
        <v>13762.029846191406</v>
      </c>
      <c r="E1312" s="8" t="str" cm="1">
        <f t="array" ref="E1312">_xlfn.IFS(D1312&lt;100000,"Malá",D1312&lt;442000,"Podlimitná",D1312&gt;442000,"Nadlimitná")</f>
        <v>Malá</v>
      </c>
    </row>
    <row r="1313" spans="1:5" x14ac:dyDescent="0.3">
      <c r="A1313" s="14" t="s">
        <v>1387</v>
      </c>
      <c r="B1313" s="13">
        <v>768.00000762939453</v>
      </c>
      <c r="C1313" s="8">
        <v>0</v>
      </c>
      <c r="D1313" s="13">
        <f t="shared" si="20"/>
        <v>768.00000762939453</v>
      </c>
      <c r="E1313" s="8" t="str" cm="1">
        <f t="array" ref="E1313">_xlfn.IFS(D1313&lt;100000,"Malá",D1313&lt;442000,"Podlimitná",D1313&gt;442000,"Nadlimitná")</f>
        <v>Malá</v>
      </c>
    </row>
    <row r="1314" spans="1:5" x14ac:dyDescent="0.3">
      <c r="A1314" s="14" t="s">
        <v>1388</v>
      </c>
      <c r="B1314" s="13">
        <v>5159</v>
      </c>
      <c r="C1314" s="8">
        <v>0</v>
      </c>
      <c r="D1314" s="13">
        <f t="shared" si="20"/>
        <v>5159</v>
      </c>
      <c r="E1314" s="8" t="str" cm="1">
        <f t="array" ref="E1314">_xlfn.IFS(D1314&lt;100000,"Malá",D1314&lt;442000,"Podlimitná",D1314&gt;442000,"Nadlimitná")</f>
        <v>Malá</v>
      </c>
    </row>
    <row r="1315" spans="1:5" x14ac:dyDescent="0.3">
      <c r="A1315" s="14" t="s">
        <v>1389</v>
      </c>
      <c r="B1315" s="13">
        <v>6745.9498443603516</v>
      </c>
      <c r="C1315" s="8">
        <v>0</v>
      </c>
      <c r="D1315" s="13">
        <f t="shared" si="20"/>
        <v>6745.9498443603516</v>
      </c>
      <c r="E1315" s="8" t="str" cm="1">
        <f t="array" ref="E1315">_xlfn.IFS(D1315&lt;100000,"Malá",D1315&lt;442000,"Podlimitná",D1315&gt;442000,"Nadlimitná")</f>
        <v>Malá</v>
      </c>
    </row>
    <row r="1316" spans="1:5" x14ac:dyDescent="0.3">
      <c r="A1316" s="14" t="s">
        <v>1390</v>
      </c>
      <c r="B1316" s="13">
        <v>116672.01051902771</v>
      </c>
      <c r="C1316" s="8">
        <v>0</v>
      </c>
      <c r="D1316" s="13">
        <f t="shared" si="20"/>
        <v>116672.01051902771</v>
      </c>
      <c r="E1316" s="8" t="str" cm="1">
        <f t="array" ref="E1316">_xlfn.IFS(D1316&lt;100000,"Malá",D1316&lt;442000,"Podlimitná",D1316&gt;442000,"Nadlimitná")</f>
        <v>Podlimitná</v>
      </c>
    </row>
    <row r="1317" spans="1:5" x14ac:dyDescent="0.3">
      <c r="A1317" s="14" t="s">
        <v>1391</v>
      </c>
      <c r="B1317" s="13">
        <v>13150.06982421875</v>
      </c>
      <c r="C1317" s="8">
        <v>0</v>
      </c>
      <c r="D1317" s="13">
        <f t="shared" si="20"/>
        <v>13150.06982421875</v>
      </c>
      <c r="E1317" s="8" t="str" cm="1">
        <f t="array" ref="E1317">_xlfn.IFS(D1317&lt;100000,"Malá",D1317&lt;442000,"Podlimitná",D1317&gt;442000,"Nadlimitná")</f>
        <v>Malá</v>
      </c>
    </row>
    <row r="1318" spans="1:5" x14ac:dyDescent="0.3">
      <c r="A1318" s="14" t="s">
        <v>1392</v>
      </c>
      <c r="B1318" s="13">
        <v>40574.160400390625</v>
      </c>
      <c r="C1318" s="8">
        <v>0</v>
      </c>
      <c r="D1318" s="13">
        <f t="shared" si="20"/>
        <v>40574.160400390625</v>
      </c>
      <c r="E1318" s="8" t="str" cm="1">
        <f t="array" ref="E1318">_xlfn.IFS(D1318&lt;100000,"Malá",D1318&lt;442000,"Podlimitná",D1318&gt;442000,"Nadlimitná")</f>
        <v>Malá</v>
      </c>
    </row>
    <row r="1319" spans="1:5" x14ac:dyDescent="0.3">
      <c r="A1319" s="14" t="s">
        <v>1393</v>
      </c>
      <c r="B1319" s="13">
        <v>40351.551246643066</v>
      </c>
      <c r="C1319" s="8">
        <v>1</v>
      </c>
      <c r="D1319" s="13">
        <f t="shared" si="20"/>
        <v>33604.575394979285</v>
      </c>
      <c r="E1319" s="8" t="str" cm="1">
        <f t="array" ref="E1319">_xlfn.IFS(D1319&lt;100000,"Malá",D1319&lt;442000,"Podlimitná",D1319&gt;442000,"Nadlimitná")</f>
        <v>Malá</v>
      </c>
    </row>
    <row r="1320" spans="1:5" x14ac:dyDescent="0.3">
      <c r="A1320" s="14" t="s">
        <v>1394</v>
      </c>
      <c r="B1320" s="13">
        <v>45761.569778442383</v>
      </c>
      <c r="C1320" s="8">
        <v>0</v>
      </c>
      <c r="D1320" s="13">
        <f t="shared" si="20"/>
        <v>45761.569778442383</v>
      </c>
      <c r="E1320" s="8" t="str" cm="1">
        <f t="array" ref="E1320">_xlfn.IFS(D1320&lt;100000,"Malá",D1320&lt;442000,"Podlimitná",D1320&gt;442000,"Nadlimitná")</f>
        <v>Malá</v>
      </c>
    </row>
    <row r="1321" spans="1:5" x14ac:dyDescent="0.3">
      <c r="A1321" s="14" t="s">
        <v>1395</v>
      </c>
      <c r="B1321" s="13">
        <v>7637.72998046875</v>
      </c>
      <c r="C1321" s="8">
        <v>0</v>
      </c>
      <c r="D1321" s="13">
        <f t="shared" si="20"/>
        <v>7637.72998046875</v>
      </c>
      <c r="E1321" s="8" t="str" cm="1">
        <f t="array" ref="E1321">_xlfn.IFS(D1321&lt;100000,"Malá",D1321&lt;442000,"Podlimitná",D1321&gt;442000,"Nadlimitná")</f>
        <v>Malá</v>
      </c>
    </row>
    <row r="1322" spans="1:5" x14ac:dyDescent="0.3">
      <c r="A1322" s="14" t="s">
        <v>1396</v>
      </c>
      <c r="B1322" s="13">
        <v>56203.701095581055</v>
      </c>
      <c r="C1322" s="8">
        <v>0</v>
      </c>
      <c r="D1322" s="13">
        <f t="shared" si="20"/>
        <v>56203.701095581055</v>
      </c>
      <c r="E1322" s="8" t="str" cm="1">
        <f t="array" ref="E1322">_xlfn.IFS(D1322&lt;100000,"Malá",D1322&lt;442000,"Podlimitná",D1322&gt;442000,"Nadlimitná")</f>
        <v>Malá</v>
      </c>
    </row>
    <row r="1323" spans="1:5" x14ac:dyDescent="0.3">
      <c r="A1323" s="14" t="s">
        <v>1397</v>
      </c>
      <c r="B1323" s="13">
        <v>1423.550048828125</v>
      </c>
      <c r="C1323" s="8">
        <v>0</v>
      </c>
      <c r="D1323" s="13">
        <f t="shared" si="20"/>
        <v>1423.550048828125</v>
      </c>
      <c r="E1323" s="8" t="str" cm="1">
        <f t="array" ref="E1323">_xlfn.IFS(D1323&lt;100000,"Malá",D1323&lt;442000,"Podlimitná",D1323&gt;442000,"Nadlimitná")</f>
        <v>Malá</v>
      </c>
    </row>
    <row r="1324" spans="1:5" x14ac:dyDescent="0.3">
      <c r="A1324" s="14" t="s">
        <v>1398</v>
      </c>
      <c r="B1324" s="13">
        <v>14620.570007324219</v>
      </c>
      <c r="C1324" s="8">
        <v>0</v>
      </c>
      <c r="D1324" s="13">
        <f t="shared" si="20"/>
        <v>14620.570007324219</v>
      </c>
      <c r="E1324" s="8" t="str" cm="1">
        <f t="array" ref="E1324">_xlfn.IFS(D1324&lt;100000,"Malá",D1324&lt;442000,"Podlimitná",D1324&gt;442000,"Nadlimitná")</f>
        <v>Malá</v>
      </c>
    </row>
    <row r="1325" spans="1:5" x14ac:dyDescent="0.3">
      <c r="A1325" s="14" t="s">
        <v>1399</v>
      </c>
      <c r="B1325" s="13">
        <v>1806.420051574707</v>
      </c>
      <c r="C1325" s="8">
        <v>0</v>
      </c>
      <c r="D1325" s="13">
        <f t="shared" si="20"/>
        <v>1806.420051574707</v>
      </c>
      <c r="E1325" s="8" t="str" cm="1">
        <f t="array" ref="E1325">_xlfn.IFS(D1325&lt;100000,"Malá",D1325&lt;442000,"Podlimitná",D1325&gt;442000,"Nadlimitná")</f>
        <v>Malá</v>
      </c>
    </row>
    <row r="1326" spans="1:5" x14ac:dyDescent="0.3">
      <c r="A1326" s="14" t="s">
        <v>1400</v>
      </c>
      <c r="B1326" s="13">
        <v>19907.580220222473</v>
      </c>
      <c r="C1326" s="8">
        <v>0</v>
      </c>
      <c r="D1326" s="13">
        <f t="shared" si="20"/>
        <v>19907.580220222473</v>
      </c>
      <c r="E1326" s="8" t="str" cm="1">
        <f t="array" ref="E1326">_xlfn.IFS(D1326&lt;100000,"Malá",D1326&lt;442000,"Podlimitná",D1326&gt;442000,"Nadlimitná")</f>
        <v>Malá</v>
      </c>
    </row>
    <row r="1327" spans="1:5" x14ac:dyDescent="0.3">
      <c r="A1327" s="14" t="s">
        <v>1401</v>
      </c>
      <c r="B1327" s="13">
        <v>15152.040031433105</v>
      </c>
      <c r="C1327" s="8">
        <v>0</v>
      </c>
      <c r="D1327" s="13">
        <f t="shared" si="20"/>
        <v>15152.040031433105</v>
      </c>
      <c r="E1327" s="8" t="str" cm="1">
        <f t="array" ref="E1327">_xlfn.IFS(D1327&lt;100000,"Malá",D1327&lt;442000,"Podlimitná",D1327&gt;442000,"Nadlimitná")</f>
        <v>Malá</v>
      </c>
    </row>
    <row r="1328" spans="1:5" x14ac:dyDescent="0.3">
      <c r="A1328" s="14" t="s">
        <v>1402</v>
      </c>
      <c r="B1328" s="13">
        <v>4138.7200927734375</v>
      </c>
      <c r="C1328" s="8">
        <v>0</v>
      </c>
      <c r="D1328" s="13">
        <f t="shared" si="20"/>
        <v>4138.7200927734375</v>
      </c>
      <c r="E1328" s="8" t="str" cm="1">
        <f t="array" ref="E1328">_xlfn.IFS(D1328&lt;100000,"Malá",D1328&lt;442000,"Podlimitná",D1328&gt;442000,"Nadlimitná")</f>
        <v>Malá</v>
      </c>
    </row>
    <row r="1329" spans="1:5" x14ac:dyDescent="0.3">
      <c r="A1329" s="14" t="s">
        <v>1403</v>
      </c>
      <c r="B1329" s="13">
        <v>4373.4300003051758</v>
      </c>
      <c r="C1329" s="8">
        <v>0</v>
      </c>
      <c r="D1329" s="13">
        <f t="shared" si="20"/>
        <v>4373.4300003051758</v>
      </c>
      <c r="E1329" s="8" t="str" cm="1">
        <f t="array" ref="E1329">_xlfn.IFS(D1329&lt;100000,"Malá",D1329&lt;442000,"Podlimitná",D1329&gt;442000,"Nadlimitná")</f>
        <v>Malá</v>
      </c>
    </row>
    <row r="1330" spans="1:5" x14ac:dyDescent="0.3">
      <c r="A1330" s="14" t="s">
        <v>1404</v>
      </c>
      <c r="B1330" s="13">
        <v>53417.960262298584</v>
      </c>
      <c r="C1330" s="8">
        <v>0</v>
      </c>
      <c r="D1330" s="13">
        <f t="shared" si="20"/>
        <v>53417.960262298584</v>
      </c>
      <c r="E1330" s="8" t="str" cm="1">
        <f t="array" ref="E1330">_xlfn.IFS(D1330&lt;100000,"Malá",D1330&lt;442000,"Podlimitná",D1330&gt;442000,"Nadlimitná")</f>
        <v>Malá</v>
      </c>
    </row>
    <row r="1331" spans="1:5" x14ac:dyDescent="0.3">
      <c r="A1331" s="14" t="s">
        <v>1405</v>
      </c>
      <c r="B1331" s="13">
        <v>23448.38037109375</v>
      </c>
      <c r="C1331" s="8">
        <v>0</v>
      </c>
      <c r="D1331" s="13">
        <f t="shared" si="20"/>
        <v>23448.38037109375</v>
      </c>
      <c r="E1331" s="8" t="str" cm="1">
        <f t="array" ref="E1331">_xlfn.IFS(D1331&lt;100000,"Malá",D1331&lt;442000,"Podlimitná",D1331&gt;442000,"Nadlimitná")</f>
        <v>Malá</v>
      </c>
    </row>
    <row r="1332" spans="1:5" x14ac:dyDescent="0.3">
      <c r="A1332" s="14" t="s">
        <v>1406</v>
      </c>
      <c r="B1332" s="13">
        <v>5826.0001373291016</v>
      </c>
      <c r="C1332" s="8">
        <v>0</v>
      </c>
      <c r="D1332" s="13">
        <f t="shared" si="20"/>
        <v>5826.0001373291016</v>
      </c>
      <c r="E1332" s="8" t="str" cm="1">
        <f t="array" ref="E1332">_xlfn.IFS(D1332&lt;100000,"Malá",D1332&lt;442000,"Podlimitná",D1332&gt;442000,"Nadlimitná")</f>
        <v>Malá</v>
      </c>
    </row>
    <row r="1333" spans="1:5" x14ac:dyDescent="0.3">
      <c r="A1333" s="14" t="s">
        <v>1407</v>
      </c>
      <c r="B1333" s="13">
        <v>25211.200061798096</v>
      </c>
      <c r="C1333" s="8">
        <v>0</v>
      </c>
      <c r="D1333" s="13">
        <f t="shared" si="20"/>
        <v>25211.200061798096</v>
      </c>
      <c r="E1333" s="8" t="str" cm="1">
        <f t="array" ref="E1333">_xlfn.IFS(D1333&lt;100000,"Malá",D1333&lt;442000,"Podlimitná",D1333&gt;442000,"Nadlimitná")</f>
        <v>Malá</v>
      </c>
    </row>
    <row r="1334" spans="1:5" x14ac:dyDescent="0.3">
      <c r="A1334" s="14" t="s">
        <v>1408</v>
      </c>
      <c r="B1334" s="13">
        <v>6663.2999572753906</v>
      </c>
      <c r="C1334" s="8">
        <v>0</v>
      </c>
      <c r="D1334" s="13">
        <f t="shared" si="20"/>
        <v>6663.2999572753906</v>
      </c>
      <c r="E1334" s="8" t="str" cm="1">
        <f t="array" ref="E1334">_xlfn.IFS(D1334&lt;100000,"Malá",D1334&lt;442000,"Podlimitná",D1334&gt;442000,"Nadlimitná")</f>
        <v>Malá</v>
      </c>
    </row>
    <row r="1335" spans="1:5" x14ac:dyDescent="0.3">
      <c r="A1335" s="14" t="s">
        <v>1409</v>
      </c>
      <c r="B1335" s="13">
        <v>1017.6500015258789</v>
      </c>
      <c r="C1335" s="8">
        <v>0</v>
      </c>
      <c r="D1335" s="13">
        <f t="shared" si="20"/>
        <v>1017.6500015258789</v>
      </c>
      <c r="E1335" s="8" t="str" cm="1">
        <f t="array" ref="E1335">_xlfn.IFS(D1335&lt;100000,"Malá",D1335&lt;442000,"Podlimitná",D1335&gt;442000,"Nadlimitná")</f>
        <v>Malá</v>
      </c>
    </row>
    <row r="1336" spans="1:5" x14ac:dyDescent="0.3">
      <c r="A1336" s="14" t="s">
        <v>1410</v>
      </c>
      <c r="B1336" s="13">
        <v>8461.1999816894531</v>
      </c>
      <c r="C1336" s="8">
        <v>0</v>
      </c>
      <c r="D1336" s="13">
        <f t="shared" si="20"/>
        <v>8461.1999816894531</v>
      </c>
      <c r="E1336" s="8" t="str" cm="1">
        <f t="array" ref="E1336">_xlfn.IFS(D1336&lt;100000,"Malá",D1336&lt;442000,"Podlimitná",D1336&gt;442000,"Nadlimitná")</f>
        <v>Malá</v>
      </c>
    </row>
    <row r="1337" spans="1:5" x14ac:dyDescent="0.3">
      <c r="A1337" s="14" t="s">
        <v>1411</v>
      </c>
      <c r="B1337" s="13">
        <v>3862.5099563598633</v>
      </c>
      <c r="C1337" s="8">
        <v>0</v>
      </c>
      <c r="D1337" s="13">
        <f t="shared" si="20"/>
        <v>3862.5099563598633</v>
      </c>
      <c r="E1337" s="8" t="str" cm="1">
        <f t="array" ref="E1337">_xlfn.IFS(D1337&lt;100000,"Malá",D1337&lt;442000,"Podlimitná",D1337&gt;442000,"Nadlimitná")</f>
        <v>Malá</v>
      </c>
    </row>
    <row r="1338" spans="1:5" x14ac:dyDescent="0.3">
      <c r="A1338" s="14" t="s">
        <v>1412</v>
      </c>
      <c r="B1338" s="13">
        <v>53693.629852294922</v>
      </c>
      <c r="C1338" s="8">
        <v>0</v>
      </c>
      <c r="D1338" s="13">
        <f t="shared" si="20"/>
        <v>53693.629852294922</v>
      </c>
      <c r="E1338" s="8" t="str" cm="1">
        <f t="array" ref="E1338">_xlfn.IFS(D1338&lt;100000,"Malá",D1338&lt;442000,"Podlimitná",D1338&gt;442000,"Nadlimitná")</f>
        <v>Malá</v>
      </c>
    </row>
    <row r="1339" spans="1:5" x14ac:dyDescent="0.3">
      <c r="A1339" s="14" t="s">
        <v>1413</v>
      </c>
      <c r="B1339" s="13">
        <v>13453.840049743652</v>
      </c>
      <c r="C1339" s="8">
        <v>0</v>
      </c>
      <c r="D1339" s="13">
        <f t="shared" si="20"/>
        <v>13453.840049743652</v>
      </c>
      <c r="E1339" s="8" t="str" cm="1">
        <f t="array" ref="E1339">_xlfn.IFS(D1339&lt;100000,"Malá",D1339&lt;442000,"Podlimitná",D1339&gt;442000,"Nadlimitná")</f>
        <v>Malá</v>
      </c>
    </row>
    <row r="1340" spans="1:5" x14ac:dyDescent="0.3">
      <c r="A1340" s="14" t="s">
        <v>1414</v>
      </c>
      <c r="B1340" s="13">
        <v>17176.590026855469</v>
      </c>
      <c r="C1340" s="8">
        <v>0</v>
      </c>
      <c r="D1340" s="13">
        <f t="shared" si="20"/>
        <v>17176.590026855469</v>
      </c>
      <c r="E1340" s="8" t="str" cm="1">
        <f t="array" ref="E1340">_xlfn.IFS(D1340&lt;100000,"Malá",D1340&lt;442000,"Podlimitná",D1340&gt;442000,"Nadlimitná")</f>
        <v>Malá</v>
      </c>
    </row>
    <row r="1341" spans="1:5" x14ac:dyDescent="0.3">
      <c r="A1341" s="14" t="s">
        <v>1415</v>
      </c>
      <c r="B1341" s="13">
        <v>5226.1899871826172</v>
      </c>
      <c r="C1341" s="8">
        <v>0</v>
      </c>
      <c r="D1341" s="13">
        <f t="shared" si="20"/>
        <v>5226.1899871826172</v>
      </c>
      <c r="E1341" s="8" t="str" cm="1">
        <f t="array" ref="E1341">_xlfn.IFS(D1341&lt;100000,"Malá",D1341&lt;442000,"Podlimitná",D1341&gt;442000,"Nadlimitná")</f>
        <v>Malá</v>
      </c>
    </row>
    <row r="1342" spans="1:5" x14ac:dyDescent="0.3">
      <c r="A1342" s="14" t="s">
        <v>1416</v>
      </c>
      <c r="B1342" s="13">
        <v>6595.519947052002</v>
      </c>
      <c r="C1342" s="8">
        <v>0</v>
      </c>
      <c r="D1342" s="13">
        <f t="shared" si="20"/>
        <v>6595.519947052002</v>
      </c>
      <c r="E1342" s="8" t="str" cm="1">
        <f t="array" ref="E1342">_xlfn.IFS(D1342&lt;100000,"Malá",D1342&lt;442000,"Podlimitná",D1342&gt;442000,"Nadlimitná")</f>
        <v>Malá</v>
      </c>
    </row>
    <row r="1343" spans="1:5" x14ac:dyDescent="0.3">
      <c r="A1343" s="14" t="s">
        <v>1417</v>
      </c>
      <c r="B1343" s="13">
        <v>116963.65879440308</v>
      </c>
      <c r="C1343" s="8">
        <v>0</v>
      </c>
      <c r="D1343" s="13">
        <f t="shared" si="20"/>
        <v>116963.65879440308</v>
      </c>
      <c r="E1343" s="8" t="str" cm="1">
        <f t="array" ref="E1343">_xlfn.IFS(D1343&lt;100000,"Malá",D1343&lt;442000,"Podlimitná",D1343&gt;442000,"Nadlimitná")</f>
        <v>Podlimitná</v>
      </c>
    </row>
    <row r="1344" spans="1:5" x14ac:dyDescent="0.3">
      <c r="A1344" s="14" t="s">
        <v>1418</v>
      </c>
      <c r="B1344" s="13">
        <v>18520.959838867188</v>
      </c>
      <c r="C1344" s="8">
        <v>0</v>
      </c>
      <c r="D1344" s="13">
        <f t="shared" si="20"/>
        <v>18520.959838867188</v>
      </c>
      <c r="E1344" s="8" t="str" cm="1">
        <f t="array" ref="E1344">_xlfn.IFS(D1344&lt;100000,"Malá",D1344&lt;442000,"Podlimitná",D1344&gt;442000,"Nadlimitná")</f>
        <v>Malá</v>
      </c>
    </row>
    <row r="1345" spans="1:5" x14ac:dyDescent="0.3">
      <c r="A1345" s="14" t="s">
        <v>1419</v>
      </c>
      <c r="B1345" s="13">
        <v>24917.500473022461</v>
      </c>
      <c r="C1345" s="8">
        <v>0</v>
      </c>
      <c r="D1345" s="13">
        <f t="shared" si="20"/>
        <v>24917.500473022461</v>
      </c>
      <c r="E1345" s="8" t="str" cm="1">
        <f t="array" ref="E1345">_xlfn.IFS(D1345&lt;100000,"Malá",D1345&lt;442000,"Podlimitná",D1345&gt;442000,"Nadlimitná")</f>
        <v>Malá</v>
      </c>
    </row>
    <row r="1346" spans="1:5" x14ac:dyDescent="0.3">
      <c r="A1346" s="14" t="s">
        <v>1420</v>
      </c>
      <c r="B1346" s="13">
        <v>17523.250022888184</v>
      </c>
      <c r="C1346" s="8">
        <v>0</v>
      </c>
      <c r="D1346" s="13">
        <f t="shared" si="20"/>
        <v>17523.250022888184</v>
      </c>
      <c r="E1346" s="8" t="str" cm="1">
        <f t="array" ref="E1346">_xlfn.IFS(D1346&lt;100000,"Malá",D1346&lt;442000,"Podlimitná",D1346&gt;442000,"Nadlimitná")</f>
        <v>Malá</v>
      </c>
    </row>
    <row r="1347" spans="1:5" x14ac:dyDescent="0.3">
      <c r="A1347" s="14" t="s">
        <v>1421</v>
      </c>
      <c r="B1347" s="13">
        <v>2379.9999542236328</v>
      </c>
      <c r="C1347" s="8">
        <v>0</v>
      </c>
      <c r="D1347" s="13">
        <f t="shared" si="20"/>
        <v>2379.9999542236328</v>
      </c>
      <c r="E1347" s="8" t="str" cm="1">
        <f t="array" ref="E1347">_xlfn.IFS(D1347&lt;100000,"Malá",D1347&lt;442000,"Podlimitná",D1347&gt;442000,"Nadlimitná")</f>
        <v>Malá</v>
      </c>
    </row>
    <row r="1348" spans="1:5" x14ac:dyDescent="0.3">
      <c r="A1348" s="14" t="s">
        <v>1422</v>
      </c>
      <c r="B1348" s="13">
        <v>62441.120513916016</v>
      </c>
      <c r="C1348" s="8">
        <v>0</v>
      </c>
      <c r="D1348" s="13">
        <f t="shared" si="20"/>
        <v>62441.120513916016</v>
      </c>
      <c r="E1348" s="8" t="str" cm="1">
        <f t="array" ref="E1348">_xlfn.IFS(D1348&lt;100000,"Malá",D1348&lt;442000,"Podlimitná",D1348&gt;442000,"Nadlimitná")</f>
        <v>Malá</v>
      </c>
    </row>
    <row r="1349" spans="1:5" x14ac:dyDescent="0.3">
      <c r="A1349" s="14" t="s">
        <v>1423</v>
      </c>
      <c r="B1349" s="13">
        <v>1032473.7349853516</v>
      </c>
      <c r="C1349" s="8">
        <v>1</v>
      </c>
      <c r="D1349" s="13">
        <f t="shared" si="20"/>
        <v>859839.09908637113</v>
      </c>
      <c r="E1349" s="8" t="str" cm="1">
        <f t="array" ref="E1349">_xlfn.IFS(D1349&lt;100000,"Malá",D1349&lt;442000,"Podlimitná",D1349&gt;442000,"Nadlimitná")</f>
        <v>Nadlimitná</v>
      </c>
    </row>
    <row r="1350" spans="1:5" x14ac:dyDescent="0.3">
      <c r="A1350" s="14" t="s">
        <v>1424</v>
      </c>
      <c r="B1350" s="13">
        <v>49785.760202407837</v>
      </c>
      <c r="C1350" s="8">
        <v>0</v>
      </c>
      <c r="D1350" s="13">
        <f t="shared" si="20"/>
        <v>49785.760202407837</v>
      </c>
      <c r="E1350" s="8" t="str" cm="1">
        <f t="array" ref="E1350">_xlfn.IFS(D1350&lt;100000,"Malá",D1350&lt;442000,"Podlimitná",D1350&gt;442000,"Nadlimitná")</f>
        <v>Malá</v>
      </c>
    </row>
    <row r="1351" spans="1:5" x14ac:dyDescent="0.3">
      <c r="A1351" s="14" t="s">
        <v>1425</v>
      </c>
      <c r="B1351" s="13">
        <v>14948.399963378906</v>
      </c>
      <c r="C1351" s="8">
        <v>0</v>
      </c>
      <c r="D1351" s="13">
        <f t="shared" si="20"/>
        <v>14948.399963378906</v>
      </c>
      <c r="E1351" s="8" t="str" cm="1">
        <f t="array" ref="E1351">_xlfn.IFS(D1351&lt;100000,"Malá",D1351&lt;442000,"Podlimitná",D1351&gt;442000,"Nadlimitná")</f>
        <v>Malá</v>
      </c>
    </row>
    <row r="1352" spans="1:5" x14ac:dyDescent="0.3">
      <c r="A1352" s="14" t="s">
        <v>1426</v>
      </c>
      <c r="B1352" s="13">
        <v>66615.27131652832</v>
      </c>
      <c r="C1352" s="8">
        <v>0</v>
      </c>
      <c r="D1352" s="13">
        <f t="shared" si="20"/>
        <v>66615.27131652832</v>
      </c>
      <c r="E1352" s="8" t="str" cm="1">
        <f t="array" ref="E1352">_xlfn.IFS(D1352&lt;100000,"Malá",D1352&lt;442000,"Podlimitná",D1352&gt;442000,"Nadlimitná")</f>
        <v>Malá</v>
      </c>
    </row>
    <row r="1353" spans="1:5" x14ac:dyDescent="0.3">
      <c r="A1353" s="14" t="s">
        <v>1427</v>
      </c>
      <c r="B1353" s="13">
        <v>549401.61603927612</v>
      </c>
      <c r="C1353" s="8">
        <v>1</v>
      </c>
      <c r="D1353" s="13">
        <f t="shared" si="20"/>
        <v>457538.99064416374</v>
      </c>
      <c r="E1353" s="8" t="str" cm="1">
        <f t="array" ref="E1353">_xlfn.IFS(D1353&lt;100000,"Malá",D1353&lt;442000,"Podlimitná",D1353&gt;442000,"Nadlimitná")</f>
        <v>Nadlimitná</v>
      </c>
    </row>
    <row r="1354" spans="1:5" x14ac:dyDescent="0.3">
      <c r="A1354" s="14" t="s">
        <v>1428</v>
      </c>
      <c r="B1354" s="13">
        <v>12731.129821777344</v>
      </c>
      <c r="C1354" s="8">
        <v>0</v>
      </c>
      <c r="D1354" s="13">
        <f t="shared" si="20"/>
        <v>12731.129821777344</v>
      </c>
      <c r="E1354" s="8" t="str" cm="1">
        <f t="array" ref="E1354">_xlfn.IFS(D1354&lt;100000,"Malá",D1354&lt;442000,"Podlimitná",D1354&gt;442000,"Nadlimitná")</f>
        <v>Malá</v>
      </c>
    </row>
    <row r="1355" spans="1:5" x14ac:dyDescent="0.3">
      <c r="A1355" s="14" t="s">
        <v>1429</v>
      </c>
      <c r="B1355" s="13">
        <v>16247.699981689453</v>
      </c>
      <c r="C1355" s="8">
        <v>0</v>
      </c>
      <c r="D1355" s="13">
        <f t="shared" si="20"/>
        <v>16247.699981689453</v>
      </c>
      <c r="E1355" s="8" t="str" cm="1">
        <f t="array" ref="E1355">_xlfn.IFS(D1355&lt;100000,"Malá",D1355&lt;442000,"Podlimitná",D1355&gt;442000,"Nadlimitná")</f>
        <v>Malá</v>
      </c>
    </row>
    <row r="1356" spans="1:5" x14ac:dyDescent="0.3">
      <c r="A1356" s="14" t="s">
        <v>1430</v>
      </c>
      <c r="B1356" s="13">
        <v>6857.0998420715332</v>
      </c>
      <c r="C1356" s="8">
        <v>0</v>
      </c>
      <c r="D1356" s="13">
        <f t="shared" si="20"/>
        <v>6857.0998420715332</v>
      </c>
      <c r="E1356" s="8" t="str" cm="1">
        <f t="array" ref="E1356">_xlfn.IFS(D1356&lt;100000,"Malá",D1356&lt;442000,"Podlimitná",D1356&gt;442000,"Nadlimitná")</f>
        <v>Malá</v>
      </c>
    </row>
    <row r="1357" spans="1:5" x14ac:dyDescent="0.3">
      <c r="A1357" s="14" t="s">
        <v>1431</v>
      </c>
      <c r="B1357" s="13">
        <v>36913.249755859375</v>
      </c>
      <c r="C1357" s="8">
        <v>0</v>
      </c>
      <c r="D1357" s="13">
        <f t="shared" si="20"/>
        <v>36913.249755859375</v>
      </c>
      <c r="E1357" s="8" t="str" cm="1">
        <f t="array" ref="E1357">_xlfn.IFS(D1357&lt;100000,"Malá",D1357&lt;442000,"Podlimitná",D1357&gt;442000,"Nadlimitná")</f>
        <v>Malá</v>
      </c>
    </row>
    <row r="1358" spans="1:5" x14ac:dyDescent="0.3">
      <c r="A1358" s="14" t="s">
        <v>1432</v>
      </c>
      <c r="B1358" s="13">
        <v>6473.9599761962891</v>
      </c>
      <c r="C1358" s="8">
        <v>0</v>
      </c>
      <c r="D1358" s="13">
        <f t="shared" ref="D1358:D1421" si="21">IF(C1358=1,B1358*$M$20,B1358)</f>
        <v>6473.9599761962891</v>
      </c>
      <c r="E1358" s="8" t="str" cm="1">
        <f t="array" ref="E1358">_xlfn.IFS(D1358&lt;100000,"Malá",D1358&lt;442000,"Podlimitná",D1358&gt;442000,"Nadlimitná")</f>
        <v>Malá</v>
      </c>
    </row>
    <row r="1359" spans="1:5" x14ac:dyDescent="0.3">
      <c r="A1359" s="14" t="s">
        <v>1433</v>
      </c>
      <c r="B1359" s="13">
        <v>5491.230094909668</v>
      </c>
      <c r="C1359" s="8">
        <v>0</v>
      </c>
      <c r="D1359" s="13">
        <f t="shared" si="21"/>
        <v>5491.230094909668</v>
      </c>
      <c r="E1359" s="8" t="str" cm="1">
        <f t="array" ref="E1359">_xlfn.IFS(D1359&lt;100000,"Malá",D1359&lt;442000,"Podlimitná",D1359&gt;442000,"Nadlimitná")</f>
        <v>Malá</v>
      </c>
    </row>
    <row r="1360" spans="1:5" x14ac:dyDescent="0.3">
      <c r="A1360" s="14" t="s">
        <v>1434</v>
      </c>
      <c r="B1360" s="13">
        <v>10539.079833984375</v>
      </c>
      <c r="C1360" s="8">
        <v>0</v>
      </c>
      <c r="D1360" s="13">
        <f t="shared" si="21"/>
        <v>10539.079833984375</v>
      </c>
      <c r="E1360" s="8" t="str" cm="1">
        <f t="array" ref="E1360">_xlfn.IFS(D1360&lt;100000,"Malá",D1360&lt;442000,"Podlimitná",D1360&gt;442000,"Nadlimitná")</f>
        <v>Malá</v>
      </c>
    </row>
    <row r="1361" spans="1:5" x14ac:dyDescent="0.3">
      <c r="A1361" s="14" t="s">
        <v>1435</v>
      </c>
      <c r="B1361" s="13">
        <v>30065.359985351563</v>
      </c>
      <c r="C1361" s="8">
        <v>0</v>
      </c>
      <c r="D1361" s="13">
        <f t="shared" si="21"/>
        <v>30065.359985351563</v>
      </c>
      <c r="E1361" s="8" t="str" cm="1">
        <f t="array" ref="E1361">_xlfn.IFS(D1361&lt;100000,"Malá",D1361&lt;442000,"Podlimitná",D1361&gt;442000,"Nadlimitná")</f>
        <v>Malá</v>
      </c>
    </row>
    <row r="1362" spans="1:5" x14ac:dyDescent="0.3">
      <c r="A1362" s="14" t="s">
        <v>1436</v>
      </c>
      <c r="B1362" s="13">
        <v>127729.76068878174</v>
      </c>
      <c r="C1362" s="8">
        <v>0</v>
      </c>
      <c r="D1362" s="13">
        <f t="shared" si="21"/>
        <v>127729.76068878174</v>
      </c>
      <c r="E1362" s="8" t="str" cm="1">
        <f t="array" ref="E1362">_xlfn.IFS(D1362&lt;100000,"Malá",D1362&lt;442000,"Podlimitná",D1362&gt;442000,"Nadlimitná")</f>
        <v>Podlimitná</v>
      </c>
    </row>
    <row r="1363" spans="1:5" x14ac:dyDescent="0.3">
      <c r="A1363" s="14" t="s">
        <v>1437</v>
      </c>
      <c r="B1363" s="13">
        <v>156934.2490234375</v>
      </c>
      <c r="C1363" s="8">
        <v>0</v>
      </c>
      <c r="D1363" s="13">
        <f t="shared" si="21"/>
        <v>156934.2490234375</v>
      </c>
      <c r="E1363" s="8" t="str" cm="1">
        <f t="array" ref="E1363">_xlfn.IFS(D1363&lt;100000,"Malá",D1363&lt;442000,"Podlimitná",D1363&gt;442000,"Nadlimitná")</f>
        <v>Podlimitná</v>
      </c>
    </row>
    <row r="1364" spans="1:5" x14ac:dyDescent="0.3">
      <c r="A1364" s="14" t="s">
        <v>1438</v>
      </c>
      <c r="B1364" s="13">
        <v>61235.789916992188</v>
      </c>
      <c r="C1364" s="8">
        <v>0</v>
      </c>
      <c r="D1364" s="13">
        <f t="shared" si="21"/>
        <v>61235.789916992188</v>
      </c>
      <c r="E1364" s="8" t="str" cm="1">
        <f t="array" ref="E1364">_xlfn.IFS(D1364&lt;100000,"Malá",D1364&lt;442000,"Podlimitná",D1364&gt;442000,"Nadlimitná")</f>
        <v>Malá</v>
      </c>
    </row>
    <row r="1365" spans="1:5" x14ac:dyDescent="0.3">
      <c r="A1365" s="14" t="s">
        <v>1439</v>
      </c>
      <c r="B1365" s="13">
        <v>16157.860000610352</v>
      </c>
      <c r="C1365" s="8">
        <v>0</v>
      </c>
      <c r="D1365" s="13">
        <f t="shared" si="21"/>
        <v>16157.860000610352</v>
      </c>
      <c r="E1365" s="8" t="str" cm="1">
        <f t="array" ref="E1365">_xlfn.IFS(D1365&lt;100000,"Malá",D1365&lt;442000,"Podlimitná",D1365&gt;442000,"Nadlimitná")</f>
        <v>Malá</v>
      </c>
    </row>
    <row r="1366" spans="1:5" x14ac:dyDescent="0.3">
      <c r="A1366" s="14" t="s">
        <v>1440</v>
      </c>
      <c r="B1366" s="13">
        <v>23385.120073318481</v>
      </c>
      <c r="C1366" s="8">
        <v>0</v>
      </c>
      <c r="D1366" s="13">
        <f t="shared" si="21"/>
        <v>23385.120073318481</v>
      </c>
      <c r="E1366" s="8" t="str" cm="1">
        <f t="array" ref="E1366">_xlfn.IFS(D1366&lt;100000,"Malá",D1366&lt;442000,"Podlimitná",D1366&gt;442000,"Nadlimitná")</f>
        <v>Malá</v>
      </c>
    </row>
    <row r="1367" spans="1:5" x14ac:dyDescent="0.3">
      <c r="A1367" s="14" t="s">
        <v>1441</v>
      </c>
      <c r="B1367" s="13">
        <v>16563.440063476563</v>
      </c>
      <c r="C1367" s="8">
        <v>0</v>
      </c>
      <c r="D1367" s="13">
        <f t="shared" si="21"/>
        <v>16563.440063476563</v>
      </c>
      <c r="E1367" s="8" t="str" cm="1">
        <f t="array" ref="E1367">_xlfn.IFS(D1367&lt;100000,"Malá",D1367&lt;442000,"Podlimitná",D1367&gt;442000,"Nadlimitná")</f>
        <v>Malá</v>
      </c>
    </row>
    <row r="1368" spans="1:5" x14ac:dyDescent="0.3">
      <c r="A1368" s="14" t="s">
        <v>1442</v>
      </c>
      <c r="B1368" s="13">
        <v>58533.649169921875</v>
      </c>
      <c r="C1368" s="8">
        <v>0</v>
      </c>
      <c r="D1368" s="13">
        <f t="shared" si="21"/>
        <v>58533.649169921875</v>
      </c>
      <c r="E1368" s="8" t="str" cm="1">
        <f t="array" ref="E1368">_xlfn.IFS(D1368&lt;100000,"Malá",D1368&lt;442000,"Podlimitná",D1368&gt;442000,"Nadlimitná")</f>
        <v>Malá</v>
      </c>
    </row>
    <row r="1369" spans="1:5" x14ac:dyDescent="0.3">
      <c r="A1369" s="14" t="s">
        <v>1443</v>
      </c>
      <c r="B1369" s="13">
        <v>23574.569648742676</v>
      </c>
      <c r="C1369" s="8">
        <v>0</v>
      </c>
      <c r="D1369" s="13">
        <f t="shared" si="21"/>
        <v>23574.569648742676</v>
      </c>
      <c r="E1369" s="8" t="str" cm="1">
        <f t="array" ref="E1369">_xlfn.IFS(D1369&lt;100000,"Malá",D1369&lt;442000,"Podlimitná",D1369&gt;442000,"Nadlimitná")</f>
        <v>Malá</v>
      </c>
    </row>
    <row r="1370" spans="1:5" x14ac:dyDescent="0.3">
      <c r="A1370" s="14" t="s">
        <v>1444</v>
      </c>
      <c r="B1370" s="13">
        <v>10316.559940338135</v>
      </c>
      <c r="C1370" s="8">
        <v>0</v>
      </c>
      <c r="D1370" s="13">
        <f t="shared" si="21"/>
        <v>10316.559940338135</v>
      </c>
      <c r="E1370" s="8" t="str" cm="1">
        <f t="array" ref="E1370">_xlfn.IFS(D1370&lt;100000,"Malá",D1370&lt;442000,"Podlimitná",D1370&gt;442000,"Nadlimitná")</f>
        <v>Malá</v>
      </c>
    </row>
    <row r="1371" spans="1:5" x14ac:dyDescent="0.3">
      <c r="A1371" s="14" t="s">
        <v>1445</v>
      </c>
      <c r="B1371" s="13">
        <v>127544.8014831543</v>
      </c>
      <c r="C1371" s="8">
        <v>0</v>
      </c>
      <c r="D1371" s="13">
        <f t="shared" si="21"/>
        <v>127544.8014831543</v>
      </c>
      <c r="E1371" s="8" t="str" cm="1">
        <f t="array" ref="E1371">_xlfn.IFS(D1371&lt;100000,"Malá",D1371&lt;442000,"Podlimitná",D1371&gt;442000,"Nadlimitná")</f>
        <v>Podlimitná</v>
      </c>
    </row>
    <row r="1372" spans="1:5" x14ac:dyDescent="0.3">
      <c r="A1372" s="14" t="s">
        <v>1446</v>
      </c>
      <c r="B1372" s="13">
        <v>65733.079223632813</v>
      </c>
      <c r="C1372" s="8">
        <v>0</v>
      </c>
      <c r="D1372" s="13">
        <f t="shared" si="21"/>
        <v>65733.079223632813</v>
      </c>
      <c r="E1372" s="8" t="str" cm="1">
        <f t="array" ref="E1372">_xlfn.IFS(D1372&lt;100000,"Malá",D1372&lt;442000,"Podlimitná",D1372&gt;442000,"Nadlimitná")</f>
        <v>Malá</v>
      </c>
    </row>
    <row r="1373" spans="1:5" x14ac:dyDescent="0.3">
      <c r="A1373" s="14" t="s">
        <v>1447</v>
      </c>
      <c r="B1373" s="13">
        <v>9187.6098480224609</v>
      </c>
      <c r="C1373" s="8">
        <v>0</v>
      </c>
      <c r="D1373" s="13">
        <f t="shared" si="21"/>
        <v>9187.6098480224609</v>
      </c>
      <c r="E1373" s="8" t="str" cm="1">
        <f t="array" ref="E1373">_xlfn.IFS(D1373&lt;100000,"Malá",D1373&lt;442000,"Podlimitná",D1373&gt;442000,"Nadlimitná")</f>
        <v>Malá</v>
      </c>
    </row>
    <row r="1374" spans="1:5" x14ac:dyDescent="0.3">
      <c r="A1374" s="14" t="s">
        <v>1448</v>
      </c>
      <c r="B1374" s="13">
        <v>11258.980116844177</v>
      </c>
      <c r="C1374" s="8">
        <v>0</v>
      </c>
      <c r="D1374" s="13">
        <f t="shared" si="21"/>
        <v>11258.980116844177</v>
      </c>
      <c r="E1374" s="8" t="str" cm="1">
        <f t="array" ref="E1374">_xlfn.IFS(D1374&lt;100000,"Malá",D1374&lt;442000,"Podlimitná",D1374&gt;442000,"Nadlimitná")</f>
        <v>Malá</v>
      </c>
    </row>
    <row r="1375" spans="1:5" x14ac:dyDescent="0.3">
      <c r="A1375" s="14" t="s">
        <v>1449</v>
      </c>
      <c r="B1375" s="13">
        <v>14401.129920959473</v>
      </c>
      <c r="C1375" s="8">
        <v>0</v>
      </c>
      <c r="D1375" s="13">
        <f t="shared" si="21"/>
        <v>14401.129920959473</v>
      </c>
      <c r="E1375" s="8" t="str" cm="1">
        <f t="array" ref="E1375">_xlfn.IFS(D1375&lt;100000,"Malá",D1375&lt;442000,"Podlimitná",D1375&gt;442000,"Nadlimitná")</f>
        <v>Malá</v>
      </c>
    </row>
    <row r="1376" spans="1:5" x14ac:dyDescent="0.3">
      <c r="A1376" s="14" t="s">
        <v>1450</v>
      </c>
      <c r="B1376" s="13">
        <v>4138.3200836181641</v>
      </c>
      <c r="C1376" s="8">
        <v>0</v>
      </c>
      <c r="D1376" s="13">
        <f t="shared" si="21"/>
        <v>4138.3200836181641</v>
      </c>
      <c r="E1376" s="8" t="str" cm="1">
        <f t="array" ref="E1376">_xlfn.IFS(D1376&lt;100000,"Malá",D1376&lt;442000,"Podlimitná",D1376&gt;442000,"Nadlimitná")</f>
        <v>Malá</v>
      </c>
    </row>
    <row r="1377" spans="1:5" x14ac:dyDescent="0.3">
      <c r="A1377" s="14" t="s">
        <v>1451</v>
      </c>
      <c r="B1377" s="13">
        <v>13463.460053384304</v>
      </c>
      <c r="C1377" s="8">
        <v>0</v>
      </c>
      <c r="D1377" s="13">
        <f t="shared" si="21"/>
        <v>13463.460053384304</v>
      </c>
      <c r="E1377" s="8" t="str" cm="1">
        <f t="array" ref="E1377">_xlfn.IFS(D1377&lt;100000,"Malá",D1377&lt;442000,"Podlimitná",D1377&gt;442000,"Nadlimitná")</f>
        <v>Malá</v>
      </c>
    </row>
    <row r="1378" spans="1:5" x14ac:dyDescent="0.3">
      <c r="A1378" s="14" t="s">
        <v>1452</v>
      </c>
      <c r="B1378" s="13">
        <v>443617.461769104</v>
      </c>
      <c r="C1378" s="8">
        <v>1</v>
      </c>
      <c r="D1378" s="13">
        <f t="shared" si="21"/>
        <v>369442.46206121729</v>
      </c>
      <c r="E1378" s="8" t="str" cm="1">
        <f t="array" ref="E1378">_xlfn.IFS(D1378&lt;100000,"Malá",D1378&lt;442000,"Podlimitná",D1378&gt;442000,"Nadlimitná")</f>
        <v>Podlimitná</v>
      </c>
    </row>
    <row r="1379" spans="1:5" x14ac:dyDescent="0.3">
      <c r="A1379" s="14" t="s">
        <v>1453</v>
      </c>
      <c r="B1379" s="13">
        <v>16095.399993896484</v>
      </c>
      <c r="C1379" s="8">
        <v>0</v>
      </c>
      <c r="D1379" s="13">
        <f t="shared" si="21"/>
        <v>16095.399993896484</v>
      </c>
      <c r="E1379" s="8" t="str" cm="1">
        <f t="array" ref="E1379">_xlfn.IFS(D1379&lt;100000,"Malá",D1379&lt;442000,"Podlimitná",D1379&gt;442000,"Nadlimitná")</f>
        <v>Malá</v>
      </c>
    </row>
    <row r="1380" spans="1:5" x14ac:dyDescent="0.3">
      <c r="A1380" s="14" t="s">
        <v>1454</v>
      </c>
      <c r="B1380" s="13">
        <v>7720.2000541687012</v>
      </c>
      <c r="C1380" s="8">
        <v>0</v>
      </c>
      <c r="D1380" s="13">
        <f t="shared" si="21"/>
        <v>7720.2000541687012</v>
      </c>
      <c r="E1380" s="8" t="str" cm="1">
        <f t="array" ref="E1380">_xlfn.IFS(D1380&lt;100000,"Malá",D1380&lt;442000,"Podlimitná",D1380&gt;442000,"Nadlimitná")</f>
        <v>Malá</v>
      </c>
    </row>
    <row r="1381" spans="1:5" x14ac:dyDescent="0.3">
      <c r="A1381" s="14" t="s">
        <v>1455</v>
      </c>
      <c r="B1381" s="13">
        <v>17285.079803466797</v>
      </c>
      <c r="C1381" s="8">
        <v>0</v>
      </c>
      <c r="D1381" s="13">
        <f t="shared" si="21"/>
        <v>17285.079803466797</v>
      </c>
      <c r="E1381" s="8" t="str" cm="1">
        <f t="array" ref="E1381">_xlfn.IFS(D1381&lt;100000,"Malá",D1381&lt;442000,"Podlimitná",D1381&gt;442000,"Nadlimitná")</f>
        <v>Malá</v>
      </c>
    </row>
    <row r="1382" spans="1:5" x14ac:dyDescent="0.3">
      <c r="A1382" s="14" t="s">
        <v>1456</v>
      </c>
      <c r="B1382" s="13">
        <v>31232.689529418945</v>
      </c>
      <c r="C1382" s="8">
        <v>0</v>
      </c>
      <c r="D1382" s="13">
        <f t="shared" si="21"/>
        <v>31232.689529418945</v>
      </c>
      <c r="E1382" s="8" t="str" cm="1">
        <f t="array" ref="E1382">_xlfn.IFS(D1382&lt;100000,"Malá",D1382&lt;442000,"Podlimitná",D1382&gt;442000,"Nadlimitná")</f>
        <v>Malá</v>
      </c>
    </row>
    <row r="1383" spans="1:5" x14ac:dyDescent="0.3">
      <c r="A1383" s="14" t="s">
        <v>1457</v>
      </c>
      <c r="B1383" s="13">
        <v>47798.790588378906</v>
      </c>
      <c r="C1383" s="8">
        <v>0</v>
      </c>
      <c r="D1383" s="13">
        <f t="shared" si="21"/>
        <v>47798.790588378906</v>
      </c>
      <c r="E1383" s="8" t="str" cm="1">
        <f t="array" ref="E1383">_xlfn.IFS(D1383&lt;100000,"Malá",D1383&lt;442000,"Podlimitná",D1383&gt;442000,"Nadlimitná")</f>
        <v>Malá</v>
      </c>
    </row>
    <row r="1384" spans="1:5" x14ac:dyDescent="0.3">
      <c r="A1384" s="14" t="s">
        <v>1458</v>
      </c>
      <c r="B1384" s="13">
        <v>4715.4499893188477</v>
      </c>
      <c r="C1384" s="8">
        <v>0</v>
      </c>
      <c r="D1384" s="13">
        <f t="shared" si="21"/>
        <v>4715.4499893188477</v>
      </c>
      <c r="E1384" s="8" t="str" cm="1">
        <f t="array" ref="E1384">_xlfn.IFS(D1384&lt;100000,"Malá",D1384&lt;442000,"Podlimitná",D1384&gt;442000,"Nadlimitná")</f>
        <v>Malá</v>
      </c>
    </row>
    <row r="1385" spans="1:5" x14ac:dyDescent="0.3">
      <c r="A1385" s="14" t="s">
        <v>1459</v>
      </c>
      <c r="B1385" s="13">
        <v>44917.679954528809</v>
      </c>
      <c r="C1385" s="8">
        <v>0</v>
      </c>
      <c r="D1385" s="13">
        <f t="shared" si="21"/>
        <v>44917.679954528809</v>
      </c>
      <c r="E1385" s="8" t="str" cm="1">
        <f t="array" ref="E1385">_xlfn.IFS(D1385&lt;100000,"Malá",D1385&lt;442000,"Podlimitná",D1385&gt;442000,"Nadlimitná")</f>
        <v>Malá</v>
      </c>
    </row>
    <row r="1386" spans="1:5" x14ac:dyDescent="0.3">
      <c r="A1386" s="14" t="s">
        <v>1460</v>
      </c>
      <c r="B1386" s="13">
        <v>10847.530044555664</v>
      </c>
      <c r="C1386" s="8">
        <v>0</v>
      </c>
      <c r="D1386" s="13">
        <f t="shared" si="21"/>
        <v>10847.530044555664</v>
      </c>
      <c r="E1386" s="8" t="str" cm="1">
        <f t="array" ref="E1386">_xlfn.IFS(D1386&lt;100000,"Malá",D1386&lt;442000,"Podlimitná",D1386&gt;442000,"Nadlimitná")</f>
        <v>Malá</v>
      </c>
    </row>
    <row r="1387" spans="1:5" x14ac:dyDescent="0.3">
      <c r="A1387" s="14" t="s">
        <v>1461</v>
      </c>
      <c r="B1387" s="13">
        <v>22072.639823913574</v>
      </c>
      <c r="C1387" s="8">
        <v>0</v>
      </c>
      <c r="D1387" s="13">
        <f t="shared" si="21"/>
        <v>22072.639823913574</v>
      </c>
      <c r="E1387" s="8" t="str" cm="1">
        <f t="array" ref="E1387">_xlfn.IFS(D1387&lt;100000,"Malá",D1387&lt;442000,"Podlimitná",D1387&gt;442000,"Nadlimitná")</f>
        <v>Malá</v>
      </c>
    </row>
    <row r="1388" spans="1:5" x14ac:dyDescent="0.3">
      <c r="A1388" s="14" t="s">
        <v>1462</v>
      </c>
      <c r="B1388" s="13">
        <v>448484.07904052734</v>
      </c>
      <c r="C1388" s="8">
        <v>1</v>
      </c>
      <c r="D1388" s="13">
        <f t="shared" si="21"/>
        <v>373495.35722790955</v>
      </c>
      <c r="E1388" s="8" t="str" cm="1">
        <f t="array" ref="E1388">_xlfn.IFS(D1388&lt;100000,"Malá",D1388&lt;442000,"Podlimitná",D1388&gt;442000,"Nadlimitná")</f>
        <v>Podlimitná</v>
      </c>
    </row>
    <row r="1389" spans="1:5" x14ac:dyDescent="0.3">
      <c r="A1389" s="14" t="s">
        <v>1463</v>
      </c>
      <c r="B1389" s="13">
        <v>58926.861358642578</v>
      </c>
      <c r="C1389" s="8">
        <v>0</v>
      </c>
      <c r="D1389" s="13">
        <f t="shared" si="21"/>
        <v>58926.861358642578</v>
      </c>
      <c r="E1389" s="8" t="str" cm="1">
        <f t="array" ref="E1389">_xlfn.IFS(D1389&lt;100000,"Malá",D1389&lt;442000,"Podlimitná",D1389&gt;442000,"Nadlimitná")</f>
        <v>Malá</v>
      </c>
    </row>
    <row r="1390" spans="1:5" x14ac:dyDescent="0.3">
      <c r="A1390" s="14" t="s">
        <v>1464</v>
      </c>
      <c r="B1390" s="13">
        <v>4203.510009765625</v>
      </c>
      <c r="C1390" s="8">
        <v>0</v>
      </c>
      <c r="D1390" s="13">
        <f t="shared" si="21"/>
        <v>4203.510009765625</v>
      </c>
      <c r="E1390" s="8" t="str" cm="1">
        <f t="array" ref="E1390">_xlfn.IFS(D1390&lt;100000,"Malá",D1390&lt;442000,"Podlimitná",D1390&gt;442000,"Nadlimitná")</f>
        <v>Malá</v>
      </c>
    </row>
    <row r="1391" spans="1:5" x14ac:dyDescent="0.3">
      <c r="A1391" s="14" t="s">
        <v>1465</v>
      </c>
      <c r="B1391" s="13">
        <v>14867.500122070313</v>
      </c>
      <c r="C1391" s="8">
        <v>0</v>
      </c>
      <c r="D1391" s="13">
        <f t="shared" si="21"/>
        <v>14867.500122070313</v>
      </c>
      <c r="E1391" s="8" t="str" cm="1">
        <f t="array" ref="E1391">_xlfn.IFS(D1391&lt;100000,"Malá",D1391&lt;442000,"Podlimitná",D1391&gt;442000,"Nadlimitná")</f>
        <v>Malá</v>
      </c>
    </row>
    <row r="1392" spans="1:5" x14ac:dyDescent="0.3">
      <c r="A1392" s="14" t="s">
        <v>1466</v>
      </c>
      <c r="B1392" s="13">
        <v>8384.3602485656738</v>
      </c>
      <c r="C1392" s="8">
        <v>0</v>
      </c>
      <c r="D1392" s="13">
        <f t="shared" si="21"/>
        <v>8384.3602485656738</v>
      </c>
      <c r="E1392" s="8" t="str" cm="1">
        <f t="array" ref="E1392">_xlfn.IFS(D1392&lt;100000,"Malá",D1392&lt;442000,"Podlimitná",D1392&gt;442000,"Nadlimitná")</f>
        <v>Malá</v>
      </c>
    </row>
    <row r="1393" spans="1:5" x14ac:dyDescent="0.3">
      <c r="A1393" s="14" t="s">
        <v>1467</v>
      </c>
      <c r="B1393" s="13">
        <v>5829.7900390625</v>
      </c>
      <c r="C1393" s="8">
        <v>0</v>
      </c>
      <c r="D1393" s="13">
        <f t="shared" si="21"/>
        <v>5829.7900390625</v>
      </c>
      <c r="E1393" s="8" t="str" cm="1">
        <f t="array" ref="E1393">_xlfn.IFS(D1393&lt;100000,"Malá",D1393&lt;442000,"Podlimitná",D1393&gt;442000,"Nadlimitná")</f>
        <v>Malá</v>
      </c>
    </row>
    <row r="1394" spans="1:5" x14ac:dyDescent="0.3">
      <c r="A1394" s="14" t="s">
        <v>1468</v>
      </c>
      <c r="B1394" s="13">
        <v>46049.349639892578</v>
      </c>
      <c r="C1394" s="8">
        <v>0</v>
      </c>
      <c r="D1394" s="13">
        <f t="shared" si="21"/>
        <v>46049.349639892578</v>
      </c>
      <c r="E1394" s="8" t="str" cm="1">
        <f t="array" ref="E1394">_xlfn.IFS(D1394&lt;100000,"Malá",D1394&lt;442000,"Podlimitná",D1394&gt;442000,"Nadlimitná")</f>
        <v>Malá</v>
      </c>
    </row>
    <row r="1395" spans="1:5" x14ac:dyDescent="0.3">
      <c r="A1395" s="14" t="s">
        <v>1469</v>
      </c>
      <c r="B1395" s="13">
        <v>24053.799682617188</v>
      </c>
      <c r="C1395" s="8">
        <v>0</v>
      </c>
      <c r="D1395" s="13">
        <f t="shared" si="21"/>
        <v>24053.799682617188</v>
      </c>
      <c r="E1395" s="8" t="str" cm="1">
        <f t="array" ref="E1395">_xlfn.IFS(D1395&lt;100000,"Malá",D1395&lt;442000,"Podlimitná",D1395&gt;442000,"Nadlimitná")</f>
        <v>Malá</v>
      </c>
    </row>
    <row r="1396" spans="1:5" x14ac:dyDescent="0.3">
      <c r="A1396" s="14" t="s">
        <v>1470</v>
      </c>
      <c r="B1396" s="13">
        <v>35546.509231567383</v>
      </c>
      <c r="C1396" s="8">
        <v>0</v>
      </c>
      <c r="D1396" s="13">
        <f t="shared" si="21"/>
        <v>35546.509231567383</v>
      </c>
      <c r="E1396" s="8" t="str" cm="1">
        <f t="array" ref="E1396">_xlfn.IFS(D1396&lt;100000,"Malá",D1396&lt;442000,"Podlimitná",D1396&gt;442000,"Nadlimitná")</f>
        <v>Malá</v>
      </c>
    </row>
    <row r="1397" spans="1:5" x14ac:dyDescent="0.3">
      <c r="A1397" s="14" t="s">
        <v>1471</v>
      </c>
      <c r="B1397" s="13">
        <v>7757.9199981689453</v>
      </c>
      <c r="C1397" s="8">
        <v>0</v>
      </c>
      <c r="D1397" s="13">
        <f t="shared" si="21"/>
        <v>7757.9199981689453</v>
      </c>
      <c r="E1397" s="8" t="str" cm="1">
        <f t="array" ref="E1397">_xlfn.IFS(D1397&lt;100000,"Malá",D1397&lt;442000,"Podlimitná",D1397&gt;442000,"Nadlimitná")</f>
        <v>Malá</v>
      </c>
    </row>
    <row r="1398" spans="1:5" x14ac:dyDescent="0.3">
      <c r="A1398" s="14" t="s">
        <v>1472</v>
      </c>
      <c r="B1398" s="13">
        <v>16400.429885864258</v>
      </c>
      <c r="C1398" s="8">
        <v>0</v>
      </c>
      <c r="D1398" s="13">
        <f t="shared" si="21"/>
        <v>16400.429885864258</v>
      </c>
      <c r="E1398" s="8" t="str" cm="1">
        <f t="array" ref="E1398">_xlfn.IFS(D1398&lt;100000,"Malá",D1398&lt;442000,"Podlimitná",D1398&gt;442000,"Nadlimitná")</f>
        <v>Malá</v>
      </c>
    </row>
    <row r="1399" spans="1:5" x14ac:dyDescent="0.3">
      <c r="A1399" s="14" t="s">
        <v>1473</v>
      </c>
      <c r="B1399" s="13">
        <v>19912.440032958984</v>
      </c>
      <c r="C1399" s="8">
        <v>0</v>
      </c>
      <c r="D1399" s="13">
        <f t="shared" si="21"/>
        <v>19912.440032958984</v>
      </c>
      <c r="E1399" s="8" t="str" cm="1">
        <f t="array" ref="E1399">_xlfn.IFS(D1399&lt;100000,"Malá",D1399&lt;442000,"Podlimitná",D1399&gt;442000,"Nadlimitná")</f>
        <v>Malá</v>
      </c>
    </row>
    <row r="1400" spans="1:5" x14ac:dyDescent="0.3">
      <c r="A1400" s="14" t="s">
        <v>1474</v>
      </c>
      <c r="B1400" s="13">
        <v>16076.759885787964</v>
      </c>
      <c r="C1400" s="8">
        <v>0</v>
      </c>
      <c r="D1400" s="13">
        <f t="shared" si="21"/>
        <v>16076.759885787964</v>
      </c>
      <c r="E1400" s="8" t="str" cm="1">
        <f t="array" ref="E1400">_xlfn.IFS(D1400&lt;100000,"Malá",D1400&lt;442000,"Podlimitná",D1400&gt;442000,"Nadlimitná")</f>
        <v>Malá</v>
      </c>
    </row>
    <row r="1401" spans="1:5" x14ac:dyDescent="0.3">
      <c r="A1401" s="14" t="s">
        <v>1475</v>
      </c>
      <c r="B1401" s="13">
        <v>42894.630523681641</v>
      </c>
      <c r="C1401" s="8">
        <v>0</v>
      </c>
      <c r="D1401" s="13">
        <f t="shared" si="21"/>
        <v>42894.630523681641</v>
      </c>
      <c r="E1401" s="8" t="str" cm="1">
        <f t="array" ref="E1401">_xlfn.IFS(D1401&lt;100000,"Malá",D1401&lt;442000,"Podlimitná",D1401&gt;442000,"Nadlimitná")</f>
        <v>Malá</v>
      </c>
    </row>
    <row r="1402" spans="1:5" x14ac:dyDescent="0.3">
      <c r="A1402" s="14" t="s">
        <v>1476</v>
      </c>
      <c r="B1402" s="13">
        <v>77670.219482421875</v>
      </c>
      <c r="C1402" s="8">
        <v>0</v>
      </c>
      <c r="D1402" s="13">
        <f t="shared" si="21"/>
        <v>77670.219482421875</v>
      </c>
      <c r="E1402" s="8" t="str" cm="1">
        <f t="array" ref="E1402">_xlfn.IFS(D1402&lt;100000,"Malá",D1402&lt;442000,"Podlimitná",D1402&gt;442000,"Nadlimitná")</f>
        <v>Malá</v>
      </c>
    </row>
    <row r="1403" spans="1:5" x14ac:dyDescent="0.3">
      <c r="A1403" s="14" t="s">
        <v>1477</v>
      </c>
      <c r="B1403" s="13">
        <v>63555.179543018341</v>
      </c>
      <c r="C1403" s="8">
        <v>0</v>
      </c>
      <c r="D1403" s="13">
        <f t="shared" si="21"/>
        <v>63555.179543018341</v>
      </c>
      <c r="E1403" s="8" t="str" cm="1">
        <f t="array" ref="E1403">_xlfn.IFS(D1403&lt;100000,"Malá",D1403&lt;442000,"Podlimitná",D1403&gt;442000,"Nadlimitná")</f>
        <v>Malá</v>
      </c>
    </row>
    <row r="1404" spans="1:5" x14ac:dyDescent="0.3">
      <c r="A1404" s="14" t="s">
        <v>1478</v>
      </c>
      <c r="B1404" s="13">
        <v>36978.600021362305</v>
      </c>
      <c r="C1404" s="8">
        <v>0</v>
      </c>
      <c r="D1404" s="13">
        <f t="shared" si="21"/>
        <v>36978.600021362305</v>
      </c>
      <c r="E1404" s="8" t="str" cm="1">
        <f t="array" ref="E1404">_xlfn.IFS(D1404&lt;100000,"Malá",D1404&lt;442000,"Podlimitná",D1404&gt;442000,"Nadlimitná")</f>
        <v>Malá</v>
      </c>
    </row>
    <row r="1405" spans="1:5" x14ac:dyDescent="0.3">
      <c r="A1405" s="14" t="s">
        <v>1479</v>
      </c>
      <c r="B1405" s="13">
        <v>50682.839050292969</v>
      </c>
      <c r="C1405" s="8">
        <v>0</v>
      </c>
      <c r="D1405" s="13">
        <f t="shared" si="21"/>
        <v>50682.839050292969</v>
      </c>
      <c r="E1405" s="8" t="str" cm="1">
        <f t="array" ref="E1405">_xlfn.IFS(D1405&lt;100000,"Malá",D1405&lt;442000,"Podlimitná",D1405&gt;442000,"Nadlimitná")</f>
        <v>Malá</v>
      </c>
    </row>
    <row r="1406" spans="1:5" x14ac:dyDescent="0.3">
      <c r="A1406" s="14" t="s">
        <v>1480</v>
      </c>
      <c r="B1406" s="13">
        <v>30864.240075111389</v>
      </c>
      <c r="C1406" s="8">
        <v>0</v>
      </c>
      <c r="D1406" s="13">
        <f t="shared" si="21"/>
        <v>30864.240075111389</v>
      </c>
      <c r="E1406" s="8" t="str" cm="1">
        <f t="array" ref="E1406">_xlfn.IFS(D1406&lt;100000,"Malá",D1406&lt;442000,"Podlimitná",D1406&gt;442000,"Nadlimitná")</f>
        <v>Malá</v>
      </c>
    </row>
    <row r="1407" spans="1:5" x14ac:dyDescent="0.3">
      <c r="A1407" s="14" t="s">
        <v>1481</v>
      </c>
      <c r="B1407" s="13">
        <v>7976.6199951171875</v>
      </c>
      <c r="C1407" s="8">
        <v>0</v>
      </c>
      <c r="D1407" s="13">
        <f t="shared" si="21"/>
        <v>7976.6199951171875</v>
      </c>
      <c r="E1407" s="8" t="str" cm="1">
        <f t="array" ref="E1407">_xlfn.IFS(D1407&lt;100000,"Malá",D1407&lt;442000,"Podlimitná",D1407&gt;442000,"Nadlimitná")</f>
        <v>Malá</v>
      </c>
    </row>
    <row r="1408" spans="1:5" x14ac:dyDescent="0.3">
      <c r="A1408" s="14" t="s">
        <v>1482</v>
      </c>
      <c r="B1408" s="13">
        <v>22162.020029067993</v>
      </c>
      <c r="C1408" s="8">
        <v>0</v>
      </c>
      <c r="D1408" s="13">
        <f t="shared" si="21"/>
        <v>22162.020029067993</v>
      </c>
      <c r="E1408" s="8" t="str" cm="1">
        <f t="array" ref="E1408">_xlfn.IFS(D1408&lt;100000,"Malá",D1408&lt;442000,"Podlimitná",D1408&gt;442000,"Nadlimitná")</f>
        <v>Malá</v>
      </c>
    </row>
    <row r="1409" spans="1:5" x14ac:dyDescent="0.3">
      <c r="A1409" s="14" t="s">
        <v>1483</v>
      </c>
      <c r="B1409" s="13">
        <v>206379.28555583954</v>
      </c>
      <c r="C1409" s="8">
        <v>0</v>
      </c>
      <c r="D1409" s="13">
        <f t="shared" si="21"/>
        <v>206379.28555583954</v>
      </c>
      <c r="E1409" s="8" t="str" cm="1">
        <f t="array" ref="E1409">_xlfn.IFS(D1409&lt;100000,"Malá",D1409&lt;442000,"Podlimitná",D1409&gt;442000,"Nadlimitná")</f>
        <v>Podlimitná</v>
      </c>
    </row>
    <row r="1410" spans="1:5" x14ac:dyDescent="0.3">
      <c r="A1410" s="14" t="s">
        <v>1484</v>
      </c>
      <c r="B1410" s="13">
        <v>4906.3400573730469</v>
      </c>
      <c r="C1410" s="8">
        <v>0</v>
      </c>
      <c r="D1410" s="13">
        <f t="shared" si="21"/>
        <v>4906.3400573730469</v>
      </c>
      <c r="E1410" s="8" t="str" cm="1">
        <f t="array" ref="E1410">_xlfn.IFS(D1410&lt;100000,"Malá",D1410&lt;442000,"Podlimitná",D1410&gt;442000,"Nadlimitná")</f>
        <v>Malá</v>
      </c>
    </row>
    <row r="1411" spans="1:5" x14ac:dyDescent="0.3">
      <c r="A1411" s="14" t="s">
        <v>1485</v>
      </c>
      <c r="B1411" s="13">
        <v>283620.98867797852</v>
      </c>
      <c r="C1411" s="8">
        <v>1</v>
      </c>
      <c r="D1411" s="13">
        <f t="shared" si="21"/>
        <v>236198.17833944107</v>
      </c>
      <c r="E1411" s="8" t="str" cm="1">
        <f t="array" ref="E1411">_xlfn.IFS(D1411&lt;100000,"Malá",D1411&lt;442000,"Podlimitná",D1411&gt;442000,"Nadlimitná")</f>
        <v>Podlimitná</v>
      </c>
    </row>
    <row r="1412" spans="1:5" x14ac:dyDescent="0.3">
      <c r="A1412" s="14" t="s">
        <v>1486</v>
      </c>
      <c r="B1412" s="13">
        <v>35596.079967498779</v>
      </c>
      <c r="C1412" s="8">
        <v>0</v>
      </c>
      <c r="D1412" s="13">
        <f t="shared" si="21"/>
        <v>35596.079967498779</v>
      </c>
      <c r="E1412" s="8" t="str" cm="1">
        <f t="array" ref="E1412">_xlfn.IFS(D1412&lt;100000,"Malá",D1412&lt;442000,"Podlimitná",D1412&gt;442000,"Nadlimitná")</f>
        <v>Malá</v>
      </c>
    </row>
    <row r="1413" spans="1:5" x14ac:dyDescent="0.3">
      <c r="A1413" s="14" t="s">
        <v>1487</v>
      </c>
      <c r="B1413" s="13">
        <v>4579100.6270332336</v>
      </c>
      <c r="C1413" s="8">
        <v>1</v>
      </c>
      <c r="D1413" s="13">
        <f t="shared" si="21"/>
        <v>3813452.705244801</v>
      </c>
      <c r="E1413" s="8" t="str" cm="1">
        <f t="array" ref="E1413">_xlfn.IFS(D1413&lt;100000,"Malá",D1413&lt;442000,"Podlimitná",D1413&gt;442000,"Nadlimitná")</f>
        <v>Nadlimitná</v>
      </c>
    </row>
    <row r="1414" spans="1:5" x14ac:dyDescent="0.3">
      <c r="A1414" s="14" t="s">
        <v>1488</v>
      </c>
      <c r="B1414" s="13">
        <v>94889.169631958008</v>
      </c>
      <c r="C1414" s="8">
        <v>1</v>
      </c>
      <c r="D1414" s="13">
        <f t="shared" si="21"/>
        <v>79023.238427032906</v>
      </c>
      <c r="E1414" s="8" t="str" cm="1">
        <f t="array" ref="E1414">_xlfn.IFS(D1414&lt;100000,"Malá",D1414&lt;442000,"Podlimitná",D1414&gt;442000,"Nadlimitná")</f>
        <v>Malá</v>
      </c>
    </row>
    <row r="1415" spans="1:5" x14ac:dyDescent="0.3">
      <c r="A1415" s="14" t="s">
        <v>1489</v>
      </c>
      <c r="B1415" s="13">
        <v>923826.22867798805</v>
      </c>
      <c r="C1415" s="8">
        <v>0</v>
      </c>
      <c r="D1415" s="13">
        <f t="shared" si="21"/>
        <v>923826.22867798805</v>
      </c>
      <c r="E1415" s="8" t="str" cm="1">
        <f t="array" ref="E1415">_xlfn.IFS(D1415&lt;100000,"Malá",D1415&lt;442000,"Podlimitná",D1415&gt;442000,"Nadlimitná")</f>
        <v>Nadlimitná</v>
      </c>
    </row>
    <row r="1416" spans="1:5" x14ac:dyDescent="0.3">
      <c r="A1416" s="14" t="s">
        <v>1490</v>
      </c>
      <c r="B1416" s="13">
        <v>7684.030029296875</v>
      </c>
      <c r="C1416" s="8">
        <v>0</v>
      </c>
      <c r="D1416" s="13">
        <f t="shared" si="21"/>
        <v>7684.030029296875</v>
      </c>
      <c r="E1416" s="8" t="str" cm="1">
        <f t="array" ref="E1416">_xlfn.IFS(D1416&lt;100000,"Malá",D1416&lt;442000,"Podlimitná",D1416&gt;442000,"Nadlimitná")</f>
        <v>Malá</v>
      </c>
    </row>
    <row r="1417" spans="1:5" x14ac:dyDescent="0.3">
      <c r="A1417" s="14" t="s">
        <v>1491</v>
      </c>
      <c r="B1417" s="13">
        <v>80054.25</v>
      </c>
      <c r="C1417" s="8">
        <v>0</v>
      </c>
      <c r="D1417" s="13">
        <f t="shared" si="21"/>
        <v>80054.25</v>
      </c>
      <c r="E1417" s="8" t="str" cm="1">
        <f t="array" ref="E1417">_xlfn.IFS(D1417&lt;100000,"Malá",D1417&lt;442000,"Podlimitná",D1417&gt;442000,"Nadlimitná")</f>
        <v>Malá</v>
      </c>
    </row>
    <row r="1418" spans="1:5" x14ac:dyDescent="0.3">
      <c r="A1418" s="14" t="s">
        <v>1492</v>
      </c>
      <c r="B1418" s="13">
        <v>43182.259948730469</v>
      </c>
      <c r="C1418" s="8">
        <v>0</v>
      </c>
      <c r="D1418" s="13">
        <f t="shared" si="21"/>
        <v>43182.259948730469</v>
      </c>
      <c r="E1418" s="8" t="str" cm="1">
        <f t="array" ref="E1418">_xlfn.IFS(D1418&lt;100000,"Malá",D1418&lt;442000,"Podlimitná",D1418&gt;442000,"Nadlimitná")</f>
        <v>Malá</v>
      </c>
    </row>
    <row r="1419" spans="1:5" x14ac:dyDescent="0.3">
      <c r="A1419" s="14" t="s">
        <v>1493</v>
      </c>
      <c r="B1419" s="13">
        <v>158079.46963500977</v>
      </c>
      <c r="C1419" s="8">
        <v>0</v>
      </c>
      <c r="D1419" s="13">
        <f t="shared" si="21"/>
        <v>158079.46963500977</v>
      </c>
      <c r="E1419" s="8" t="str" cm="1">
        <f t="array" ref="E1419">_xlfn.IFS(D1419&lt;100000,"Malá",D1419&lt;442000,"Podlimitná",D1419&gt;442000,"Nadlimitná")</f>
        <v>Podlimitná</v>
      </c>
    </row>
    <row r="1420" spans="1:5" x14ac:dyDescent="0.3">
      <c r="A1420" s="14" t="s">
        <v>1494</v>
      </c>
      <c r="B1420" s="13">
        <v>75947.780364990234</v>
      </c>
      <c r="C1420" s="8">
        <v>0</v>
      </c>
      <c r="D1420" s="13">
        <f t="shared" si="21"/>
        <v>75947.780364990234</v>
      </c>
      <c r="E1420" s="8" t="str" cm="1">
        <f t="array" ref="E1420">_xlfn.IFS(D1420&lt;100000,"Malá",D1420&lt;442000,"Podlimitná",D1420&gt;442000,"Nadlimitná")</f>
        <v>Malá</v>
      </c>
    </row>
    <row r="1421" spans="1:5" x14ac:dyDescent="0.3">
      <c r="A1421" s="14" t="s">
        <v>1495</v>
      </c>
      <c r="B1421" s="13">
        <v>117425.08071899414</v>
      </c>
      <c r="C1421" s="8">
        <v>0</v>
      </c>
      <c r="D1421" s="13">
        <f t="shared" si="21"/>
        <v>117425.08071899414</v>
      </c>
      <c r="E1421" s="8" t="str" cm="1">
        <f t="array" ref="E1421">_xlfn.IFS(D1421&lt;100000,"Malá",D1421&lt;442000,"Podlimitná",D1421&gt;442000,"Nadlimitná")</f>
        <v>Podlimitná</v>
      </c>
    </row>
    <row r="1422" spans="1:5" x14ac:dyDescent="0.3">
      <c r="A1422" s="14" t="s">
        <v>1496</v>
      </c>
      <c r="B1422" s="13">
        <v>33418.400186538696</v>
      </c>
      <c r="C1422" s="8">
        <v>0</v>
      </c>
      <c r="D1422" s="13">
        <f t="shared" ref="D1422:D1485" si="22">IF(C1422=1,B1422*$M$20,B1422)</f>
        <v>33418.400186538696</v>
      </c>
      <c r="E1422" s="8" t="str" cm="1">
        <f t="array" ref="E1422">_xlfn.IFS(D1422&lt;100000,"Malá",D1422&lt;442000,"Podlimitná",D1422&gt;442000,"Nadlimitná")</f>
        <v>Malá</v>
      </c>
    </row>
    <row r="1423" spans="1:5" x14ac:dyDescent="0.3">
      <c r="A1423" s="14" t="s">
        <v>1497</v>
      </c>
      <c r="B1423" s="13">
        <v>108917.93045806885</v>
      </c>
      <c r="C1423" s="8">
        <v>0</v>
      </c>
      <c r="D1423" s="13">
        <f t="shared" si="22"/>
        <v>108917.93045806885</v>
      </c>
      <c r="E1423" s="8" t="str" cm="1">
        <f t="array" ref="E1423">_xlfn.IFS(D1423&lt;100000,"Malá",D1423&lt;442000,"Podlimitná",D1423&gt;442000,"Nadlimitná")</f>
        <v>Podlimitná</v>
      </c>
    </row>
    <row r="1424" spans="1:5" x14ac:dyDescent="0.3">
      <c r="A1424" s="14" t="s">
        <v>1498</v>
      </c>
      <c r="B1424" s="13">
        <v>93660.139434814453</v>
      </c>
      <c r="C1424" s="8">
        <v>0</v>
      </c>
      <c r="D1424" s="13">
        <f t="shared" si="22"/>
        <v>93660.139434814453</v>
      </c>
      <c r="E1424" s="8" t="str" cm="1">
        <f t="array" ref="E1424">_xlfn.IFS(D1424&lt;100000,"Malá",D1424&lt;442000,"Podlimitná",D1424&gt;442000,"Nadlimitná")</f>
        <v>Malá</v>
      </c>
    </row>
    <row r="1425" spans="1:5" x14ac:dyDescent="0.3">
      <c r="A1425" s="14" t="s">
        <v>1499</v>
      </c>
      <c r="B1425" s="13">
        <v>51364.850341796875</v>
      </c>
      <c r="C1425" s="8">
        <v>0</v>
      </c>
      <c r="D1425" s="13">
        <f t="shared" si="22"/>
        <v>51364.850341796875</v>
      </c>
      <c r="E1425" s="8" t="str" cm="1">
        <f t="array" ref="E1425">_xlfn.IFS(D1425&lt;100000,"Malá",D1425&lt;442000,"Podlimitná",D1425&gt;442000,"Nadlimitná")</f>
        <v>Malá</v>
      </c>
    </row>
    <row r="1426" spans="1:5" x14ac:dyDescent="0.3">
      <c r="A1426" s="14" t="s">
        <v>1500</v>
      </c>
      <c r="B1426" s="13">
        <v>51884.059326171875</v>
      </c>
      <c r="C1426" s="8">
        <v>0</v>
      </c>
      <c r="D1426" s="13">
        <f t="shared" si="22"/>
        <v>51884.059326171875</v>
      </c>
      <c r="E1426" s="8" t="str" cm="1">
        <f t="array" ref="E1426">_xlfn.IFS(D1426&lt;100000,"Malá",D1426&lt;442000,"Podlimitná",D1426&gt;442000,"Nadlimitná")</f>
        <v>Malá</v>
      </c>
    </row>
    <row r="1427" spans="1:5" x14ac:dyDescent="0.3">
      <c r="A1427" s="14" t="s">
        <v>1501</v>
      </c>
      <c r="B1427" s="13">
        <v>23310.460540771484</v>
      </c>
      <c r="C1427" s="8">
        <v>0</v>
      </c>
      <c r="D1427" s="13">
        <f t="shared" si="22"/>
        <v>23310.460540771484</v>
      </c>
      <c r="E1427" s="8" t="str" cm="1">
        <f t="array" ref="E1427">_xlfn.IFS(D1427&lt;100000,"Malá",D1427&lt;442000,"Podlimitná",D1427&gt;442000,"Nadlimitná")</f>
        <v>Malá</v>
      </c>
    </row>
    <row r="1428" spans="1:5" x14ac:dyDescent="0.3">
      <c r="A1428" s="14" t="s">
        <v>1502</v>
      </c>
      <c r="B1428" s="13">
        <v>28776.279907226563</v>
      </c>
      <c r="C1428" s="8">
        <v>0</v>
      </c>
      <c r="D1428" s="13">
        <f t="shared" si="22"/>
        <v>28776.279907226563</v>
      </c>
      <c r="E1428" s="8" t="str" cm="1">
        <f t="array" ref="E1428">_xlfn.IFS(D1428&lt;100000,"Malá",D1428&lt;442000,"Podlimitná",D1428&gt;442000,"Nadlimitná")</f>
        <v>Malá</v>
      </c>
    </row>
    <row r="1429" spans="1:5" x14ac:dyDescent="0.3">
      <c r="A1429" s="14" t="s">
        <v>1503</v>
      </c>
      <c r="B1429" s="13">
        <v>79335.360443115234</v>
      </c>
      <c r="C1429" s="8">
        <v>0</v>
      </c>
      <c r="D1429" s="13">
        <f t="shared" si="22"/>
        <v>79335.360443115234</v>
      </c>
      <c r="E1429" s="8" t="str" cm="1">
        <f t="array" ref="E1429">_xlfn.IFS(D1429&lt;100000,"Malá",D1429&lt;442000,"Podlimitná",D1429&gt;442000,"Nadlimitná")</f>
        <v>Malá</v>
      </c>
    </row>
    <row r="1430" spans="1:5" x14ac:dyDescent="0.3">
      <c r="A1430" s="14" t="s">
        <v>1504</v>
      </c>
      <c r="B1430" s="13">
        <v>91074.099824905396</v>
      </c>
      <c r="C1430" s="8">
        <v>0</v>
      </c>
      <c r="D1430" s="13">
        <f t="shared" si="22"/>
        <v>91074.099824905396</v>
      </c>
      <c r="E1430" s="8" t="str" cm="1">
        <f t="array" ref="E1430">_xlfn.IFS(D1430&lt;100000,"Malá",D1430&lt;442000,"Podlimitná",D1430&gt;442000,"Nadlimitná")</f>
        <v>Malá</v>
      </c>
    </row>
    <row r="1431" spans="1:5" x14ac:dyDescent="0.3">
      <c r="A1431" s="14" t="s">
        <v>1505</v>
      </c>
      <c r="B1431" s="13">
        <v>48416.620391845703</v>
      </c>
      <c r="C1431" s="8">
        <v>0</v>
      </c>
      <c r="D1431" s="13">
        <f t="shared" si="22"/>
        <v>48416.620391845703</v>
      </c>
      <c r="E1431" s="8" t="str" cm="1">
        <f t="array" ref="E1431">_xlfn.IFS(D1431&lt;100000,"Malá",D1431&lt;442000,"Podlimitná",D1431&gt;442000,"Nadlimitná")</f>
        <v>Malá</v>
      </c>
    </row>
    <row r="1432" spans="1:5" x14ac:dyDescent="0.3">
      <c r="A1432" s="14" t="s">
        <v>1506</v>
      </c>
      <c r="B1432" s="13">
        <v>82356.060643196106</v>
      </c>
      <c r="C1432" s="8">
        <v>0</v>
      </c>
      <c r="D1432" s="13">
        <f t="shared" si="22"/>
        <v>82356.060643196106</v>
      </c>
      <c r="E1432" s="8" t="str" cm="1">
        <f t="array" ref="E1432">_xlfn.IFS(D1432&lt;100000,"Malá",D1432&lt;442000,"Podlimitná",D1432&gt;442000,"Nadlimitná")</f>
        <v>Malá</v>
      </c>
    </row>
    <row r="1433" spans="1:5" x14ac:dyDescent="0.3">
      <c r="A1433" s="14" t="s">
        <v>1507</v>
      </c>
      <c r="B1433" s="13">
        <v>33175.750564575195</v>
      </c>
      <c r="C1433" s="8">
        <v>0</v>
      </c>
      <c r="D1433" s="13">
        <f t="shared" si="22"/>
        <v>33175.750564575195</v>
      </c>
      <c r="E1433" s="8" t="str" cm="1">
        <f t="array" ref="E1433">_xlfn.IFS(D1433&lt;100000,"Malá",D1433&lt;442000,"Podlimitná",D1433&gt;442000,"Nadlimitná")</f>
        <v>Malá</v>
      </c>
    </row>
    <row r="1434" spans="1:5" x14ac:dyDescent="0.3">
      <c r="A1434" s="14" t="s">
        <v>1508</v>
      </c>
      <c r="B1434" s="13">
        <v>88536.20947265625</v>
      </c>
      <c r="C1434" s="8">
        <v>0</v>
      </c>
      <c r="D1434" s="13">
        <f t="shared" si="22"/>
        <v>88536.20947265625</v>
      </c>
      <c r="E1434" s="8" t="str" cm="1">
        <f t="array" ref="E1434">_xlfn.IFS(D1434&lt;100000,"Malá",D1434&lt;442000,"Podlimitná",D1434&gt;442000,"Nadlimitná")</f>
        <v>Malá</v>
      </c>
    </row>
    <row r="1435" spans="1:5" x14ac:dyDescent="0.3">
      <c r="A1435" s="14" t="s">
        <v>1509</v>
      </c>
      <c r="B1435" s="13">
        <v>56229.370361328125</v>
      </c>
      <c r="C1435" s="8">
        <v>0</v>
      </c>
      <c r="D1435" s="13">
        <f t="shared" si="22"/>
        <v>56229.370361328125</v>
      </c>
      <c r="E1435" s="8" t="str" cm="1">
        <f t="array" ref="E1435">_xlfn.IFS(D1435&lt;100000,"Malá",D1435&lt;442000,"Podlimitná",D1435&gt;442000,"Nadlimitná")</f>
        <v>Malá</v>
      </c>
    </row>
    <row r="1436" spans="1:5" x14ac:dyDescent="0.3">
      <c r="A1436" s="14" t="s">
        <v>1510</v>
      </c>
      <c r="B1436" s="13">
        <v>103594.95969200134</v>
      </c>
      <c r="C1436" s="8">
        <v>0</v>
      </c>
      <c r="D1436" s="13">
        <f t="shared" si="22"/>
        <v>103594.95969200134</v>
      </c>
      <c r="E1436" s="8" t="str" cm="1">
        <f t="array" ref="E1436">_xlfn.IFS(D1436&lt;100000,"Malá",D1436&lt;442000,"Podlimitná",D1436&gt;442000,"Nadlimitná")</f>
        <v>Podlimitná</v>
      </c>
    </row>
    <row r="1437" spans="1:5" x14ac:dyDescent="0.3">
      <c r="A1437" s="14" t="s">
        <v>1511</v>
      </c>
      <c r="B1437" s="13">
        <v>90624.430191040039</v>
      </c>
      <c r="C1437" s="8">
        <v>0</v>
      </c>
      <c r="D1437" s="13">
        <f t="shared" si="22"/>
        <v>90624.430191040039</v>
      </c>
      <c r="E1437" s="8" t="str" cm="1">
        <f t="array" ref="E1437">_xlfn.IFS(D1437&lt;100000,"Malá",D1437&lt;442000,"Podlimitná",D1437&gt;442000,"Nadlimitná")</f>
        <v>Malá</v>
      </c>
    </row>
    <row r="1438" spans="1:5" x14ac:dyDescent="0.3">
      <c r="A1438" s="14" t="s">
        <v>1512</v>
      </c>
      <c r="B1438" s="13">
        <v>55470.84969329834</v>
      </c>
      <c r="C1438" s="8">
        <v>0</v>
      </c>
      <c r="D1438" s="13">
        <f t="shared" si="22"/>
        <v>55470.84969329834</v>
      </c>
      <c r="E1438" s="8" t="str" cm="1">
        <f t="array" ref="E1438">_xlfn.IFS(D1438&lt;100000,"Malá",D1438&lt;442000,"Podlimitná",D1438&gt;442000,"Nadlimitná")</f>
        <v>Malá</v>
      </c>
    </row>
    <row r="1439" spans="1:5" x14ac:dyDescent="0.3">
      <c r="A1439" s="14" t="s">
        <v>1513</v>
      </c>
      <c r="B1439" s="13">
        <v>23767.450050354004</v>
      </c>
      <c r="C1439" s="8">
        <v>0</v>
      </c>
      <c r="D1439" s="13">
        <f t="shared" si="22"/>
        <v>23767.450050354004</v>
      </c>
      <c r="E1439" s="8" t="str" cm="1">
        <f t="array" ref="E1439">_xlfn.IFS(D1439&lt;100000,"Malá",D1439&lt;442000,"Podlimitná",D1439&gt;442000,"Nadlimitná")</f>
        <v>Malá</v>
      </c>
    </row>
    <row r="1440" spans="1:5" x14ac:dyDescent="0.3">
      <c r="A1440" s="14" t="s">
        <v>1514</v>
      </c>
      <c r="B1440" s="13">
        <v>17172.280029296875</v>
      </c>
      <c r="C1440" s="8">
        <v>0</v>
      </c>
      <c r="D1440" s="13">
        <f t="shared" si="22"/>
        <v>17172.280029296875</v>
      </c>
      <c r="E1440" s="8" t="str" cm="1">
        <f t="array" ref="E1440">_xlfn.IFS(D1440&lt;100000,"Malá",D1440&lt;442000,"Podlimitná",D1440&gt;442000,"Nadlimitná")</f>
        <v>Malá</v>
      </c>
    </row>
    <row r="1441" spans="1:5" x14ac:dyDescent="0.3">
      <c r="A1441" s="14" t="s">
        <v>1515</v>
      </c>
      <c r="B1441" s="13">
        <v>43631.16064453125</v>
      </c>
      <c r="C1441" s="8">
        <v>0</v>
      </c>
      <c r="D1441" s="13">
        <f t="shared" si="22"/>
        <v>43631.16064453125</v>
      </c>
      <c r="E1441" s="8" t="str" cm="1">
        <f t="array" ref="E1441">_xlfn.IFS(D1441&lt;100000,"Malá",D1441&lt;442000,"Podlimitná",D1441&gt;442000,"Nadlimitná")</f>
        <v>Malá</v>
      </c>
    </row>
    <row r="1442" spans="1:5" x14ac:dyDescent="0.3">
      <c r="A1442" s="14" t="s">
        <v>1516</v>
      </c>
      <c r="B1442" s="13">
        <v>50674.829498291016</v>
      </c>
      <c r="C1442" s="8">
        <v>0</v>
      </c>
      <c r="D1442" s="13">
        <f t="shared" si="22"/>
        <v>50674.829498291016</v>
      </c>
      <c r="E1442" s="8" t="str" cm="1">
        <f t="array" ref="E1442">_xlfn.IFS(D1442&lt;100000,"Malá",D1442&lt;442000,"Podlimitná",D1442&gt;442000,"Nadlimitná")</f>
        <v>Malá</v>
      </c>
    </row>
    <row r="1443" spans="1:5" x14ac:dyDescent="0.3">
      <c r="A1443" s="14" t="s">
        <v>1517</v>
      </c>
      <c r="B1443" s="13">
        <v>55442.879821777344</v>
      </c>
      <c r="C1443" s="8">
        <v>0</v>
      </c>
      <c r="D1443" s="13">
        <f t="shared" si="22"/>
        <v>55442.879821777344</v>
      </c>
      <c r="E1443" s="8" t="str" cm="1">
        <f t="array" ref="E1443">_xlfn.IFS(D1443&lt;100000,"Malá",D1443&lt;442000,"Podlimitná",D1443&gt;442000,"Nadlimitná")</f>
        <v>Malá</v>
      </c>
    </row>
    <row r="1444" spans="1:5" x14ac:dyDescent="0.3">
      <c r="A1444" s="14" t="s">
        <v>1518</v>
      </c>
      <c r="B1444" s="13">
        <v>95754.730308532715</v>
      </c>
      <c r="C1444" s="8">
        <v>0</v>
      </c>
      <c r="D1444" s="13">
        <f t="shared" si="22"/>
        <v>95754.730308532715</v>
      </c>
      <c r="E1444" s="8" t="str" cm="1">
        <f t="array" ref="E1444">_xlfn.IFS(D1444&lt;100000,"Malá",D1444&lt;442000,"Podlimitná",D1444&gt;442000,"Nadlimitná")</f>
        <v>Malá</v>
      </c>
    </row>
    <row r="1445" spans="1:5" x14ac:dyDescent="0.3">
      <c r="A1445" s="14" t="s">
        <v>1519</v>
      </c>
      <c r="B1445" s="13">
        <v>27131.320037841797</v>
      </c>
      <c r="C1445" s="8">
        <v>0</v>
      </c>
      <c r="D1445" s="13">
        <f t="shared" si="22"/>
        <v>27131.320037841797</v>
      </c>
      <c r="E1445" s="8" t="str" cm="1">
        <f t="array" ref="E1445">_xlfn.IFS(D1445&lt;100000,"Malá",D1445&lt;442000,"Podlimitná",D1445&gt;442000,"Nadlimitná")</f>
        <v>Malá</v>
      </c>
    </row>
    <row r="1446" spans="1:5" x14ac:dyDescent="0.3">
      <c r="A1446" s="14" t="s">
        <v>1520</v>
      </c>
      <c r="B1446" s="13">
        <v>93921.578125</v>
      </c>
      <c r="C1446" s="8">
        <v>0</v>
      </c>
      <c r="D1446" s="13">
        <f t="shared" si="22"/>
        <v>93921.578125</v>
      </c>
      <c r="E1446" s="8" t="str" cm="1">
        <f t="array" ref="E1446">_xlfn.IFS(D1446&lt;100000,"Malá",D1446&lt;442000,"Podlimitná",D1446&gt;442000,"Nadlimitná")</f>
        <v>Malá</v>
      </c>
    </row>
    <row r="1447" spans="1:5" x14ac:dyDescent="0.3">
      <c r="A1447" s="14" t="s">
        <v>1521</v>
      </c>
      <c r="B1447" s="13">
        <v>419967.46829223633</v>
      </c>
      <c r="C1447" s="8">
        <v>1</v>
      </c>
      <c r="D1447" s="13">
        <f t="shared" si="22"/>
        <v>349746.86265225318</v>
      </c>
      <c r="E1447" s="8" t="str" cm="1">
        <f t="array" ref="E1447">_xlfn.IFS(D1447&lt;100000,"Malá",D1447&lt;442000,"Podlimitná",D1447&gt;442000,"Nadlimitná")</f>
        <v>Podlimitná</v>
      </c>
    </row>
    <row r="1448" spans="1:5" x14ac:dyDescent="0.3">
      <c r="A1448" s="14" t="s">
        <v>1522</v>
      </c>
      <c r="B1448" s="13">
        <v>77402.290802001953</v>
      </c>
      <c r="C1448" s="8">
        <v>0</v>
      </c>
      <c r="D1448" s="13">
        <f t="shared" si="22"/>
        <v>77402.290802001953</v>
      </c>
      <c r="E1448" s="8" t="str" cm="1">
        <f t="array" ref="E1448">_xlfn.IFS(D1448&lt;100000,"Malá",D1448&lt;442000,"Podlimitná",D1448&gt;442000,"Nadlimitná")</f>
        <v>Malá</v>
      </c>
    </row>
    <row r="1449" spans="1:5" x14ac:dyDescent="0.3">
      <c r="A1449" s="14" t="s">
        <v>1523</v>
      </c>
      <c r="B1449" s="13">
        <v>166420.85000729561</v>
      </c>
      <c r="C1449" s="8">
        <v>0</v>
      </c>
      <c r="D1449" s="13">
        <f t="shared" si="22"/>
        <v>166420.85000729561</v>
      </c>
      <c r="E1449" s="8" t="str" cm="1">
        <f t="array" ref="E1449">_xlfn.IFS(D1449&lt;100000,"Malá",D1449&lt;442000,"Podlimitná",D1449&gt;442000,"Nadlimitná")</f>
        <v>Podlimitná</v>
      </c>
    </row>
    <row r="1450" spans="1:5" x14ac:dyDescent="0.3">
      <c r="A1450" s="14" t="s">
        <v>1524</v>
      </c>
      <c r="B1450" s="13">
        <v>119121.94110107422</v>
      </c>
      <c r="C1450" s="8">
        <v>0</v>
      </c>
      <c r="D1450" s="13">
        <f t="shared" si="22"/>
        <v>119121.94110107422</v>
      </c>
      <c r="E1450" s="8" t="str" cm="1">
        <f t="array" ref="E1450">_xlfn.IFS(D1450&lt;100000,"Malá",D1450&lt;442000,"Podlimitná",D1450&gt;442000,"Nadlimitná")</f>
        <v>Podlimitná</v>
      </c>
    </row>
    <row r="1451" spans="1:5" x14ac:dyDescent="0.3">
      <c r="A1451" s="14" t="s">
        <v>1525</v>
      </c>
      <c r="B1451" s="13">
        <v>123319.79052734375</v>
      </c>
      <c r="C1451" s="8">
        <v>0</v>
      </c>
      <c r="D1451" s="13">
        <f t="shared" si="22"/>
        <v>123319.79052734375</v>
      </c>
      <c r="E1451" s="8" t="str" cm="1">
        <f t="array" ref="E1451">_xlfn.IFS(D1451&lt;100000,"Malá",D1451&lt;442000,"Podlimitná",D1451&gt;442000,"Nadlimitná")</f>
        <v>Podlimitná</v>
      </c>
    </row>
    <row r="1452" spans="1:5" x14ac:dyDescent="0.3">
      <c r="A1452" s="14" t="s">
        <v>1526</v>
      </c>
      <c r="B1452" s="13">
        <v>25150.990043640137</v>
      </c>
      <c r="C1452" s="8">
        <v>0</v>
      </c>
      <c r="D1452" s="13">
        <f t="shared" si="22"/>
        <v>25150.990043640137</v>
      </c>
      <c r="E1452" s="8" t="str" cm="1">
        <f t="array" ref="E1452">_xlfn.IFS(D1452&lt;100000,"Malá",D1452&lt;442000,"Podlimitná",D1452&gt;442000,"Nadlimitná")</f>
        <v>Malá</v>
      </c>
    </row>
    <row r="1453" spans="1:5" x14ac:dyDescent="0.3">
      <c r="A1453" s="14" t="s">
        <v>1527</v>
      </c>
      <c r="B1453" s="13">
        <v>15226.640075683594</v>
      </c>
      <c r="C1453" s="8">
        <v>0</v>
      </c>
      <c r="D1453" s="13">
        <f t="shared" si="22"/>
        <v>15226.640075683594</v>
      </c>
      <c r="E1453" s="8" t="str" cm="1">
        <f t="array" ref="E1453">_xlfn.IFS(D1453&lt;100000,"Malá",D1453&lt;442000,"Podlimitná",D1453&gt;442000,"Nadlimitná")</f>
        <v>Malá</v>
      </c>
    </row>
    <row r="1454" spans="1:5" x14ac:dyDescent="0.3">
      <c r="A1454" s="14" t="s">
        <v>1528</v>
      </c>
      <c r="B1454" s="13">
        <v>152204.21876525879</v>
      </c>
      <c r="C1454" s="8">
        <v>1</v>
      </c>
      <c r="D1454" s="13">
        <f t="shared" si="22"/>
        <v>126754.93226190573</v>
      </c>
      <c r="E1454" s="8" t="str" cm="1">
        <f t="array" ref="E1454">_xlfn.IFS(D1454&lt;100000,"Malá",D1454&lt;442000,"Podlimitná",D1454&gt;442000,"Nadlimitná")</f>
        <v>Podlimitná</v>
      </c>
    </row>
    <row r="1455" spans="1:5" x14ac:dyDescent="0.3">
      <c r="A1455" s="14" t="s">
        <v>1529</v>
      </c>
      <c r="B1455" s="13">
        <v>84566.670776367188</v>
      </c>
      <c r="C1455" s="8">
        <v>0</v>
      </c>
      <c r="D1455" s="13">
        <f t="shared" si="22"/>
        <v>84566.670776367188</v>
      </c>
      <c r="E1455" s="8" t="str" cm="1">
        <f t="array" ref="E1455">_xlfn.IFS(D1455&lt;100000,"Malá",D1455&lt;442000,"Podlimitná",D1455&gt;442000,"Nadlimitná")</f>
        <v>Malá</v>
      </c>
    </row>
    <row r="1456" spans="1:5" x14ac:dyDescent="0.3">
      <c r="A1456" s="14" t="s">
        <v>1530</v>
      </c>
      <c r="B1456" s="13">
        <v>64532.911224365234</v>
      </c>
      <c r="C1456" s="8">
        <v>0</v>
      </c>
      <c r="D1456" s="13">
        <f t="shared" si="22"/>
        <v>64532.911224365234</v>
      </c>
      <c r="E1456" s="8" t="str" cm="1">
        <f t="array" ref="E1456">_xlfn.IFS(D1456&lt;100000,"Malá",D1456&lt;442000,"Podlimitná",D1456&gt;442000,"Nadlimitná")</f>
        <v>Malá</v>
      </c>
    </row>
    <row r="1457" spans="1:5" x14ac:dyDescent="0.3">
      <c r="A1457" s="14" t="s">
        <v>1531</v>
      </c>
      <c r="B1457" s="13">
        <v>133128.28128814697</v>
      </c>
      <c r="C1457" s="8">
        <v>0</v>
      </c>
      <c r="D1457" s="13">
        <f t="shared" si="22"/>
        <v>133128.28128814697</v>
      </c>
      <c r="E1457" s="8" t="str" cm="1">
        <f t="array" ref="E1457">_xlfn.IFS(D1457&lt;100000,"Malá",D1457&lt;442000,"Podlimitná",D1457&gt;442000,"Nadlimitná")</f>
        <v>Podlimitná</v>
      </c>
    </row>
    <row r="1458" spans="1:5" x14ac:dyDescent="0.3">
      <c r="A1458" s="14" t="s">
        <v>1532</v>
      </c>
      <c r="B1458" s="13">
        <v>313092.0295715332</v>
      </c>
      <c r="C1458" s="8">
        <v>0</v>
      </c>
      <c r="D1458" s="13">
        <f t="shared" si="22"/>
        <v>313092.0295715332</v>
      </c>
      <c r="E1458" s="8" t="str" cm="1">
        <f t="array" ref="E1458">_xlfn.IFS(D1458&lt;100000,"Malá",D1458&lt;442000,"Podlimitná",D1458&gt;442000,"Nadlimitná")</f>
        <v>Podlimitná</v>
      </c>
    </row>
    <row r="1459" spans="1:5" x14ac:dyDescent="0.3">
      <c r="A1459" s="14" t="s">
        <v>1533</v>
      </c>
      <c r="B1459" s="13">
        <v>248521.23120117188</v>
      </c>
      <c r="C1459" s="8">
        <v>0</v>
      </c>
      <c r="D1459" s="13">
        <f t="shared" si="22"/>
        <v>248521.23120117188</v>
      </c>
      <c r="E1459" s="8" t="str" cm="1">
        <f t="array" ref="E1459">_xlfn.IFS(D1459&lt;100000,"Malá",D1459&lt;442000,"Podlimitná",D1459&gt;442000,"Nadlimitná")</f>
        <v>Podlimitná</v>
      </c>
    </row>
    <row r="1460" spans="1:5" x14ac:dyDescent="0.3">
      <c r="A1460" s="14" t="s">
        <v>1534</v>
      </c>
      <c r="B1460" s="13">
        <v>86335.70032119751</v>
      </c>
      <c r="C1460" s="8">
        <v>0</v>
      </c>
      <c r="D1460" s="13">
        <f t="shared" si="22"/>
        <v>86335.70032119751</v>
      </c>
      <c r="E1460" s="8" t="str" cm="1">
        <f t="array" ref="E1460">_xlfn.IFS(D1460&lt;100000,"Malá",D1460&lt;442000,"Podlimitná",D1460&gt;442000,"Nadlimitná")</f>
        <v>Malá</v>
      </c>
    </row>
    <row r="1461" spans="1:5" x14ac:dyDescent="0.3">
      <c r="A1461" s="14" t="s">
        <v>1535</v>
      </c>
      <c r="B1461" s="13">
        <v>245188.88922119141</v>
      </c>
      <c r="C1461" s="8">
        <v>0</v>
      </c>
      <c r="D1461" s="13">
        <f t="shared" si="22"/>
        <v>245188.88922119141</v>
      </c>
      <c r="E1461" s="8" t="str" cm="1">
        <f t="array" ref="E1461">_xlfn.IFS(D1461&lt;100000,"Malá",D1461&lt;442000,"Podlimitná",D1461&gt;442000,"Nadlimitná")</f>
        <v>Podlimitná</v>
      </c>
    </row>
    <row r="1462" spans="1:5" x14ac:dyDescent="0.3">
      <c r="A1462" s="14" t="s">
        <v>1536</v>
      </c>
      <c r="B1462" s="13">
        <v>17700.51953125</v>
      </c>
      <c r="C1462" s="8">
        <v>0</v>
      </c>
      <c r="D1462" s="13">
        <f t="shared" si="22"/>
        <v>17700.51953125</v>
      </c>
      <c r="E1462" s="8" t="str" cm="1">
        <f t="array" ref="E1462">_xlfn.IFS(D1462&lt;100000,"Malá",D1462&lt;442000,"Podlimitná",D1462&gt;442000,"Nadlimitná")</f>
        <v>Malá</v>
      </c>
    </row>
    <row r="1463" spans="1:5" x14ac:dyDescent="0.3">
      <c r="A1463" s="14" t="s">
        <v>1537</v>
      </c>
      <c r="B1463" s="13">
        <v>173206.26983642578</v>
      </c>
      <c r="C1463" s="8">
        <v>1</v>
      </c>
      <c r="D1463" s="13">
        <f t="shared" si="22"/>
        <v>144245.33812899</v>
      </c>
      <c r="E1463" s="8" t="str" cm="1">
        <f t="array" ref="E1463">_xlfn.IFS(D1463&lt;100000,"Malá",D1463&lt;442000,"Podlimitná",D1463&gt;442000,"Nadlimitná")</f>
        <v>Podlimitná</v>
      </c>
    </row>
    <row r="1464" spans="1:5" x14ac:dyDescent="0.3">
      <c r="A1464" s="14" t="s">
        <v>1538</v>
      </c>
      <c r="B1464" s="13">
        <v>109727.14038085938</v>
      </c>
      <c r="C1464" s="8">
        <v>0</v>
      </c>
      <c r="D1464" s="13">
        <f t="shared" si="22"/>
        <v>109727.14038085938</v>
      </c>
      <c r="E1464" s="8" t="str" cm="1">
        <f t="array" ref="E1464">_xlfn.IFS(D1464&lt;100000,"Malá",D1464&lt;442000,"Podlimitná",D1464&gt;442000,"Nadlimitná")</f>
        <v>Podlimitná</v>
      </c>
    </row>
    <row r="1465" spans="1:5" x14ac:dyDescent="0.3">
      <c r="A1465" s="14" t="s">
        <v>1539</v>
      </c>
      <c r="B1465" s="13">
        <v>5285.31982421875</v>
      </c>
      <c r="C1465" s="8">
        <v>0</v>
      </c>
      <c r="D1465" s="13">
        <f t="shared" si="22"/>
        <v>5285.31982421875</v>
      </c>
      <c r="E1465" s="8" t="str" cm="1">
        <f t="array" ref="E1465">_xlfn.IFS(D1465&lt;100000,"Malá",D1465&lt;442000,"Podlimitná",D1465&gt;442000,"Nadlimitná")</f>
        <v>Malá</v>
      </c>
    </row>
    <row r="1466" spans="1:5" x14ac:dyDescent="0.3">
      <c r="A1466" s="14" t="s">
        <v>1540</v>
      </c>
      <c r="B1466" s="13">
        <v>4827.6298828125</v>
      </c>
      <c r="C1466" s="8">
        <v>0</v>
      </c>
      <c r="D1466" s="13">
        <f t="shared" si="22"/>
        <v>4827.6298828125</v>
      </c>
      <c r="E1466" s="8" t="str" cm="1">
        <f t="array" ref="E1466">_xlfn.IFS(D1466&lt;100000,"Malá",D1466&lt;442000,"Podlimitná",D1466&gt;442000,"Nadlimitná")</f>
        <v>Malá</v>
      </c>
    </row>
    <row r="1467" spans="1:5" x14ac:dyDescent="0.3">
      <c r="A1467" s="14" t="s">
        <v>1541</v>
      </c>
      <c r="B1467" s="13">
        <v>13041.630126953125</v>
      </c>
      <c r="C1467" s="8">
        <v>0</v>
      </c>
      <c r="D1467" s="13">
        <f t="shared" si="22"/>
        <v>13041.630126953125</v>
      </c>
      <c r="E1467" s="8" t="str" cm="1">
        <f t="array" ref="E1467">_xlfn.IFS(D1467&lt;100000,"Malá",D1467&lt;442000,"Podlimitná",D1467&gt;442000,"Nadlimitná")</f>
        <v>Malá</v>
      </c>
    </row>
    <row r="1468" spans="1:5" x14ac:dyDescent="0.3">
      <c r="A1468" s="14" t="s">
        <v>1542</v>
      </c>
      <c r="B1468" s="13">
        <v>17959.14990234375</v>
      </c>
      <c r="C1468" s="8">
        <v>0</v>
      </c>
      <c r="D1468" s="13">
        <f t="shared" si="22"/>
        <v>17959.14990234375</v>
      </c>
      <c r="E1468" s="8" t="str" cm="1">
        <f t="array" ref="E1468">_xlfn.IFS(D1468&lt;100000,"Malá",D1468&lt;442000,"Podlimitná",D1468&gt;442000,"Nadlimitná")</f>
        <v>Malá</v>
      </c>
    </row>
    <row r="1469" spans="1:5" x14ac:dyDescent="0.3">
      <c r="A1469" s="14" t="s">
        <v>1543</v>
      </c>
      <c r="B1469" s="13">
        <v>12413.3701171875</v>
      </c>
      <c r="C1469" s="8">
        <v>0</v>
      </c>
      <c r="D1469" s="13">
        <f t="shared" si="22"/>
        <v>12413.3701171875</v>
      </c>
      <c r="E1469" s="8" t="str" cm="1">
        <f t="array" ref="E1469">_xlfn.IFS(D1469&lt;100000,"Malá",D1469&lt;442000,"Podlimitná",D1469&gt;442000,"Nadlimitná")</f>
        <v>Malá</v>
      </c>
    </row>
    <row r="1470" spans="1:5" x14ac:dyDescent="0.3">
      <c r="A1470" s="14" t="s">
        <v>1544</v>
      </c>
      <c r="B1470" s="13">
        <v>2345823.5184326172</v>
      </c>
      <c r="C1470" s="8">
        <v>1</v>
      </c>
      <c r="D1470" s="13">
        <f t="shared" si="22"/>
        <v>1953590.4036661424</v>
      </c>
      <c r="E1470" s="8" t="str" cm="1">
        <f t="array" ref="E1470">_xlfn.IFS(D1470&lt;100000,"Malá",D1470&lt;442000,"Podlimitná",D1470&gt;442000,"Nadlimitná")</f>
        <v>Nadlimitná</v>
      </c>
    </row>
    <row r="1471" spans="1:5" x14ac:dyDescent="0.3">
      <c r="A1471" s="14" t="s">
        <v>1545</v>
      </c>
      <c r="B1471" s="13">
        <v>42072.710479736328</v>
      </c>
      <c r="C1471" s="8">
        <v>0</v>
      </c>
      <c r="D1471" s="13">
        <f t="shared" si="22"/>
        <v>42072.710479736328</v>
      </c>
      <c r="E1471" s="8" t="str" cm="1">
        <f t="array" ref="E1471">_xlfn.IFS(D1471&lt;100000,"Malá",D1471&lt;442000,"Podlimitná",D1471&gt;442000,"Nadlimitná")</f>
        <v>Malá</v>
      </c>
    </row>
    <row r="1472" spans="1:5" x14ac:dyDescent="0.3">
      <c r="A1472" s="14" t="s">
        <v>1546</v>
      </c>
      <c r="B1472" s="13">
        <v>5367.64990234375</v>
      </c>
      <c r="C1472" s="8">
        <v>0</v>
      </c>
      <c r="D1472" s="13">
        <f t="shared" si="22"/>
        <v>5367.64990234375</v>
      </c>
      <c r="E1472" s="8" t="str" cm="1">
        <f t="array" ref="E1472">_xlfn.IFS(D1472&lt;100000,"Malá",D1472&lt;442000,"Podlimitná",D1472&gt;442000,"Nadlimitná")</f>
        <v>Malá</v>
      </c>
    </row>
    <row r="1473" spans="1:5" x14ac:dyDescent="0.3">
      <c r="A1473" s="14" t="s">
        <v>1547</v>
      </c>
      <c r="B1473" s="13">
        <v>11833.350006103516</v>
      </c>
      <c r="C1473" s="8">
        <v>0</v>
      </c>
      <c r="D1473" s="13">
        <f t="shared" si="22"/>
        <v>11833.350006103516</v>
      </c>
      <c r="E1473" s="8" t="str" cm="1">
        <f t="array" ref="E1473">_xlfn.IFS(D1473&lt;100000,"Malá",D1473&lt;442000,"Podlimitná",D1473&gt;442000,"Nadlimitná")</f>
        <v>Malá</v>
      </c>
    </row>
    <row r="1474" spans="1:5" x14ac:dyDescent="0.3">
      <c r="A1474" s="14" t="s">
        <v>1548</v>
      </c>
      <c r="B1474" s="13">
        <v>98896.259796142578</v>
      </c>
      <c r="C1474" s="8">
        <v>0</v>
      </c>
      <c r="D1474" s="13">
        <f t="shared" si="22"/>
        <v>98896.259796142578</v>
      </c>
      <c r="E1474" s="8" t="str" cm="1">
        <f t="array" ref="E1474">_xlfn.IFS(D1474&lt;100000,"Malá",D1474&lt;442000,"Podlimitná",D1474&gt;442000,"Nadlimitná")</f>
        <v>Malá</v>
      </c>
    </row>
    <row r="1475" spans="1:5" x14ac:dyDescent="0.3">
      <c r="A1475" s="14" t="s">
        <v>1549</v>
      </c>
      <c r="B1475" s="13">
        <v>66528.399536132813</v>
      </c>
      <c r="C1475" s="8">
        <v>0</v>
      </c>
      <c r="D1475" s="13">
        <f t="shared" si="22"/>
        <v>66528.399536132813</v>
      </c>
      <c r="E1475" s="8" t="str" cm="1">
        <f t="array" ref="E1475">_xlfn.IFS(D1475&lt;100000,"Malá",D1475&lt;442000,"Podlimitná",D1475&gt;442000,"Nadlimitná")</f>
        <v>Malá</v>
      </c>
    </row>
    <row r="1476" spans="1:5" x14ac:dyDescent="0.3">
      <c r="A1476" s="14" t="s">
        <v>1550</v>
      </c>
      <c r="B1476" s="13">
        <v>3850.8000793457031</v>
      </c>
      <c r="C1476" s="8">
        <v>0</v>
      </c>
      <c r="D1476" s="13">
        <f t="shared" si="22"/>
        <v>3850.8000793457031</v>
      </c>
      <c r="E1476" s="8" t="str" cm="1">
        <f t="array" ref="E1476">_xlfn.IFS(D1476&lt;100000,"Malá",D1476&lt;442000,"Podlimitná",D1476&gt;442000,"Nadlimitná")</f>
        <v>Malá</v>
      </c>
    </row>
    <row r="1477" spans="1:5" x14ac:dyDescent="0.3">
      <c r="A1477" s="14" t="s">
        <v>1551</v>
      </c>
      <c r="B1477" s="13">
        <v>28836.47021484375</v>
      </c>
      <c r="C1477" s="8">
        <v>0</v>
      </c>
      <c r="D1477" s="13">
        <f t="shared" si="22"/>
        <v>28836.47021484375</v>
      </c>
      <c r="E1477" s="8" t="str" cm="1">
        <f t="array" ref="E1477">_xlfn.IFS(D1477&lt;100000,"Malá",D1477&lt;442000,"Podlimitná",D1477&gt;442000,"Nadlimitná")</f>
        <v>Malá</v>
      </c>
    </row>
    <row r="1478" spans="1:5" x14ac:dyDescent="0.3">
      <c r="A1478" s="14" t="s">
        <v>1552</v>
      </c>
      <c r="B1478" s="13">
        <v>15721.25963973999</v>
      </c>
      <c r="C1478" s="8">
        <v>0</v>
      </c>
      <c r="D1478" s="13">
        <f t="shared" si="22"/>
        <v>15721.25963973999</v>
      </c>
      <c r="E1478" s="8" t="str" cm="1">
        <f t="array" ref="E1478">_xlfn.IFS(D1478&lt;100000,"Malá",D1478&lt;442000,"Podlimitná",D1478&gt;442000,"Nadlimitná")</f>
        <v>Malá</v>
      </c>
    </row>
    <row r="1479" spans="1:5" x14ac:dyDescent="0.3">
      <c r="A1479" s="14" t="s">
        <v>1553</v>
      </c>
      <c r="B1479" s="13">
        <v>19143.779907226563</v>
      </c>
      <c r="C1479" s="8">
        <v>0</v>
      </c>
      <c r="D1479" s="13">
        <f t="shared" si="22"/>
        <v>19143.779907226563</v>
      </c>
      <c r="E1479" s="8" t="str" cm="1">
        <f t="array" ref="E1479">_xlfn.IFS(D1479&lt;100000,"Malá",D1479&lt;442000,"Podlimitná",D1479&gt;442000,"Nadlimitná")</f>
        <v>Malá</v>
      </c>
    </row>
    <row r="1480" spans="1:5" x14ac:dyDescent="0.3">
      <c r="A1480" s="14" t="s">
        <v>1554</v>
      </c>
      <c r="B1480" s="13">
        <v>1100637.4281768799</v>
      </c>
      <c r="C1480" s="8">
        <v>1</v>
      </c>
      <c r="D1480" s="13">
        <f t="shared" si="22"/>
        <v>916605.49086779018</v>
      </c>
      <c r="E1480" s="8" t="str" cm="1">
        <f t="array" ref="E1480">_xlfn.IFS(D1480&lt;100000,"Malá",D1480&lt;442000,"Podlimitná",D1480&gt;442000,"Nadlimitná")</f>
        <v>Nadlimitná</v>
      </c>
    </row>
    <row r="1481" spans="1:5" x14ac:dyDescent="0.3">
      <c r="A1481" s="14" t="s">
        <v>1555</v>
      </c>
      <c r="B1481" s="13">
        <v>51283.110046386719</v>
      </c>
      <c r="C1481" s="8">
        <v>0</v>
      </c>
      <c r="D1481" s="13">
        <f t="shared" si="22"/>
        <v>51283.110046386719</v>
      </c>
      <c r="E1481" s="8" t="str" cm="1">
        <f t="array" ref="E1481">_xlfn.IFS(D1481&lt;100000,"Malá",D1481&lt;442000,"Podlimitná",D1481&gt;442000,"Nadlimitná")</f>
        <v>Malá</v>
      </c>
    </row>
    <row r="1482" spans="1:5" x14ac:dyDescent="0.3">
      <c r="A1482" s="14" t="s">
        <v>1556</v>
      </c>
      <c r="B1482" s="13">
        <v>8169.9999542236328</v>
      </c>
      <c r="C1482" s="8">
        <v>0</v>
      </c>
      <c r="D1482" s="13">
        <f t="shared" si="22"/>
        <v>8169.9999542236328</v>
      </c>
      <c r="E1482" s="8" t="str" cm="1">
        <f t="array" ref="E1482">_xlfn.IFS(D1482&lt;100000,"Malá",D1482&lt;442000,"Podlimitná",D1482&gt;442000,"Nadlimitná")</f>
        <v>Malá</v>
      </c>
    </row>
    <row r="1483" spans="1:5" x14ac:dyDescent="0.3">
      <c r="A1483" s="14" t="s">
        <v>1557</v>
      </c>
      <c r="B1483" s="13">
        <v>174630.21816253662</v>
      </c>
      <c r="C1483" s="8">
        <v>0</v>
      </c>
      <c r="D1483" s="13">
        <f t="shared" si="22"/>
        <v>174630.21816253662</v>
      </c>
      <c r="E1483" s="8" t="str" cm="1">
        <f t="array" ref="E1483">_xlfn.IFS(D1483&lt;100000,"Malá",D1483&lt;442000,"Podlimitná",D1483&gt;442000,"Nadlimitná")</f>
        <v>Podlimitná</v>
      </c>
    </row>
    <row r="1484" spans="1:5" x14ac:dyDescent="0.3">
      <c r="A1484" s="14" t="s">
        <v>1558</v>
      </c>
      <c r="B1484" s="13">
        <v>12567.589950561523</v>
      </c>
      <c r="C1484" s="8">
        <v>0</v>
      </c>
      <c r="D1484" s="13">
        <f t="shared" si="22"/>
        <v>12567.589950561523</v>
      </c>
      <c r="E1484" s="8" t="str" cm="1">
        <f t="array" ref="E1484">_xlfn.IFS(D1484&lt;100000,"Malá",D1484&lt;442000,"Podlimitná",D1484&gt;442000,"Nadlimitná")</f>
        <v>Malá</v>
      </c>
    </row>
    <row r="1485" spans="1:5" x14ac:dyDescent="0.3">
      <c r="A1485" s="14" t="s">
        <v>1559</v>
      </c>
      <c r="B1485" s="13">
        <v>8734.5198974609375</v>
      </c>
      <c r="C1485" s="8">
        <v>0</v>
      </c>
      <c r="D1485" s="13">
        <f t="shared" si="22"/>
        <v>8734.5198974609375</v>
      </c>
      <c r="E1485" s="8" t="str" cm="1">
        <f t="array" ref="E1485">_xlfn.IFS(D1485&lt;100000,"Malá",D1485&lt;442000,"Podlimitná",D1485&gt;442000,"Nadlimitná")</f>
        <v>Malá</v>
      </c>
    </row>
    <row r="1486" spans="1:5" x14ac:dyDescent="0.3">
      <c r="A1486" s="14" t="s">
        <v>1560</v>
      </c>
      <c r="B1486" s="13">
        <v>5144.66015625</v>
      </c>
      <c r="C1486" s="8">
        <v>0</v>
      </c>
      <c r="D1486" s="13">
        <f t="shared" ref="D1486:D1549" si="23">IF(C1486=1,B1486*$M$20,B1486)</f>
        <v>5144.66015625</v>
      </c>
      <c r="E1486" s="8" t="str" cm="1">
        <f t="array" ref="E1486">_xlfn.IFS(D1486&lt;100000,"Malá",D1486&lt;442000,"Podlimitná",D1486&gt;442000,"Nadlimitná")</f>
        <v>Malá</v>
      </c>
    </row>
    <row r="1487" spans="1:5" x14ac:dyDescent="0.3">
      <c r="A1487" s="14" t="s">
        <v>1561</v>
      </c>
      <c r="B1487" s="13">
        <v>2045.8699798583984</v>
      </c>
      <c r="C1487" s="8">
        <v>0</v>
      </c>
      <c r="D1487" s="13">
        <f t="shared" si="23"/>
        <v>2045.8699798583984</v>
      </c>
      <c r="E1487" s="8" t="str" cm="1">
        <f t="array" ref="E1487">_xlfn.IFS(D1487&lt;100000,"Malá",D1487&lt;442000,"Podlimitná",D1487&gt;442000,"Nadlimitná")</f>
        <v>Malá</v>
      </c>
    </row>
    <row r="1488" spans="1:5" x14ac:dyDescent="0.3">
      <c r="A1488" s="14" t="s">
        <v>1562</v>
      </c>
      <c r="B1488" s="13">
        <v>9148</v>
      </c>
      <c r="C1488" s="8">
        <v>0</v>
      </c>
      <c r="D1488" s="13">
        <f t="shared" si="23"/>
        <v>9148</v>
      </c>
      <c r="E1488" s="8" t="str" cm="1">
        <f t="array" ref="E1488">_xlfn.IFS(D1488&lt;100000,"Malá",D1488&lt;442000,"Podlimitná",D1488&gt;442000,"Nadlimitná")</f>
        <v>Malá</v>
      </c>
    </row>
    <row r="1489" spans="1:5" x14ac:dyDescent="0.3">
      <c r="A1489" s="14" t="s">
        <v>1563</v>
      </c>
      <c r="B1489" s="13">
        <v>7220.85009765625</v>
      </c>
      <c r="C1489" s="8">
        <v>0</v>
      </c>
      <c r="D1489" s="13">
        <f t="shared" si="23"/>
        <v>7220.85009765625</v>
      </c>
      <c r="E1489" s="8" t="str" cm="1">
        <f t="array" ref="E1489">_xlfn.IFS(D1489&lt;100000,"Malá",D1489&lt;442000,"Podlimitná",D1489&gt;442000,"Nadlimitná")</f>
        <v>Malá</v>
      </c>
    </row>
    <row r="1490" spans="1:5" x14ac:dyDescent="0.3">
      <c r="A1490" s="14" t="s">
        <v>1564</v>
      </c>
      <c r="B1490" s="13">
        <v>40832.610412597656</v>
      </c>
      <c r="C1490" s="8">
        <v>0</v>
      </c>
      <c r="D1490" s="13">
        <f t="shared" si="23"/>
        <v>40832.610412597656</v>
      </c>
      <c r="E1490" s="8" t="str" cm="1">
        <f t="array" ref="E1490">_xlfn.IFS(D1490&lt;100000,"Malá",D1490&lt;442000,"Podlimitná",D1490&gt;442000,"Nadlimitná")</f>
        <v>Malá</v>
      </c>
    </row>
    <row r="1491" spans="1:5" x14ac:dyDescent="0.3">
      <c r="A1491" s="14" t="s">
        <v>1565</v>
      </c>
      <c r="B1491" s="13">
        <v>114662.37182617188</v>
      </c>
      <c r="C1491" s="8">
        <v>1</v>
      </c>
      <c r="D1491" s="13">
        <f t="shared" si="23"/>
        <v>95490.264933006649</v>
      </c>
      <c r="E1491" s="8" t="str" cm="1">
        <f t="array" ref="E1491">_xlfn.IFS(D1491&lt;100000,"Malá",D1491&lt;442000,"Podlimitná",D1491&gt;442000,"Nadlimitná")</f>
        <v>Malá</v>
      </c>
    </row>
    <row r="1492" spans="1:5" x14ac:dyDescent="0.3">
      <c r="A1492" s="14" t="s">
        <v>1566</v>
      </c>
      <c r="B1492" s="13">
        <v>66676.219665527344</v>
      </c>
      <c r="C1492" s="8">
        <v>0</v>
      </c>
      <c r="D1492" s="13">
        <f t="shared" si="23"/>
        <v>66676.219665527344</v>
      </c>
      <c r="E1492" s="8" t="str" cm="1">
        <f t="array" ref="E1492">_xlfn.IFS(D1492&lt;100000,"Malá",D1492&lt;442000,"Podlimitná",D1492&gt;442000,"Nadlimitná")</f>
        <v>Malá</v>
      </c>
    </row>
    <row r="1493" spans="1:5" x14ac:dyDescent="0.3">
      <c r="A1493" s="14" t="s">
        <v>1567</v>
      </c>
      <c r="B1493" s="13">
        <v>153345.54946136475</v>
      </c>
      <c r="C1493" s="8">
        <v>0</v>
      </c>
      <c r="D1493" s="13">
        <f t="shared" si="23"/>
        <v>153345.54946136475</v>
      </c>
      <c r="E1493" s="8" t="str" cm="1">
        <f t="array" ref="E1493">_xlfn.IFS(D1493&lt;100000,"Malá",D1493&lt;442000,"Podlimitná",D1493&gt;442000,"Nadlimitná")</f>
        <v>Podlimitná</v>
      </c>
    </row>
    <row r="1494" spans="1:5" x14ac:dyDescent="0.3">
      <c r="A1494" s="14" t="s">
        <v>1568</v>
      </c>
      <c r="B1494" s="13">
        <v>30598.689849853516</v>
      </c>
      <c r="C1494" s="8">
        <v>0</v>
      </c>
      <c r="D1494" s="13">
        <f t="shared" si="23"/>
        <v>30598.689849853516</v>
      </c>
      <c r="E1494" s="8" t="str" cm="1">
        <f t="array" ref="E1494">_xlfn.IFS(D1494&lt;100000,"Malá",D1494&lt;442000,"Podlimitná",D1494&gt;442000,"Nadlimitná")</f>
        <v>Malá</v>
      </c>
    </row>
    <row r="1495" spans="1:5" x14ac:dyDescent="0.3">
      <c r="A1495" s="14" t="s">
        <v>1569</v>
      </c>
      <c r="B1495" s="13">
        <v>6983.7500991821289</v>
      </c>
      <c r="C1495" s="8">
        <v>0</v>
      </c>
      <c r="D1495" s="13">
        <f t="shared" si="23"/>
        <v>6983.7500991821289</v>
      </c>
      <c r="E1495" s="8" t="str" cm="1">
        <f t="array" ref="E1495">_xlfn.IFS(D1495&lt;100000,"Malá",D1495&lt;442000,"Podlimitná",D1495&gt;442000,"Nadlimitná")</f>
        <v>Malá</v>
      </c>
    </row>
    <row r="1496" spans="1:5" x14ac:dyDescent="0.3">
      <c r="A1496" s="14" t="s">
        <v>1570</v>
      </c>
      <c r="B1496" s="13">
        <v>3926.800048828125</v>
      </c>
      <c r="C1496" s="8">
        <v>0</v>
      </c>
      <c r="D1496" s="13">
        <f t="shared" si="23"/>
        <v>3926.800048828125</v>
      </c>
      <c r="E1496" s="8" t="str" cm="1">
        <f t="array" ref="E1496">_xlfn.IFS(D1496&lt;100000,"Malá",D1496&lt;442000,"Podlimitná",D1496&gt;442000,"Nadlimitná")</f>
        <v>Malá</v>
      </c>
    </row>
    <row r="1497" spans="1:5" x14ac:dyDescent="0.3">
      <c r="A1497" s="14" t="s">
        <v>1571</v>
      </c>
      <c r="B1497" s="13">
        <v>7957.2498950958252</v>
      </c>
      <c r="C1497" s="8">
        <v>0</v>
      </c>
      <c r="D1497" s="13">
        <f t="shared" si="23"/>
        <v>7957.2498950958252</v>
      </c>
      <c r="E1497" s="8" t="str" cm="1">
        <f t="array" ref="E1497">_xlfn.IFS(D1497&lt;100000,"Malá",D1497&lt;442000,"Podlimitná",D1497&gt;442000,"Nadlimitná")</f>
        <v>Malá</v>
      </c>
    </row>
    <row r="1498" spans="1:5" x14ac:dyDescent="0.3">
      <c r="A1498" s="14" t="s">
        <v>1572</v>
      </c>
      <c r="B1498" s="13">
        <v>432033.21813964844</v>
      </c>
      <c r="C1498" s="8">
        <v>1</v>
      </c>
      <c r="D1498" s="13">
        <f t="shared" si="23"/>
        <v>359795.16037359671</v>
      </c>
      <c r="E1498" s="8" t="str" cm="1">
        <f t="array" ref="E1498">_xlfn.IFS(D1498&lt;100000,"Malá",D1498&lt;442000,"Podlimitná",D1498&gt;442000,"Nadlimitná")</f>
        <v>Podlimitná</v>
      </c>
    </row>
    <row r="1499" spans="1:5" x14ac:dyDescent="0.3">
      <c r="A1499" s="14" t="s">
        <v>1573</v>
      </c>
      <c r="B1499" s="13">
        <v>5954.490234375</v>
      </c>
      <c r="C1499" s="8">
        <v>0</v>
      </c>
      <c r="D1499" s="13">
        <f t="shared" si="23"/>
        <v>5954.490234375</v>
      </c>
      <c r="E1499" s="8" t="str" cm="1">
        <f t="array" ref="E1499">_xlfn.IFS(D1499&lt;100000,"Malá",D1499&lt;442000,"Podlimitná",D1499&gt;442000,"Nadlimitná")</f>
        <v>Malá</v>
      </c>
    </row>
    <row r="1500" spans="1:5" x14ac:dyDescent="0.3">
      <c r="A1500" s="14" t="s">
        <v>1574</v>
      </c>
      <c r="B1500" s="13">
        <v>5361.7500610351563</v>
      </c>
      <c r="C1500" s="8">
        <v>0</v>
      </c>
      <c r="D1500" s="13">
        <f t="shared" si="23"/>
        <v>5361.7500610351563</v>
      </c>
      <c r="E1500" s="8" t="str" cm="1">
        <f t="array" ref="E1500">_xlfn.IFS(D1500&lt;100000,"Malá",D1500&lt;442000,"Podlimitná",D1500&gt;442000,"Nadlimitná")</f>
        <v>Malá</v>
      </c>
    </row>
    <row r="1501" spans="1:5" x14ac:dyDescent="0.3">
      <c r="A1501" s="14" t="s">
        <v>1575</v>
      </c>
      <c r="B1501" s="13">
        <v>20906.469390869141</v>
      </c>
      <c r="C1501" s="8">
        <v>0</v>
      </c>
      <c r="D1501" s="13">
        <f t="shared" si="23"/>
        <v>20906.469390869141</v>
      </c>
      <c r="E1501" s="8" t="str" cm="1">
        <f t="array" ref="E1501">_xlfn.IFS(D1501&lt;100000,"Malá",D1501&lt;442000,"Podlimitná",D1501&gt;442000,"Nadlimitná")</f>
        <v>Malá</v>
      </c>
    </row>
    <row r="1502" spans="1:5" x14ac:dyDescent="0.3">
      <c r="A1502" s="14" t="s">
        <v>1576</v>
      </c>
      <c r="B1502" s="13">
        <v>43789.840026855469</v>
      </c>
      <c r="C1502" s="8">
        <v>0</v>
      </c>
      <c r="D1502" s="13">
        <f t="shared" si="23"/>
        <v>43789.840026855469</v>
      </c>
      <c r="E1502" s="8" t="str" cm="1">
        <f t="array" ref="E1502">_xlfn.IFS(D1502&lt;100000,"Malá",D1502&lt;442000,"Podlimitná",D1502&gt;442000,"Nadlimitná")</f>
        <v>Malá</v>
      </c>
    </row>
    <row r="1503" spans="1:5" x14ac:dyDescent="0.3">
      <c r="A1503" s="14" t="s">
        <v>1577</v>
      </c>
      <c r="B1503" s="13">
        <v>6159.4499664306641</v>
      </c>
      <c r="C1503" s="8">
        <v>0</v>
      </c>
      <c r="D1503" s="13">
        <f t="shared" si="23"/>
        <v>6159.4499664306641</v>
      </c>
      <c r="E1503" s="8" t="str" cm="1">
        <f t="array" ref="E1503">_xlfn.IFS(D1503&lt;100000,"Malá",D1503&lt;442000,"Podlimitná",D1503&gt;442000,"Nadlimitná")</f>
        <v>Malá</v>
      </c>
    </row>
    <row r="1504" spans="1:5" x14ac:dyDescent="0.3">
      <c r="A1504" s="14" t="s">
        <v>1578</v>
      </c>
      <c r="B1504" s="13">
        <v>35680.459777832031</v>
      </c>
      <c r="C1504" s="8">
        <v>0</v>
      </c>
      <c r="D1504" s="13">
        <f t="shared" si="23"/>
        <v>35680.459777832031</v>
      </c>
      <c r="E1504" s="8" t="str" cm="1">
        <f t="array" ref="E1504">_xlfn.IFS(D1504&lt;100000,"Malá",D1504&lt;442000,"Podlimitná",D1504&gt;442000,"Nadlimitná")</f>
        <v>Malá</v>
      </c>
    </row>
    <row r="1505" spans="1:5" x14ac:dyDescent="0.3">
      <c r="A1505" s="14" t="s">
        <v>1579</v>
      </c>
      <c r="B1505" s="13">
        <v>2914.0700035095215</v>
      </c>
      <c r="C1505" s="8">
        <v>0</v>
      </c>
      <c r="D1505" s="13">
        <f t="shared" si="23"/>
        <v>2914.0700035095215</v>
      </c>
      <c r="E1505" s="8" t="str" cm="1">
        <f t="array" ref="E1505">_xlfn.IFS(D1505&lt;100000,"Malá",D1505&lt;442000,"Podlimitná",D1505&gt;442000,"Nadlimitná")</f>
        <v>Malá</v>
      </c>
    </row>
    <row r="1506" spans="1:5" x14ac:dyDescent="0.3">
      <c r="A1506" s="14" t="s">
        <v>1580</v>
      </c>
      <c r="B1506" s="13">
        <v>100575.64904022217</v>
      </c>
      <c r="C1506" s="8">
        <v>0</v>
      </c>
      <c r="D1506" s="13">
        <f t="shared" si="23"/>
        <v>100575.64904022217</v>
      </c>
      <c r="E1506" s="8" t="str" cm="1">
        <f t="array" ref="E1506">_xlfn.IFS(D1506&lt;100000,"Malá",D1506&lt;442000,"Podlimitná",D1506&gt;442000,"Nadlimitná")</f>
        <v>Podlimitná</v>
      </c>
    </row>
    <row r="1507" spans="1:5" x14ac:dyDescent="0.3">
      <c r="A1507" s="14" t="s">
        <v>1581</v>
      </c>
      <c r="B1507" s="13">
        <v>355802.37572479248</v>
      </c>
      <c r="C1507" s="8">
        <v>0</v>
      </c>
      <c r="D1507" s="13">
        <f t="shared" si="23"/>
        <v>355802.37572479248</v>
      </c>
      <c r="E1507" s="8" t="str" cm="1">
        <f t="array" ref="E1507">_xlfn.IFS(D1507&lt;100000,"Malá",D1507&lt;442000,"Podlimitná",D1507&gt;442000,"Nadlimitná")</f>
        <v>Podlimitná</v>
      </c>
    </row>
    <row r="1508" spans="1:5" x14ac:dyDescent="0.3">
      <c r="A1508" s="14" t="s">
        <v>1582</v>
      </c>
      <c r="B1508" s="13">
        <v>6527.6800231933594</v>
      </c>
      <c r="C1508" s="8">
        <v>0</v>
      </c>
      <c r="D1508" s="13">
        <f t="shared" si="23"/>
        <v>6527.6800231933594</v>
      </c>
      <c r="E1508" s="8" t="str" cm="1">
        <f t="array" ref="E1508">_xlfn.IFS(D1508&lt;100000,"Malá",D1508&lt;442000,"Podlimitná",D1508&gt;442000,"Nadlimitná")</f>
        <v>Malá</v>
      </c>
    </row>
    <row r="1509" spans="1:5" x14ac:dyDescent="0.3">
      <c r="A1509" s="14" t="s">
        <v>1583</v>
      </c>
      <c r="B1509" s="13">
        <v>5501.6400299072266</v>
      </c>
      <c r="C1509" s="8">
        <v>0</v>
      </c>
      <c r="D1509" s="13">
        <f t="shared" si="23"/>
        <v>5501.6400299072266</v>
      </c>
      <c r="E1509" s="8" t="str" cm="1">
        <f t="array" ref="E1509">_xlfn.IFS(D1509&lt;100000,"Malá",D1509&lt;442000,"Podlimitná",D1509&gt;442000,"Nadlimitná")</f>
        <v>Malá</v>
      </c>
    </row>
    <row r="1510" spans="1:5" x14ac:dyDescent="0.3">
      <c r="A1510" s="14" t="s">
        <v>1584</v>
      </c>
      <c r="B1510" s="13">
        <v>219799.91186523438</v>
      </c>
      <c r="C1510" s="8">
        <v>0</v>
      </c>
      <c r="D1510" s="13">
        <f t="shared" si="23"/>
        <v>219799.91186523438</v>
      </c>
      <c r="E1510" s="8" t="str" cm="1">
        <f t="array" ref="E1510">_xlfn.IFS(D1510&lt;100000,"Malá",D1510&lt;442000,"Podlimitná",D1510&gt;442000,"Nadlimitná")</f>
        <v>Podlimitná</v>
      </c>
    </row>
    <row r="1511" spans="1:5" x14ac:dyDescent="0.3">
      <c r="A1511" s="14" t="s">
        <v>1585</v>
      </c>
      <c r="B1511" s="13">
        <v>7274.35986328125</v>
      </c>
      <c r="C1511" s="8">
        <v>0</v>
      </c>
      <c r="D1511" s="13">
        <f t="shared" si="23"/>
        <v>7274.35986328125</v>
      </c>
      <c r="E1511" s="8" t="str" cm="1">
        <f t="array" ref="E1511">_xlfn.IFS(D1511&lt;100000,"Malá",D1511&lt;442000,"Podlimitná",D1511&gt;442000,"Nadlimitná")</f>
        <v>Malá</v>
      </c>
    </row>
    <row r="1512" spans="1:5" x14ac:dyDescent="0.3">
      <c r="A1512" s="14" t="s">
        <v>1586</v>
      </c>
      <c r="B1512" s="13">
        <v>31461.329889774323</v>
      </c>
      <c r="C1512" s="8">
        <v>0</v>
      </c>
      <c r="D1512" s="13">
        <f t="shared" si="23"/>
        <v>31461.329889774323</v>
      </c>
      <c r="E1512" s="8" t="str" cm="1">
        <f t="array" ref="E1512">_xlfn.IFS(D1512&lt;100000,"Malá",D1512&lt;442000,"Podlimitná",D1512&gt;442000,"Nadlimitná")</f>
        <v>Malá</v>
      </c>
    </row>
    <row r="1513" spans="1:5" x14ac:dyDescent="0.3">
      <c r="A1513" s="14" t="s">
        <v>1587</v>
      </c>
      <c r="B1513" s="13">
        <v>33154.82942199707</v>
      </c>
      <c r="C1513" s="8">
        <v>0</v>
      </c>
      <c r="D1513" s="13">
        <f t="shared" si="23"/>
        <v>33154.82942199707</v>
      </c>
      <c r="E1513" s="8" t="str" cm="1">
        <f t="array" ref="E1513">_xlfn.IFS(D1513&lt;100000,"Malá",D1513&lt;442000,"Podlimitná",D1513&gt;442000,"Nadlimitná")</f>
        <v>Malá</v>
      </c>
    </row>
    <row r="1514" spans="1:5" x14ac:dyDescent="0.3">
      <c r="A1514" s="14" t="s">
        <v>1588</v>
      </c>
      <c r="B1514" s="13">
        <v>4873</v>
      </c>
      <c r="C1514" s="8">
        <v>0</v>
      </c>
      <c r="D1514" s="13">
        <f t="shared" si="23"/>
        <v>4873</v>
      </c>
      <c r="E1514" s="8" t="str" cm="1">
        <f t="array" ref="E1514">_xlfn.IFS(D1514&lt;100000,"Malá",D1514&lt;442000,"Podlimitná",D1514&gt;442000,"Nadlimitná")</f>
        <v>Malá</v>
      </c>
    </row>
    <row r="1515" spans="1:5" x14ac:dyDescent="0.3">
      <c r="A1515" s="14" t="s">
        <v>1589</v>
      </c>
      <c r="B1515" s="13">
        <v>2799.009880065918</v>
      </c>
      <c r="C1515" s="8">
        <v>0</v>
      </c>
      <c r="D1515" s="13">
        <f t="shared" si="23"/>
        <v>2799.009880065918</v>
      </c>
      <c r="E1515" s="8" t="str" cm="1">
        <f t="array" ref="E1515">_xlfn.IFS(D1515&lt;100000,"Malá",D1515&lt;442000,"Podlimitná",D1515&gt;442000,"Nadlimitná")</f>
        <v>Malá</v>
      </c>
    </row>
    <row r="1516" spans="1:5" x14ac:dyDescent="0.3">
      <c r="A1516" s="14" t="s">
        <v>1590</v>
      </c>
      <c r="B1516" s="13">
        <v>137225.03983974457</v>
      </c>
      <c r="C1516" s="8">
        <v>0</v>
      </c>
      <c r="D1516" s="13">
        <f t="shared" si="23"/>
        <v>137225.03983974457</v>
      </c>
      <c r="E1516" s="8" t="str" cm="1">
        <f t="array" ref="E1516">_xlfn.IFS(D1516&lt;100000,"Malá",D1516&lt;442000,"Podlimitná",D1516&gt;442000,"Nadlimitná")</f>
        <v>Podlimitná</v>
      </c>
    </row>
    <row r="1517" spans="1:5" x14ac:dyDescent="0.3">
      <c r="A1517" s="14" t="s">
        <v>1591</v>
      </c>
      <c r="B1517" s="13">
        <v>36843.209838867188</v>
      </c>
      <c r="C1517" s="8">
        <v>0</v>
      </c>
      <c r="D1517" s="13">
        <f t="shared" si="23"/>
        <v>36843.209838867188</v>
      </c>
      <c r="E1517" s="8" t="str" cm="1">
        <f t="array" ref="E1517">_xlfn.IFS(D1517&lt;100000,"Malá",D1517&lt;442000,"Podlimitná",D1517&gt;442000,"Nadlimitná")</f>
        <v>Malá</v>
      </c>
    </row>
    <row r="1518" spans="1:5" x14ac:dyDescent="0.3">
      <c r="A1518" s="14" t="s">
        <v>1592</v>
      </c>
      <c r="B1518" s="13">
        <v>203737.41928100586</v>
      </c>
      <c r="C1518" s="8">
        <v>0</v>
      </c>
      <c r="D1518" s="13">
        <f t="shared" si="23"/>
        <v>203737.41928100586</v>
      </c>
      <c r="E1518" s="8" t="str" cm="1">
        <f t="array" ref="E1518">_xlfn.IFS(D1518&lt;100000,"Malá",D1518&lt;442000,"Podlimitná",D1518&gt;442000,"Nadlimitná")</f>
        <v>Podlimitná</v>
      </c>
    </row>
    <row r="1519" spans="1:5" x14ac:dyDescent="0.3">
      <c r="A1519" s="14" t="s">
        <v>1593</v>
      </c>
      <c r="B1519" s="13">
        <v>12632.559669494629</v>
      </c>
      <c r="C1519" s="8">
        <v>0</v>
      </c>
      <c r="D1519" s="13">
        <f t="shared" si="23"/>
        <v>12632.559669494629</v>
      </c>
      <c r="E1519" s="8" t="str" cm="1">
        <f t="array" ref="E1519">_xlfn.IFS(D1519&lt;100000,"Malá",D1519&lt;442000,"Podlimitná",D1519&gt;442000,"Nadlimitná")</f>
        <v>Malá</v>
      </c>
    </row>
    <row r="1520" spans="1:5" x14ac:dyDescent="0.3">
      <c r="A1520" s="14" t="s">
        <v>1594</v>
      </c>
      <c r="B1520" s="13">
        <v>6936.5200119018555</v>
      </c>
      <c r="C1520" s="8">
        <v>0</v>
      </c>
      <c r="D1520" s="13">
        <f t="shared" si="23"/>
        <v>6936.5200119018555</v>
      </c>
      <c r="E1520" s="8" t="str" cm="1">
        <f t="array" ref="E1520">_xlfn.IFS(D1520&lt;100000,"Malá",D1520&lt;442000,"Podlimitná",D1520&gt;442000,"Nadlimitná")</f>
        <v>Malá</v>
      </c>
    </row>
    <row r="1521" spans="1:5" x14ac:dyDescent="0.3">
      <c r="A1521" s="14" t="s">
        <v>1595</v>
      </c>
      <c r="B1521" s="13">
        <v>27273.490325927734</v>
      </c>
      <c r="C1521" s="8">
        <v>0</v>
      </c>
      <c r="D1521" s="13">
        <f t="shared" si="23"/>
        <v>27273.490325927734</v>
      </c>
      <c r="E1521" s="8" t="str" cm="1">
        <f t="array" ref="E1521">_xlfn.IFS(D1521&lt;100000,"Malá",D1521&lt;442000,"Podlimitná",D1521&gt;442000,"Nadlimitná")</f>
        <v>Malá</v>
      </c>
    </row>
    <row r="1522" spans="1:5" x14ac:dyDescent="0.3">
      <c r="A1522" s="14" t="s">
        <v>1596</v>
      </c>
      <c r="B1522" s="13">
        <v>33294.98010635376</v>
      </c>
      <c r="C1522" s="8">
        <v>0</v>
      </c>
      <c r="D1522" s="13">
        <f t="shared" si="23"/>
        <v>33294.98010635376</v>
      </c>
      <c r="E1522" s="8" t="str" cm="1">
        <f t="array" ref="E1522">_xlfn.IFS(D1522&lt;100000,"Malá",D1522&lt;442000,"Podlimitná",D1522&gt;442000,"Nadlimitná")</f>
        <v>Malá</v>
      </c>
    </row>
    <row r="1523" spans="1:5" x14ac:dyDescent="0.3">
      <c r="A1523" s="14" t="s">
        <v>1597</v>
      </c>
      <c r="B1523" s="13">
        <v>70460.780059576035</v>
      </c>
      <c r="C1523" s="8">
        <v>0</v>
      </c>
      <c r="D1523" s="13">
        <f t="shared" si="23"/>
        <v>70460.780059576035</v>
      </c>
      <c r="E1523" s="8" t="str" cm="1">
        <f t="array" ref="E1523">_xlfn.IFS(D1523&lt;100000,"Malá",D1523&lt;442000,"Podlimitná",D1523&gt;442000,"Nadlimitná")</f>
        <v>Malá</v>
      </c>
    </row>
    <row r="1524" spans="1:5" x14ac:dyDescent="0.3">
      <c r="A1524" s="14" t="s">
        <v>1598</v>
      </c>
      <c r="B1524" s="13">
        <v>3928.5599975585938</v>
      </c>
      <c r="C1524" s="8">
        <v>0</v>
      </c>
      <c r="D1524" s="13">
        <f t="shared" si="23"/>
        <v>3928.5599975585938</v>
      </c>
      <c r="E1524" s="8" t="str" cm="1">
        <f t="array" ref="E1524">_xlfn.IFS(D1524&lt;100000,"Malá",D1524&lt;442000,"Podlimitná",D1524&gt;442000,"Nadlimitná")</f>
        <v>Malá</v>
      </c>
    </row>
    <row r="1525" spans="1:5" x14ac:dyDescent="0.3">
      <c r="A1525" s="14" t="s">
        <v>1599</v>
      </c>
      <c r="B1525" s="13">
        <v>63810.030044555664</v>
      </c>
      <c r="C1525" s="8">
        <v>0</v>
      </c>
      <c r="D1525" s="13">
        <f t="shared" si="23"/>
        <v>63810.030044555664</v>
      </c>
      <c r="E1525" s="8" t="str" cm="1">
        <f t="array" ref="E1525">_xlfn.IFS(D1525&lt;100000,"Malá",D1525&lt;442000,"Podlimitná",D1525&gt;442000,"Nadlimitná")</f>
        <v>Malá</v>
      </c>
    </row>
    <row r="1526" spans="1:5" x14ac:dyDescent="0.3">
      <c r="A1526" s="14" t="s">
        <v>1600</v>
      </c>
      <c r="B1526" s="13">
        <v>57777.880401611328</v>
      </c>
      <c r="C1526" s="8">
        <v>0</v>
      </c>
      <c r="D1526" s="13">
        <f t="shared" si="23"/>
        <v>57777.880401611328</v>
      </c>
      <c r="E1526" s="8" t="str" cm="1">
        <f t="array" ref="E1526">_xlfn.IFS(D1526&lt;100000,"Malá",D1526&lt;442000,"Podlimitná",D1526&gt;442000,"Nadlimitná")</f>
        <v>Malá</v>
      </c>
    </row>
    <row r="1527" spans="1:5" x14ac:dyDescent="0.3">
      <c r="A1527" s="14" t="s">
        <v>1601</v>
      </c>
      <c r="B1527" s="13">
        <v>28608.330184936523</v>
      </c>
      <c r="C1527" s="8">
        <v>0</v>
      </c>
      <c r="D1527" s="13">
        <f t="shared" si="23"/>
        <v>28608.330184936523</v>
      </c>
      <c r="E1527" s="8" t="str" cm="1">
        <f t="array" ref="E1527">_xlfn.IFS(D1527&lt;100000,"Malá",D1527&lt;442000,"Podlimitná",D1527&gt;442000,"Nadlimitná")</f>
        <v>Malá</v>
      </c>
    </row>
    <row r="1528" spans="1:5" x14ac:dyDescent="0.3">
      <c r="A1528" s="14" t="s">
        <v>1602</v>
      </c>
      <c r="B1528" s="13">
        <v>209918.8316192627</v>
      </c>
      <c r="C1528" s="8">
        <v>1</v>
      </c>
      <c r="D1528" s="13">
        <f t="shared" si="23"/>
        <v>174819.38081779028</v>
      </c>
      <c r="E1528" s="8" t="str" cm="1">
        <f t="array" ref="E1528">_xlfn.IFS(D1528&lt;100000,"Malá",D1528&lt;442000,"Podlimitná",D1528&gt;442000,"Nadlimitná")</f>
        <v>Podlimitná</v>
      </c>
    </row>
    <row r="1529" spans="1:5" x14ac:dyDescent="0.3">
      <c r="A1529" s="14" t="s">
        <v>1603</v>
      </c>
      <c r="B1529" s="13">
        <v>9424.9398670196533</v>
      </c>
      <c r="C1529" s="8">
        <v>0</v>
      </c>
      <c r="D1529" s="13">
        <f t="shared" si="23"/>
        <v>9424.9398670196533</v>
      </c>
      <c r="E1529" s="8" t="str" cm="1">
        <f t="array" ref="E1529">_xlfn.IFS(D1529&lt;100000,"Malá",D1529&lt;442000,"Podlimitná",D1529&gt;442000,"Nadlimitná")</f>
        <v>Malá</v>
      </c>
    </row>
    <row r="1530" spans="1:5" x14ac:dyDescent="0.3">
      <c r="A1530" s="14" t="s">
        <v>1604</v>
      </c>
      <c r="B1530" s="13">
        <v>33075.480291366577</v>
      </c>
      <c r="C1530" s="8">
        <v>0</v>
      </c>
      <c r="D1530" s="13">
        <f t="shared" si="23"/>
        <v>33075.480291366577</v>
      </c>
      <c r="E1530" s="8" t="str" cm="1">
        <f t="array" ref="E1530">_xlfn.IFS(D1530&lt;100000,"Malá",D1530&lt;442000,"Podlimitná",D1530&gt;442000,"Nadlimitná")</f>
        <v>Malá</v>
      </c>
    </row>
    <row r="1531" spans="1:5" x14ac:dyDescent="0.3">
      <c r="A1531" s="14" t="s">
        <v>1605</v>
      </c>
      <c r="B1531" s="13">
        <v>1971.77001953125</v>
      </c>
      <c r="C1531" s="8">
        <v>0</v>
      </c>
      <c r="D1531" s="13">
        <f t="shared" si="23"/>
        <v>1971.77001953125</v>
      </c>
      <c r="E1531" s="8" t="str" cm="1">
        <f t="array" ref="E1531">_xlfn.IFS(D1531&lt;100000,"Malá",D1531&lt;442000,"Podlimitná",D1531&gt;442000,"Nadlimitná")</f>
        <v>Malá</v>
      </c>
    </row>
    <row r="1532" spans="1:5" x14ac:dyDescent="0.3">
      <c r="A1532" s="14" t="s">
        <v>1606</v>
      </c>
      <c r="B1532" s="13">
        <v>4554.31005859375</v>
      </c>
      <c r="C1532" s="8">
        <v>0</v>
      </c>
      <c r="D1532" s="13">
        <f t="shared" si="23"/>
        <v>4554.31005859375</v>
      </c>
      <c r="E1532" s="8" t="str" cm="1">
        <f t="array" ref="E1532">_xlfn.IFS(D1532&lt;100000,"Malá",D1532&lt;442000,"Podlimitná",D1532&gt;442000,"Nadlimitná")</f>
        <v>Malá</v>
      </c>
    </row>
    <row r="1533" spans="1:5" x14ac:dyDescent="0.3">
      <c r="A1533" s="14" t="s">
        <v>1607</v>
      </c>
      <c r="B1533" s="13">
        <v>5651.7699699401855</v>
      </c>
      <c r="C1533" s="8">
        <v>0</v>
      </c>
      <c r="D1533" s="13">
        <f t="shared" si="23"/>
        <v>5651.7699699401855</v>
      </c>
      <c r="E1533" s="8" t="str" cm="1">
        <f t="array" ref="E1533">_xlfn.IFS(D1533&lt;100000,"Malá",D1533&lt;442000,"Podlimitná",D1533&gt;442000,"Nadlimitná")</f>
        <v>Malá</v>
      </c>
    </row>
    <row r="1534" spans="1:5" x14ac:dyDescent="0.3">
      <c r="A1534" s="14" t="s">
        <v>1608</v>
      </c>
      <c r="B1534" s="13">
        <v>15259.68017578125</v>
      </c>
      <c r="C1534" s="8">
        <v>0</v>
      </c>
      <c r="D1534" s="13">
        <f t="shared" si="23"/>
        <v>15259.68017578125</v>
      </c>
      <c r="E1534" s="8" t="str" cm="1">
        <f t="array" ref="E1534">_xlfn.IFS(D1534&lt;100000,"Malá",D1534&lt;442000,"Podlimitná",D1534&gt;442000,"Nadlimitná")</f>
        <v>Malá</v>
      </c>
    </row>
    <row r="1535" spans="1:5" x14ac:dyDescent="0.3">
      <c r="A1535" s="14" t="s">
        <v>1609</v>
      </c>
      <c r="B1535" s="13">
        <v>4881.0398941040039</v>
      </c>
      <c r="C1535" s="8">
        <v>0</v>
      </c>
      <c r="D1535" s="13">
        <f t="shared" si="23"/>
        <v>4881.0398941040039</v>
      </c>
      <c r="E1535" s="8" t="str" cm="1">
        <f t="array" ref="E1535">_xlfn.IFS(D1535&lt;100000,"Malá",D1535&lt;442000,"Podlimitná",D1535&gt;442000,"Nadlimitná")</f>
        <v>Malá</v>
      </c>
    </row>
    <row r="1536" spans="1:5" x14ac:dyDescent="0.3">
      <c r="A1536" s="14" t="s">
        <v>1610</v>
      </c>
      <c r="B1536" s="13">
        <v>17348.18962430954</v>
      </c>
      <c r="C1536" s="8">
        <v>0</v>
      </c>
      <c r="D1536" s="13">
        <f t="shared" si="23"/>
        <v>17348.18962430954</v>
      </c>
      <c r="E1536" s="8" t="str" cm="1">
        <f t="array" ref="E1536">_xlfn.IFS(D1536&lt;100000,"Malá",D1536&lt;442000,"Podlimitná",D1536&gt;442000,"Nadlimitná")</f>
        <v>Malá</v>
      </c>
    </row>
    <row r="1537" spans="1:5" x14ac:dyDescent="0.3">
      <c r="A1537" s="14" t="s">
        <v>1611</v>
      </c>
      <c r="B1537" s="13">
        <v>6645.979850769043</v>
      </c>
      <c r="C1537" s="8">
        <v>0</v>
      </c>
      <c r="D1537" s="13">
        <f t="shared" si="23"/>
        <v>6645.979850769043</v>
      </c>
      <c r="E1537" s="8" t="str" cm="1">
        <f t="array" ref="E1537">_xlfn.IFS(D1537&lt;100000,"Malá",D1537&lt;442000,"Podlimitná",D1537&gt;442000,"Nadlimitná")</f>
        <v>Malá</v>
      </c>
    </row>
    <row r="1538" spans="1:5" x14ac:dyDescent="0.3">
      <c r="A1538" s="14" t="s">
        <v>1612</v>
      </c>
      <c r="B1538" s="13">
        <v>48444.300346374512</v>
      </c>
      <c r="C1538" s="8">
        <v>0</v>
      </c>
      <c r="D1538" s="13">
        <f t="shared" si="23"/>
        <v>48444.300346374512</v>
      </c>
      <c r="E1538" s="8" t="str" cm="1">
        <f t="array" ref="E1538">_xlfn.IFS(D1538&lt;100000,"Malá",D1538&lt;442000,"Podlimitná",D1538&gt;442000,"Nadlimitná")</f>
        <v>Malá</v>
      </c>
    </row>
    <row r="1539" spans="1:5" x14ac:dyDescent="0.3">
      <c r="A1539" s="14" t="s">
        <v>1613</v>
      </c>
      <c r="B1539" s="13">
        <v>75520.861026763916</v>
      </c>
      <c r="C1539" s="8">
        <v>0</v>
      </c>
      <c r="D1539" s="13">
        <f t="shared" si="23"/>
        <v>75520.861026763916</v>
      </c>
      <c r="E1539" s="8" t="str" cm="1">
        <f t="array" ref="E1539">_xlfn.IFS(D1539&lt;100000,"Malá",D1539&lt;442000,"Podlimitná",D1539&gt;442000,"Nadlimitná")</f>
        <v>Malá</v>
      </c>
    </row>
    <row r="1540" spans="1:5" x14ac:dyDescent="0.3">
      <c r="A1540" s="14" t="s">
        <v>1614</v>
      </c>
      <c r="B1540" s="13">
        <v>7527.9799194335938</v>
      </c>
      <c r="C1540" s="8">
        <v>0</v>
      </c>
      <c r="D1540" s="13">
        <f t="shared" si="23"/>
        <v>7527.9799194335938</v>
      </c>
      <c r="E1540" s="8" t="str" cm="1">
        <f t="array" ref="E1540">_xlfn.IFS(D1540&lt;100000,"Malá",D1540&lt;442000,"Podlimitná",D1540&gt;442000,"Nadlimitná")</f>
        <v>Malá</v>
      </c>
    </row>
    <row r="1541" spans="1:5" x14ac:dyDescent="0.3">
      <c r="A1541" s="14" t="s">
        <v>1615</v>
      </c>
      <c r="B1541" s="13">
        <v>5118.97998046875</v>
      </c>
      <c r="C1541" s="8">
        <v>0</v>
      </c>
      <c r="D1541" s="13">
        <f t="shared" si="23"/>
        <v>5118.97998046875</v>
      </c>
      <c r="E1541" s="8" t="str" cm="1">
        <f t="array" ref="E1541">_xlfn.IFS(D1541&lt;100000,"Malá",D1541&lt;442000,"Podlimitná",D1541&gt;442000,"Nadlimitná")</f>
        <v>Malá</v>
      </c>
    </row>
    <row r="1542" spans="1:5" x14ac:dyDescent="0.3">
      <c r="A1542" s="14" t="s">
        <v>1616</v>
      </c>
      <c r="B1542" s="13">
        <v>8190.449951171875</v>
      </c>
      <c r="C1542" s="8">
        <v>0</v>
      </c>
      <c r="D1542" s="13">
        <f t="shared" si="23"/>
        <v>8190.449951171875</v>
      </c>
      <c r="E1542" s="8" t="str" cm="1">
        <f t="array" ref="E1542">_xlfn.IFS(D1542&lt;100000,"Malá",D1542&lt;442000,"Podlimitná",D1542&gt;442000,"Nadlimitná")</f>
        <v>Malá</v>
      </c>
    </row>
    <row r="1543" spans="1:5" x14ac:dyDescent="0.3">
      <c r="A1543" s="14" t="s">
        <v>1617</v>
      </c>
      <c r="B1543" s="13">
        <v>134101.45989990234</v>
      </c>
      <c r="C1543" s="8">
        <v>0</v>
      </c>
      <c r="D1543" s="13">
        <f t="shared" si="23"/>
        <v>134101.45989990234</v>
      </c>
      <c r="E1543" s="8" t="str" cm="1">
        <f t="array" ref="E1543">_xlfn.IFS(D1543&lt;100000,"Malá",D1543&lt;442000,"Podlimitná",D1543&gt;442000,"Nadlimitná")</f>
        <v>Podlimitná</v>
      </c>
    </row>
    <row r="1544" spans="1:5" x14ac:dyDescent="0.3">
      <c r="A1544" s="14" t="s">
        <v>1618</v>
      </c>
      <c r="B1544" s="13">
        <v>14605.05965423584</v>
      </c>
      <c r="C1544" s="8">
        <v>0</v>
      </c>
      <c r="D1544" s="13">
        <f t="shared" si="23"/>
        <v>14605.05965423584</v>
      </c>
      <c r="E1544" s="8" t="str" cm="1">
        <f t="array" ref="E1544">_xlfn.IFS(D1544&lt;100000,"Malá",D1544&lt;442000,"Podlimitná",D1544&gt;442000,"Nadlimitná")</f>
        <v>Malá</v>
      </c>
    </row>
    <row r="1545" spans="1:5" x14ac:dyDescent="0.3">
      <c r="A1545" s="14" t="s">
        <v>1619</v>
      </c>
      <c r="B1545" s="13">
        <v>3174</v>
      </c>
      <c r="C1545" s="8">
        <v>0</v>
      </c>
      <c r="D1545" s="13">
        <f t="shared" si="23"/>
        <v>3174</v>
      </c>
      <c r="E1545" s="8" t="str" cm="1">
        <f t="array" ref="E1545">_xlfn.IFS(D1545&lt;100000,"Malá",D1545&lt;442000,"Podlimitná",D1545&gt;442000,"Nadlimitná")</f>
        <v>Malá</v>
      </c>
    </row>
    <row r="1546" spans="1:5" x14ac:dyDescent="0.3">
      <c r="A1546" s="14" t="s">
        <v>1620</v>
      </c>
      <c r="B1546" s="13">
        <v>2101488.5981903076</v>
      </c>
      <c r="C1546" s="8">
        <v>1</v>
      </c>
      <c r="D1546" s="13">
        <f t="shared" si="23"/>
        <v>1750109.4718248416</v>
      </c>
      <c r="E1546" s="8" t="str" cm="1">
        <f t="array" ref="E1546">_xlfn.IFS(D1546&lt;100000,"Malá",D1546&lt;442000,"Podlimitná",D1546&gt;442000,"Nadlimitná")</f>
        <v>Nadlimitná</v>
      </c>
    </row>
    <row r="1547" spans="1:5" x14ac:dyDescent="0.3">
      <c r="A1547" s="14" t="s">
        <v>1621</v>
      </c>
      <c r="B1547" s="13">
        <v>12914.659934997559</v>
      </c>
      <c r="C1547" s="8">
        <v>0</v>
      </c>
      <c r="D1547" s="13">
        <f t="shared" si="23"/>
        <v>12914.659934997559</v>
      </c>
      <c r="E1547" s="8" t="str" cm="1">
        <f t="array" ref="E1547">_xlfn.IFS(D1547&lt;100000,"Malá",D1547&lt;442000,"Podlimitná",D1547&gt;442000,"Nadlimitná")</f>
        <v>Malá</v>
      </c>
    </row>
    <row r="1548" spans="1:5" x14ac:dyDescent="0.3">
      <c r="A1548" s="14" t="s">
        <v>1622</v>
      </c>
      <c r="B1548" s="13">
        <v>9594.02978515625</v>
      </c>
      <c r="C1548" s="8">
        <v>0</v>
      </c>
      <c r="D1548" s="13">
        <f t="shared" si="23"/>
        <v>9594.02978515625</v>
      </c>
      <c r="E1548" s="8" t="str" cm="1">
        <f t="array" ref="E1548">_xlfn.IFS(D1548&lt;100000,"Malá",D1548&lt;442000,"Podlimitná",D1548&gt;442000,"Nadlimitná")</f>
        <v>Malá</v>
      </c>
    </row>
    <row r="1549" spans="1:5" x14ac:dyDescent="0.3">
      <c r="A1549" s="14" t="s">
        <v>1623</v>
      </c>
      <c r="B1549" s="13">
        <v>30288.709350585938</v>
      </c>
      <c r="C1549" s="8">
        <v>0</v>
      </c>
      <c r="D1549" s="13">
        <f t="shared" si="23"/>
        <v>30288.709350585938</v>
      </c>
      <c r="E1549" s="8" t="str" cm="1">
        <f t="array" ref="E1549">_xlfn.IFS(D1549&lt;100000,"Malá",D1549&lt;442000,"Podlimitná",D1549&gt;442000,"Nadlimitná")</f>
        <v>Malá</v>
      </c>
    </row>
    <row r="1550" spans="1:5" x14ac:dyDescent="0.3">
      <c r="A1550" s="14" t="s">
        <v>1624</v>
      </c>
      <c r="B1550" s="13">
        <v>10286.899993896484</v>
      </c>
      <c r="C1550" s="8">
        <v>0</v>
      </c>
      <c r="D1550" s="13">
        <f t="shared" ref="D1550:D1613" si="24">IF(C1550=1,B1550*$M$20,B1550)</f>
        <v>10286.899993896484</v>
      </c>
      <c r="E1550" s="8" t="str" cm="1">
        <f t="array" ref="E1550">_xlfn.IFS(D1550&lt;100000,"Malá",D1550&lt;442000,"Podlimitná",D1550&gt;442000,"Nadlimitná")</f>
        <v>Malá</v>
      </c>
    </row>
    <row r="1551" spans="1:5" x14ac:dyDescent="0.3">
      <c r="A1551" s="14" t="s">
        <v>1625</v>
      </c>
      <c r="B1551" s="13">
        <v>23640.969665527344</v>
      </c>
      <c r="C1551" s="8">
        <v>0</v>
      </c>
      <c r="D1551" s="13">
        <f t="shared" si="24"/>
        <v>23640.969665527344</v>
      </c>
      <c r="E1551" s="8" t="str" cm="1">
        <f t="array" ref="E1551">_xlfn.IFS(D1551&lt;100000,"Malá",D1551&lt;442000,"Podlimitná",D1551&gt;442000,"Nadlimitná")</f>
        <v>Malá</v>
      </c>
    </row>
    <row r="1552" spans="1:5" x14ac:dyDescent="0.3">
      <c r="A1552" s="14" t="s">
        <v>1626</v>
      </c>
      <c r="B1552" s="13">
        <v>2041.4699935913086</v>
      </c>
      <c r="C1552" s="8">
        <v>0</v>
      </c>
      <c r="D1552" s="13">
        <f t="shared" si="24"/>
        <v>2041.4699935913086</v>
      </c>
      <c r="E1552" s="8" t="str" cm="1">
        <f t="array" ref="E1552">_xlfn.IFS(D1552&lt;100000,"Malá",D1552&lt;442000,"Podlimitná",D1552&gt;442000,"Nadlimitná")</f>
        <v>Malá</v>
      </c>
    </row>
    <row r="1553" spans="1:5" x14ac:dyDescent="0.3">
      <c r="A1553" s="14" t="s">
        <v>1627</v>
      </c>
      <c r="B1553" s="13">
        <v>6310.8200073242188</v>
      </c>
      <c r="C1553" s="8">
        <v>1</v>
      </c>
      <c r="D1553" s="13">
        <f t="shared" si="24"/>
        <v>5255.6201729149934</v>
      </c>
      <c r="E1553" s="8" t="str" cm="1">
        <f t="array" ref="E1553">_xlfn.IFS(D1553&lt;100000,"Malá",D1553&lt;442000,"Podlimitná",D1553&gt;442000,"Nadlimitná")</f>
        <v>Malá</v>
      </c>
    </row>
    <row r="1554" spans="1:5" x14ac:dyDescent="0.3">
      <c r="A1554" s="14" t="s">
        <v>1628</v>
      </c>
      <c r="B1554" s="13">
        <v>3965.409912109375</v>
      </c>
      <c r="C1554" s="8">
        <v>0</v>
      </c>
      <c r="D1554" s="13">
        <f t="shared" si="24"/>
        <v>3965.409912109375</v>
      </c>
      <c r="E1554" s="8" t="str" cm="1">
        <f t="array" ref="E1554">_xlfn.IFS(D1554&lt;100000,"Malá",D1554&lt;442000,"Podlimitná",D1554&gt;442000,"Nadlimitná")</f>
        <v>Malá</v>
      </c>
    </row>
    <row r="1555" spans="1:5" x14ac:dyDescent="0.3">
      <c r="A1555" s="14" t="s">
        <v>1629</v>
      </c>
      <c r="B1555" s="13">
        <v>5282.06005859375</v>
      </c>
      <c r="C1555" s="8">
        <v>0</v>
      </c>
      <c r="D1555" s="13">
        <f t="shared" si="24"/>
        <v>5282.06005859375</v>
      </c>
      <c r="E1555" s="8" t="str" cm="1">
        <f t="array" ref="E1555">_xlfn.IFS(D1555&lt;100000,"Malá",D1555&lt;442000,"Podlimitná",D1555&gt;442000,"Nadlimitná")</f>
        <v>Malá</v>
      </c>
    </row>
    <row r="1556" spans="1:5" x14ac:dyDescent="0.3">
      <c r="A1556" s="14" t="s">
        <v>1630</v>
      </c>
      <c r="B1556" s="13">
        <v>20705.629852294922</v>
      </c>
      <c r="C1556" s="8">
        <v>0</v>
      </c>
      <c r="D1556" s="13">
        <f t="shared" si="24"/>
        <v>20705.629852294922</v>
      </c>
      <c r="E1556" s="8" t="str" cm="1">
        <f t="array" ref="E1556">_xlfn.IFS(D1556&lt;100000,"Malá",D1556&lt;442000,"Podlimitná",D1556&gt;442000,"Nadlimitná")</f>
        <v>Malá</v>
      </c>
    </row>
    <row r="1557" spans="1:5" x14ac:dyDescent="0.3">
      <c r="A1557" s="14" t="s">
        <v>1631</v>
      </c>
      <c r="B1557" s="13">
        <v>17195.419891357422</v>
      </c>
      <c r="C1557" s="8">
        <v>0</v>
      </c>
      <c r="D1557" s="13">
        <f t="shared" si="24"/>
        <v>17195.419891357422</v>
      </c>
      <c r="E1557" s="8" t="str" cm="1">
        <f t="array" ref="E1557">_xlfn.IFS(D1557&lt;100000,"Malá",D1557&lt;442000,"Podlimitná",D1557&gt;442000,"Nadlimitná")</f>
        <v>Malá</v>
      </c>
    </row>
    <row r="1558" spans="1:5" x14ac:dyDescent="0.3">
      <c r="A1558" s="14" t="s">
        <v>1632</v>
      </c>
      <c r="B1558" s="13">
        <v>2540.77001953125</v>
      </c>
      <c r="C1558" s="8">
        <v>0</v>
      </c>
      <c r="D1558" s="13">
        <f t="shared" si="24"/>
        <v>2540.77001953125</v>
      </c>
      <c r="E1558" s="8" t="str" cm="1">
        <f t="array" ref="E1558">_xlfn.IFS(D1558&lt;100000,"Malá",D1558&lt;442000,"Podlimitná",D1558&gt;442000,"Nadlimitná")</f>
        <v>Malá</v>
      </c>
    </row>
    <row r="1559" spans="1:5" x14ac:dyDescent="0.3">
      <c r="A1559" s="14" t="s">
        <v>1633</v>
      </c>
      <c r="B1559" s="13">
        <v>19963.059921264648</v>
      </c>
      <c r="C1559" s="8">
        <v>0</v>
      </c>
      <c r="D1559" s="13">
        <f t="shared" si="24"/>
        <v>19963.059921264648</v>
      </c>
      <c r="E1559" s="8" t="str" cm="1">
        <f t="array" ref="E1559">_xlfn.IFS(D1559&lt;100000,"Malá",D1559&lt;442000,"Podlimitná",D1559&gt;442000,"Nadlimitná")</f>
        <v>Malá</v>
      </c>
    </row>
    <row r="1560" spans="1:5" x14ac:dyDescent="0.3">
      <c r="A1560" s="14" t="s">
        <v>1634</v>
      </c>
      <c r="B1560" s="13">
        <v>60908.609649658203</v>
      </c>
      <c r="C1560" s="8">
        <v>0</v>
      </c>
      <c r="D1560" s="13">
        <f t="shared" si="24"/>
        <v>60908.609649658203</v>
      </c>
      <c r="E1560" s="8" t="str" cm="1">
        <f t="array" ref="E1560">_xlfn.IFS(D1560&lt;100000,"Malá",D1560&lt;442000,"Podlimitná",D1560&gt;442000,"Nadlimitná")</f>
        <v>Malá</v>
      </c>
    </row>
    <row r="1561" spans="1:5" x14ac:dyDescent="0.3">
      <c r="A1561" s="14" t="s">
        <v>1635</v>
      </c>
      <c r="B1561" s="13">
        <v>45270.500244140625</v>
      </c>
      <c r="C1561" s="8">
        <v>0</v>
      </c>
      <c r="D1561" s="13">
        <f t="shared" si="24"/>
        <v>45270.500244140625</v>
      </c>
      <c r="E1561" s="8" t="str" cm="1">
        <f t="array" ref="E1561">_xlfn.IFS(D1561&lt;100000,"Malá",D1561&lt;442000,"Podlimitná",D1561&gt;442000,"Nadlimitná")</f>
        <v>Malá</v>
      </c>
    </row>
    <row r="1562" spans="1:5" x14ac:dyDescent="0.3">
      <c r="A1562" s="14" t="s">
        <v>1636</v>
      </c>
      <c r="B1562" s="13">
        <v>576188.55914115906</v>
      </c>
      <c r="C1562" s="8">
        <v>1</v>
      </c>
      <c r="D1562" s="13">
        <f t="shared" si="24"/>
        <v>479847.02642613708</v>
      </c>
      <c r="E1562" s="8" t="str" cm="1">
        <f t="array" ref="E1562">_xlfn.IFS(D1562&lt;100000,"Malá",D1562&lt;442000,"Podlimitná",D1562&gt;442000,"Nadlimitná")</f>
        <v>Nadlimitná</v>
      </c>
    </row>
    <row r="1563" spans="1:5" x14ac:dyDescent="0.3">
      <c r="A1563" s="14" t="s">
        <v>1637</v>
      </c>
      <c r="B1563" s="13">
        <v>21442.919860839844</v>
      </c>
      <c r="C1563" s="8">
        <v>0</v>
      </c>
      <c r="D1563" s="13">
        <f t="shared" si="24"/>
        <v>21442.919860839844</v>
      </c>
      <c r="E1563" s="8" t="str" cm="1">
        <f t="array" ref="E1563">_xlfn.IFS(D1563&lt;100000,"Malá",D1563&lt;442000,"Podlimitná",D1563&gt;442000,"Nadlimitná")</f>
        <v>Malá</v>
      </c>
    </row>
    <row r="1564" spans="1:5" x14ac:dyDescent="0.3">
      <c r="A1564" s="14" t="s">
        <v>1638</v>
      </c>
      <c r="B1564" s="13">
        <v>14968.089942932129</v>
      </c>
      <c r="C1564" s="8">
        <v>0</v>
      </c>
      <c r="D1564" s="13">
        <f t="shared" si="24"/>
        <v>14968.089942932129</v>
      </c>
      <c r="E1564" s="8" t="str" cm="1">
        <f t="array" ref="E1564">_xlfn.IFS(D1564&lt;100000,"Malá",D1564&lt;442000,"Podlimitná",D1564&gt;442000,"Nadlimitná")</f>
        <v>Malá</v>
      </c>
    </row>
    <row r="1565" spans="1:5" x14ac:dyDescent="0.3">
      <c r="A1565" s="14" t="s">
        <v>1639</v>
      </c>
      <c r="B1565" s="13">
        <v>43379.640669584274</v>
      </c>
      <c r="C1565" s="8">
        <v>0</v>
      </c>
      <c r="D1565" s="13">
        <f t="shared" si="24"/>
        <v>43379.640669584274</v>
      </c>
      <c r="E1565" s="8" t="str" cm="1">
        <f t="array" ref="E1565">_xlfn.IFS(D1565&lt;100000,"Malá",D1565&lt;442000,"Podlimitná",D1565&gt;442000,"Nadlimitná")</f>
        <v>Malá</v>
      </c>
    </row>
    <row r="1566" spans="1:5" x14ac:dyDescent="0.3">
      <c r="A1566" s="14" t="s">
        <v>1640</v>
      </c>
      <c r="B1566" s="13">
        <v>65143.249504089355</v>
      </c>
      <c r="C1566" s="8">
        <v>0</v>
      </c>
      <c r="D1566" s="13">
        <f t="shared" si="24"/>
        <v>65143.249504089355</v>
      </c>
      <c r="E1566" s="8" t="str" cm="1">
        <f t="array" ref="E1566">_xlfn.IFS(D1566&lt;100000,"Malá",D1566&lt;442000,"Podlimitná",D1566&gt;442000,"Nadlimitná")</f>
        <v>Malá</v>
      </c>
    </row>
    <row r="1567" spans="1:5" x14ac:dyDescent="0.3">
      <c r="A1567" s="14" t="s">
        <v>1641</v>
      </c>
      <c r="B1567" s="13">
        <v>33478.338836669922</v>
      </c>
      <c r="C1567" s="8">
        <v>0</v>
      </c>
      <c r="D1567" s="13">
        <f t="shared" si="24"/>
        <v>33478.338836669922</v>
      </c>
      <c r="E1567" s="8" t="str" cm="1">
        <f t="array" ref="E1567">_xlfn.IFS(D1567&lt;100000,"Malá",D1567&lt;442000,"Podlimitná",D1567&gt;442000,"Nadlimitná")</f>
        <v>Malá</v>
      </c>
    </row>
    <row r="1568" spans="1:5" x14ac:dyDescent="0.3">
      <c r="A1568" s="14" t="s">
        <v>1642</v>
      </c>
      <c r="B1568" s="13">
        <v>51502.659088134766</v>
      </c>
      <c r="C1568" s="8">
        <v>0</v>
      </c>
      <c r="D1568" s="13">
        <f t="shared" si="24"/>
        <v>51502.659088134766</v>
      </c>
      <c r="E1568" s="8" t="str" cm="1">
        <f t="array" ref="E1568">_xlfn.IFS(D1568&lt;100000,"Malá",D1568&lt;442000,"Podlimitná",D1568&gt;442000,"Nadlimitná")</f>
        <v>Malá</v>
      </c>
    </row>
    <row r="1569" spans="1:5" x14ac:dyDescent="0.3">
      <c r="A1569" s="14" t="s">
        <v>1643</v>
      </c>
      <c r="B1569" s="13">
        <v>34922.280151367188</v>
      </c>
      <c r="C1569" s="8">
        <v>0</v>
      </c>
      <c r="D1569" s="13">
        <f t="shared" si="24"/>
        <v>34922.280151367188</v>
      </c>
      <c r="E1569" s="8" t="str" cm="1">
        <f t="array" ref="E1569">_xlfn.IFS(D1569&lt;100000,"Malá",D1569&lt;442000,"Podlimitná",D1569&gt;442000,"Nadlimitná")</f>
        <v>Malá</v>
      </c>
    </row>
    <row r="1570" spans="1:5" x14ac:dyDescent="0.3">
      <c r="A1570" s="14" t="s">
        <v>1644</v>
      </c>
      <c r="B1570" s="13">
        <v>1439</v>
      </c>
      <c r="C1570" s="8">
        <v>0</v>
      </c>
      <c r="D1570" s="13">
        <f t="shared" si="24"/>
        <v>1439</v>
      </c>
      <c r="E1570" s="8" t="str" cm="1">
        <f t="array" ref="E1570">_xlfn.IFS(D1570&lt;100000,"Malá",D1570&lt;442000,"Podlimitná",D1570&gt;442000,"Nadlimitná")</f>
        <v>Malá</v>
      </c>
    </row>
    <row r="1571" spans="1:5" x14ac:dyDescent="0.3">
      <c r="A1571" s="14" t="s">
        <v>1645</v>
      </c>
      <c r="B1571" s="13">
        <v>34051.589874267578</v>
      </c>
      <c r="C1571" s="8">
        <v>0</v>
      </c>
      <c r="D1571" s="13">
        <f t="shared" si="24"/>
        <v>34051.589874267578</v>
      </c>
      <c r="E1571" s="8" t="str" cm="1">
        <f t="array" ref="E1571">_xlfn.IFS(D1571&lt;100000,"Malá",D1571&lt;442000,"Podlimitná",D1571&gt;442000,"Nadlimitná")</f>
        <v>Malá</v>
      </c>
    </row>
    <row r="1572" spans="1:5" x14ac:dyDescent="0.3">
      <c r="A1572" s="14" t="s">
        <v>1646</v>
      </c>
      <c r="B1572" s="13">
        <v>12349.940155029297</v>
      </c>
      <c r="C1572" s="8">
        <v>0</v>
      </c>
      <c r="D1572" s="13">
        <f t="shared" si="24"/>
        <v>12349.940155029297</v>
      </c>
      <c r="E1572" s="8" t="str" cm="1">
        <f t="array" ref="E1572">_xlfn.IFS(D1572&lt;100000,"Malá",D1572&lt;442000,"Podlimitná",D1572&gt;442000,"Nadlimitná")</f>
        <v>Malá</v>
      </c>
    </row>
    <row r="1573" spans="1:5" x14ac:dyDescent="0.3">
      <c r="A1573" s="14" t="s">
        <v>1647</v>
      </c>
      <c r="B1573" s="13">
        <v>1376.7299766540527</v>
      </c>
      <c r="C1573" s="8">
        <v>0</v>
      </c>
      <c r="D1573" s="13">
        <f t="shared" si="24"/>
        <v>1376.7299766540527</v>
      </c>
      <c r="E1573" s="8" t="str" cm="1">
        <f t="array" ref="E1573">_xlfn.IFS(D1573&lt;100000,"Malá",D1573&lt;442000,"Podlimitná",D1573&gt;442000,"Nadlimitná")</f>
        <v>Malá</v>
      </c>
    </row>
    <row r="1574" spans="1:5" x14ac:dyDescent="0.3">
      <c r="A1574" s="14" t="s">
        <v>1648</v>
      </c>
      <c r="B1574" s="13">
        <v>14420.679840087891</v>
      </c>
      <c r="C1574" s="8">
        <v>0</v>
      </c>
      <c r="D1574" s="13">
        <f t="shared" si="24"/>
        <v>14420.679840087891</v>
      </c>
      <c r="E1574" s="8" t="str" cm="1">
        <f t="array" ref="E1574">_xlfn.IFS(D1574&lt;100000,"Malá",D1574&lt;442000,"Podlimitná",D1574&gt;442000,"Nadlimitná")</f>
        <v>Malá</v>
      </c>
    </row>
    <row r="1575" spans="1:5" x14ac:dyDescent="0.3">
      <c r="A1575" s="14" t="s">
        <v>1649</v>
      </c>
      <c r="B1575" s="13">
        <v>54075.660423278809</v>
      </c>
      <c r="C1575" s="8">
        <v>0</v>
      </c>
      <c r="D1575" s="13">
        <f t="shared" si="24"/>
        <v>54075.660423278809</v>
      </c>
      <c r="E1575" s="8" t="str" cm="1">
        <f t="array" ref="E1575">_xlfn.IFS(D1575&lt;100000,"Malá",D1575&lt;442000,"Podlimitná",D1575&gt;442000,"Nadlimitná")</f>
        <v>Malá</v>
      </c>
    </row>
    <row r="1576" spans="1:5" x14ac:dyDescent="0.3">
      <c r="A1576" s="14" t="s">
        <v>1650</v>
      </c>
      <c r="B1576" s="13">
        <v>2828.0000114440918</v>
      </c>
      <c r="C1576" s="8">
        <v>0</v>
      </c>
      <c r="D1576" s="13">
        <f t="shared" si="24"/>
        <v>2828.0000114440918</v>
      </c>
      <c r="E1576" s="8" t="str" cm="1">
        <f t="array" ref="E1576">_xlfn.IFS(D1576&lt;100000,"Malá",D1576&lt;442000,"Podlimitná",D1576&gt;442000,"Nadlimitná")</f>
        <v>Malá</v>
      </c>
    </row>
    <row r="1577" spans="1:5" x14ac:dyDescent="0.3">
      <c r="A1577" s="14" t="s">
        <v>1651</v>
      </c>
      <c r="B1577" s="13">
        <v>29380.029907226563</v>
      </c>
      <c r="C1577" s="8">
        <v>0</v>
      </c>
      <c r="D1577" s="13">
        <f t="shared" si="24"/>
        <v>29380.029907226563</v>
      </c>
      <c r="E1577" s="8" t="str" cm="1">
        <f t="array" ref="E1577">_xlfn.IFS(D1577&lt;100000,"Malá",D1577&lt;442000,"Podlimitná",D1577&gt;442000,"Nadlimitná")</f>
        <v>Malá</v>
      </c>
    </row>
    <row r="1578" spans="1:5" x14ac:dyDescent="0.3">
      <c r="A1578" s="14" t="s">
        <v>1652</v>
      </c>
      <c r="B1578" s="13">
        <v>10947.85986328125</v>
      </c>
      <c r="C1578" s="8">
        <v>0</v>
      </c>
      <c r="D1578" s="13">
        <f t="shared" si="24"/>
        <v>10947.85986328125</v>
      </c>
      <c r="E1578" s="8" t="str" cm="1">
        <f t="array" ref="E1578">_xlfn.IFS(D1578&lt;100000,"Malá",D1578&lt;442000,"Podlimitná",D1578&gt;442000,"Nadlimitná")</f>
        <v>Malá</v>
      </c>
    </row>
    <row r="1579" spans="1:5" x14ac:dyDescent="0.3">
      <c r="A1579" s="14" t="s">
        <v>1653</v>
      </c>
      <c r="B1579" s="13">
        <v>11863.210006713867</v>
      </c>
      <c r="C1579" s="8">
        <v>0</v>
      </c>
      <c r="D1579" s="13">
        <f t="shared" si="24"/>
        <v>11863.210006713867</v>
      </c>
      <c r="E1579" s="8" t="str" cm="1">
        <f t="array" ref="E1579">_xlfn.IFS(D1579&lt;100000,"Malá",D1579&lt;442000,"Podlimitná",D1579&gt;442000,"Nadlimitná")</f>
        <v>Malá</v>
      </c>
    </row>
    <row r="1580" spans="1:5" x14ac:dyDescent="0.3">
      <c r="A1580" s="14" t="s">
        <v>1654</v>
      </c>
      <c r="B1580" s="13">
        <v>25769.359985351563</v>
      </c>
      <c r="C1580" s="8">
        <v>0</v>
      </c>
      <c r="D1580" s="13">
        <f t="shared" si="24"/>
        <v>25769.359985351563</v>
      </c>
      <c r="E1580" s="8" t="str" cm="1">
        <f t="array" ref="E1580">_xlfn.IFS(D1580&lt;100000,"Malá",D1580&lt;442000,"Podlimitná",D1580&gt;442000,"Nadlimitná")</f>
        <v>Malá</v>
      </c>
    </row>
    <row r="1581" spans="1:5" x14ac:dyDescent="0.3">
      <c r="A1581" s="14" t="s">
        <v>1655</v>
      </c>
      <c r="B1581" s="13">
        <v>5817.840087890625</v>
      </c>
      <c r="C1581" s="8">
        <v>0</v>
      </c>
      <c r="D1581" s="13">
        <f t="shared" si="24"/>
        <v>5817.840087890625</v>
      </c>
      <c r="E1581" s="8" t="str" cm="1">
        <f t="array" ref="E1581">_xlfn.IFS(D1581&lt;100000,"Malá",D1581&lt;442000,"Podlimitná",D1581&gt;442000,"Nadlimitná")</f>
        <v>Malá</v>
      </c>
    </row>
    <row r="1582" spans="1:5" x14ac:dyDescent="0.3">
      <c r="A1582" s="14" t="s">
        <v>1656</v>
      </c>
      <c r="B1582" s="13">
        <v>108312.56080627441</v>
      </c>
      <c r="C1582" s="8">
        <v>0</v>
      </c>
      <c r="D1582" s="13">
        <f t="shared" si="24"/>
        <v>108312.56080627441</v>
      </c>
      <c r="E1582" s="8" t="str" cm="1">
        <f t="array" ref="E1582">_xlfn.IFS(D1582&lt;100000,"Malá",D1582&lt;442000,"Podlimitná",D1582&gt;442000,"Nadlimitná")</f>
        <v>Podlimitná</v>
      </c>
    </row>
    <row r="1583" spans="1:5" x14ac:dyDescent="0.3">
      <c r="A1583" s="14" t="s">
        <v>1657</v>
      </c>
      <c r="B1583" s="13">
        <v>5103.0800094604492</v>
      </c>
      <c r="C1583" s="8">
        <v>0</v>
      </c>
      <c r="D1583" s="13">
        <f t="shared" si="24"/>
        <v>5103.0800094604492</v>
      </c>
      <c r="E1583" s="8" t="str" cm="1">
        <f t="array" ref="E1583">_xlfn.IFS(D1583&lt;100000,"Malá",D1583&lt;442000,"Podlimitná",D1583&gt;442000,"Nadlimitná")</f>
        <v>Malá</v>
      </c>
    </row>
    <row r="1584" spans="1:5" x14ac:dyDescent="0.3">
      <c r="A1584" s="14" t="s">
        <v>1658</v>
      </c>
      <c r="B1584" s="13">
        <v>2437.8700561523438</v>
      </c>
      <c r="C1584" s="8">
        <v>0</v>
      </c>
      <c r="D1584" s="13">
        <f t="shared" si="24"/>
        <v>2437.8700561523438</v>
      </c>
      <c r="E1584" s="8" t="str" cm="1">
        <f t="array" ref="E1584">_xlfn.IFS(D1584&lt;100000,"Malá",D1584&lt;442000,"Podlimitná",D1584&gt;442000,"Nadlimitná")</f>
        <v>Malá</v>
      </c>
    </row>
    <row r="1585" spans="1:5" x14ac:dyDescent="0.3">
      <c r="A1585" s="14" t="s">
        <v>1659</v>
      </c>
      <c r="B1585" s="13">
        <v>70240.199798583984</v>
      </c>
      <c r="C1585" s="8">
        <v>0</v>
      </c>
      <c r="D1585" s="13">
        <f t="shared" si="24"/>
        <v>70240.199798583984</v>
      </c>
      <c r="E1585" s="8" t="str" cm="1">
        <f t="array" ref="E1585">_xlfn.IFS(D1585&lt;100000,"Malá",D1585&lt;442000,"Podlimitná",D1585&gt;442000,"Nadlimitná")</f>
        <v>Malá</v>
      </c>
    </row>
    <row r="1586" spans="1:5" x14ac:dyDescent="0.3">
      <c r="A1586" s="14" t="s">
        <v>1660</v>
      </c>
      <c r="B1586" s="13">
        <v>10060.719985961914</v>
      </c>
      <c r="C1586" s="8">
        <v>0</v>
      </c>
      <c r="D1586" s="13">
        <f t="shared" si="24"/>
        <v>10060.719985961914</v>
      </c>
      <c r="E1586" s="8" t="str" cm="1">
        <f t="array" ref="E1586">_xlfn.IFS(D1586&lt;100000,"Malá",D1586&lt;442000,"Podlimitná",D1586&gt;442000,"Nadlimitná")</f>
        <v>Malá</v>
      </c>
    </row>
    <row r="1587" spans="1:5" x14ac:dyDescent="0.3">
      <c r="A1587" s="14" t="s">
        <v>1661</v>
      </c>
      <c r="B1587" s="13">
        <v>47748.130416870117</v>
      </c>
      <c r="C1587" s="8">
        <v>0</v>
      </c>
      <c r="D1587" s="13">
        <f t="shared" si="24"/>
        <v>47748.130416870117</v>
      </c>
      <c r="E1587" s="8" t="str" cm="1">
        <f t="array" ref="E1587">_xlfn.IFS(D1587&lt;100000,"Malá",D1587&lt;442000,"Podlimitná",D1587&gt;442000,"Nadlimitná")</f>
        <v>Malá</v>
      </c>
    </row>
    <row r="1588" spans="1:5" x14ac:dyDescent="0.3">
      <c r="A1588" s="14" t="s">
        <v>1662</v>
      </c>
      <c r="B1588" s="13">
        <v>111133.30833053589</v>
      </c>
      <c r="C1588" s="8">
        <v>0</v>
      </c>
      <c r="D1588" s="13">
        <f t="shared" si="24"/>
        <v>111133.30833053589</v>
      </c>
      <c r="E1588" s="8" t="str" cm="1">
        <f t="array" ref="E1588">_xlfn.IFS(D1588&lt;100000,"Malá",D1588&lt;442000,"Podlimitná",D1588&gt;442000,"Nadlimitná")</f>
        <v>Podlimitná</v>
      </c>
    </row>
    <row r="1589" spans="1:5" x14ac:dyDescent="0.3">
      <c r="A1589" s="14" t="s">
        <v>1663</v>
      </c>
      <c r="B1589" s="13">
        <v>35120.240539550781</v>
      </c>
      <c r="C1589" s="8">
        <v>0</v>
      </c>
      <c r="D1589" s="13">
        <f t="shared" si="24"/>
        <v>35120.240539550781</v>
      </c>
      <c r="E1589" s="8" t="str" cm="1">
        <f t="array" ref="E1589">_xlfn.IFS(D1589&lt;100000,"Malá",D1589&lt;442000,"Podlimitná",D1589&gt;442000,"Nadlimitná")</f>
        <v>Malá</v>
      </c>
    </row>
    <row r="1590" spans="1:5" x14ac:dyDescent="0.3">
      <c r="A1590" s="14" t="s">
        <v>1664</v>
      </c>
      <c r="B1590" s="13">
        <v>12326.850101470947</v>
      </c>
      <c r="C1590" s="8">
        <v>0</v>
      </c>
      <c r="D1590" s="13">
        <f t="shared" si="24"/>
        <v>12326.850101470947</v>
      </c>
      <c r="E1590" s="8" t="str" cm="1">
        <f t="array" ref="E1590">_xlfn.IFS(D1590&lt;100000,"Malá",D1590&lt;442000,"Podlimitná",D1590&gt;442000,"Nadlimitná")</f>
        <v>Malá</v>
      </c>
    </row>
    <row r="1591" spans="1:5" x14ac:dyDescent="0.3">
      <c r="A1591" s="14" t="s">
        <v>1665</v>
      </c>
      <c r="B1591" s="13">
        <v>57712.430053710938</v>
      </c>
      <c r="C1591" s="8">
        <v>0</v>
      </c>
      <c r="D1591" s="13">
        <f t="shared" si="24"/>
        <v>57712.430053710938</v>
      </c>
      <c r="E1591" s="8" t="str" cm="1">
        <f t="array" ref="E1591">_xlfn.IFS(D1591&lt;100000,"Malá",D1591&lt;442000,"Podlimitná",D1591&gt;442000,"Nadlimitná")</f>
        <v>Malá</v>
      </c>
    </row>
    <row r="1592" spans="1:5" x14ac:dyDescent="0.3">
      <c r="A1592" s="14" t="s">
        <v>1666</v>
      </c>
      <c r="B1592" s="13">
        <v>1416</v>
      </c>
      <c r="C1592" s="8">
        <v>0</v>
      </c>
      <c r="D1592" s="13">
        <f t="shared" si="24"/>
        <v>1416</v>
      </c>
      <c r="E1592" s="8" t="str" cm="1">
        <f t="array" ref="E1592">_xlfn.IFS(D1592&lt;100000,"Malá",D1592&lt;442000,"Podlimitná",D1592&gt;442000,"Nadlimitná")</f>
        <v>Malá</v>
      </c>
    </row>
    <row r="1593" spans="1:5" x14ac:dyDescent="0.3">
      <c r="A1593" s="14" t="s">
        <v>1667</v>
      </c>
      <c r="B1593" s="13">
        <v>1884</v>
      </c>
      <c r="C1593" s="8">
        <v>0</v>
      </c>
      <c r="D1593" s="13">
        <f t="shared" si="24"/>
        <v>1884</v>
      </c>
      <c r="E1593" s="8" t="str" cm="1">
        <f t="array" ref="E1593">_xlfn.IFS(D1593&lt;100000,"Malá",D1593&lt;442000,"Podlimitná",D1593&gt;442000,"Nadlimitná")</f>
        <v>Malá</v>
      </c>
    </row>
    <row r="1594" spans="1:5" x14ac:dyDescent="0.3">
      <c r="A1594" s="14" t="s">
        <v>1668</v>
      </c>
      <c r="B1594" s="13">
        <v>3391.8699951171875</v>
      </c>
      <c r="C1594" s="8">
        <v>0</v>
      </c>
      <c r="D1594" s="13">
        <f t="shared" si="24"/>
        <v>3391.8699951171875</v>
      </c>
      <c r="E1594" s="8" t="str" cm="1">
        <f t="array" ref="E1594">_xlfn.IFS(D1594&lt;100000,"Malá",D1594&lt;442000,"Podlimitná",D1594&gt;442000,"Nadlimitná")</f>
        <v>Malá</v>
      </c>
    </row>
    <row r="1595" spans="1:5" x14ac:dyDescent="0.3">
      <c r="A1595" s="14" t="s">
        <v>1669</v>
      </c>
      <c r="B1595" s="13">
        <v>13690.720031738281</v>
      </c>
      <c r="C1595" s="8">
        <v>0</v>
      </c>
      <c r="D1595" s="13">
        <f t="shared" si="24"/>
        <v>13690.720031738281</v>
      </c>
      <c r="E1595" s="8" t="str" cm="1">
        <f t="array" ref="E1595">_xlfn.IFS(D1595&lt;100000,"Malá",D1595&lt;442000,"Podlimitná",D1595&gt;442000,"Nadlimitná")</f>
        <v>Malá</v>
      </c>
    </row>
    <row r="1596" spans="1:5" x14ac:dyDescent="0.3">
      <c r="A1596" s="14" t="s">
        <v>1670</v>
      </c>
      <c r="B1596" s="13">
        <v>29596.939926147461</v>
      </c>
      <c r="C1596" s="8">
        <v>1</v>
      </c>
      <c r="D1596" s="13">
        <f t="shared" si="24"/>
        <v>24648.187454543953</v>
      </c>
      <c r="E1596" s="8" t="str" cm="1">
        <f t="array" ref="E1596">_xlfn.IFS(D1596&lt;100000,"Malá",D1596&lt;442000,"Podlimitná",D1596&gt;442000,"Nadlimitná")</f>
        <v>Malá</v>
      </c>
    </row>
    <row r="1597" spans="1:5" x14ac:dyDescent="0.3">
      <c r="A1597" s="14" t="s">
        <v>1671</v>
      </c>
      <c r="B1597" s="13">
        <v>18784.03010559082</v>
      </c>
      <c r="C1597" s="8">
        <v>0</v>
      </c>
      <c r="D1597" s="13">
        <f t="shared" si="24"/>
        <v>18784.03010559082</v>
      </c>
      <c r="E1597" s="8" t="str" cm="1">
        <f t="array" ref="E1597">_xlfn.IFS(D1597&lt;100000,"Malá",D1597&lt;442000,"Podlimitná",D1597&gt;442000,"Nadlimitná")</f>
        <v>Malá</v>
      </c>
    </row>
    <row r="1598" spans="1:5" x14ac:dyDescent="0.3">
      <c r="A1598" s="14" t="s">
        <v>1672</v>
      </c>
      <c r="B1598" s="13">
        <v>23705.810180664063</v>
      </c>
      <c r="C1598" s="8">
        <v>0</v>
      </c>
      <c r="D1598" s="13">
        <f t="shared" si="24"/>
        <v>23705.810180664063</v>
      </c>
      <c r="E1598" s="8" t="str" cm="1">
        <f t="array" ref="E1598">_xlfn.IFS(D1598&lt;100000,"Malá",D1598&lt;442000,"Podlimitná",D1598&gt;442000,"Nadlimitná")</f>
        <v>Malá</v>
      </c>
    </row>
    <row r="1599" spans="1:5" x14ac:dyDescent="0.3">
      <c r="A1599" s="14" t="s">
        <v>1673</v>
      </c>
      <c r="B1599" s="13">
        <v>3605.6999969482422</v>
      </c>
      <c r="C1599" s="8">
        <v>0</v>
      </c>
      <c r="D1599" s="13">
        <f t="shared" si="24"/>
        <v>3605.6999969482422</v>
      </c>
      <c r="E1599" s="8" t="str" cm="1">
        <f t="array" ref="E1599">_xlfn.IFS(D1599&lt;100000,"Malá",D1599&lt;442000,"Podlimitná",D1599&gt;442000,"Nadlimitná")</f>
        <v>Malá</v>
      </c>
    </row>
    <row r="1600" spans="1:5" x14ac:dyDescent="0.3">
      <c r="A1600" s="14" t="s">
        <v>1674</v>
      </c>
      <c r="B1600" s="13">
        <v>145323.01976013184</v>
      </c>
      <c r="C1600" s="8">
        <v>0</v>
      </c>
      <c r="D1600" s="13">
        <f t="shared" si="24"/>
        <v>145323.01976013184</v>
      </c>
      <c r="E1600" s="8" t="str" cm="1">
        <f t="array" ref="E1600">_xlfn.IFS(D1600&lt;100000,"Malá",D1600&lt;442000,"Podlimitná",D1600&gt;442000,"Nadlimitná")</f>
        <v>Podlimitná</v>
      </c>
    </row>
    <row r="1601" spans="1:5" x14ac:dyDescent="0.3">
      <c r="A1601" s="14" t="s">
        <v>1675</v>
      </c>
      <c r="B1601" s="13">
        <v>59057.4306640625</v>
      </c>
      <c r="C1601" s="8">
        <v>0</v>
      </c>
      <c r="D1601" s="13">
        <f t="shared" si="24"/>
        <v>59057.4306640625</v>
      </c>
      <c r="E1601" s="8" t="str" cm="1">
        <f t="array" ref="E1601">_xlfn.IFS(D1601&lt;100000,"Malá",D1601&lt;442000,"Podlimitná",D1601&gt;442000,"Nadlimitná")</f>
        <v>Malá</v>
      </c>
    </row>
    <row r="1602" spans="1:5" x14ac:dyDescent="0.3">
      <c r="A1602" s="14" t="s">
        <v>1676</v>
      </c>
      <c r="B1602" s="13">
        <v>3429.2299118041992</v>
      </c>
      <c r="C1602" s="8">
        <v>0</v>
      </c>
      <c r="D1602" s="13">
        <f t="shared" si="24"/>
        <v>3429.2299118041992</v>
      </c>
      <c r="E1602" s="8" t="str" cm="1">
        <f t="array" ref="E1602">_xlfn.IFS(D1602&lt;100000,"Malá",D1602&lt;442000,"Podlimitná",D1602&gt;442000,"Nadlimitná")</f>
        <v>Malá</v>
      </c>
    </row>
    <row r="1603" spans="1:5" x14ac:dyDescent="0.3">
      <c r="A1603" s="14" t="s">
        <v>1677</v>
      </c>
      <c r="B1603" s="13">
        <v>3769.639892578125</v>
      </c>
      <c r="C1603" s="8">
        <v>0</v>
      </c>
      <c r="D1603" s="13">
        <f t="shared" si="24"/>
        <v>3769.639892578125</v>
      </c>
      <c r="E1603" s="8" t="str" cm="1">
        <f t="array" ref="E1603">_xlfn.IFS(D1603&lt;100000,"Malá",D1603&lt;442000,"Podlimitná",D1603&gt;442000,"Nadlimitná")</f>
        <v>Malá</v>
      </c>
    </row>
    <row r="1604" spans="1:5" x14ac:dyDescent="0.3">
      <c r="A1604" s="14" t="s">
        <v>1678</v>
      </c>
      <c r="B1604" s="13">
        <v>29176.069869995117</v>
      </c>
      <c r="C1604" s="8">
        <v>0</v>
      </c>
      <c r="D1604" s="13">
        <f t="shared" si="24"/>
        <v>29176.069869995117</v>
      </c>
      <c r="E1604" s="8" t="str" cm="1">
        <f t="array" ref="E1604">_xlfn.IFS(D1604&lt;100000,"Malá",D1604&lt;442000,"Podlimitná",D1604&gt;442000,"Nadlimitná")</f>
        <v>Malá</v>
      </c>
    </row>
    <row r="1605" spans="1:5" x14ac:dyDescent="0.3">
      <c r="A1605" s="14" t="s">
        <v>1679</v>
      </c>
      <c r="B1605" s="13">
        <v>6654.8801574707031</v>
      </c>
      <c r="C1605" s="8">
        <v>0</v>
      </c>
      <c r="D1605" s="13">
        <f t="shared" si="24"/>
        <v>6654.8801574707031</v>
      </c>
      <c r="E1605" s="8" t="str" cm="1">
        <f t="array" ref="E1605">_xlfn.IFS(D1605&lt;100000,"Malá",D1605&lt;442000,"Podlimitná",D1605&gt;442000,"Nadlimitná")</f>
        <v>Malá</v>
      </c>
    </row>
    <row r="1606" spans="1:5" x14ac:dyDescent="0.3">
      <c r="A1606" s="14" t="s">
        <v>1680</v>
      </c>
      <c r="B1606" s="13">
        <v>25413.660258769989</v>
      </c>
      <c r="C1606" s="8">
        <v>0</v>
      </c>
      <c r="D1606" s="13">
        <f t="shared" si="24"/>
        <v>25413.660258769989</v>
      </c>
      <c r="E1606" s="8" t="str" cm="1">
        <f t="array" ref="E1606">_xlfn.IFS(D1606&lt;100000,"Malá",D1606&lt;442000,"Podlimitná",D1606&gt;442000,"Nadlimitná")</f>
        <v>Malá</v>
      </c>
    </row>
    <row r="1607" spans="1:5" x14ac:dyDescent="0.3">
      <c r="A1607" s="14" t="s">
        <v>1681</v>
      </c>
      <c r="B1607" s="13">
        <v>13944.499725341797</v>
      </c>
      <c r="C1607" s="8">
        <v>0</v>
      </c>
      <c r="D1607" s="13">
        <f t="shared" si="24"/>
        <v>13944.499725341797</v>
      </c>
      <c r="E1607" s="8" t="str" cm="1">
        <f t="array" ref="E1607">_xlfn.IFS(D1607&lt;100000,"Malá",D1607&lt;442000,"Podlimitná",D1607&gt;442000,"Nadlimitná")</f>
        <v>Malá</v>
      </c>
    </row>
    <row r="1608" spans="1:5" x14ac:dyDescent="0.3">
      <c r="A1608" s="14" t="s">
        <v>1682</v>
      </c>
      <c r="B1608" s="13">
        <v>16206.320335388184</v>
      </c>
      <c r="C1608" s="8">
        <v>0</v>
      </c>
      <c r="D1608" s="13">
        <f t="shared" si="24"/>
        <v>16206.320335388184</v>
      </c>
      <c r="E1608" s="8" t="str" cm="1">
        <f t="array" ref="E1608">_xlfn.IFS(D1608&lt;100000,"Malá",D1608&lt;442000,"Podlimitná",D1608&gt;442000,"Nadlimitná")</f>
        <v>Malá</v>
      </c>
    </row>
    <row r="1609" spans="1:5" x14ac:dyDescent="0.3">
      <c r="A1609" s="14" t="s">
        <v>1683</v>
      </c>
      <c r="B1609" s="13">
        <v>9667.0599594116211</v>
      </c>
      <c r="C1609" s="8">
        <v>0</v>
      </c>
      <c r="D1609" s="13">
        <f t="shared" si="24"/>
        <v>9667.0599594116211</v>
      </c>
      <c r="E1609" s="8" t="str" cm="1">
        <f t="array" ref="E1609">_xlfn.IFS(D1609&lt;100000,"Malá",D1609&lt;442000,"Podlimitná",D1609&gt;442000,"Nadlimitná")</f>
        <v>Malá</v>
      </c>
    </row>
    <row r="1610" spans="1:5" x14ac:dyDescent="0.3">
      <c r="A1610" s="14" t="s">
        <v>1684</v>
      </c>
      <c r="B1610" s="13">
        <v>5266.8100662231445</v>
      </c>
      <c r="C1610" s="8">
        <v>0</v>
      </c>
      <c r="D1610" s="13">
        <f t="shared" si="24"/>
        <v>5266.8100662231445</v>
      </c>
      <c r="E1610" s="8" t="str" cm="1">
        <f t="array" ref="E1610">_xlfn.IFS(D1610&lt;100000,"Malá",D1610&lt;442000,"Podlimitná",D1610&gt;442000,"Nadlimitná")</f>
        <v>Malá</v>
      </c>
    </row>
    <row r="1611" spans="1:5" x14ac:dyDescent="0.3">
      <c r="A1611" s="14" t="s">
        <v>1685</v>
      </c>
      <c r="B1611" s="13">
        <v>46573.930206298828</v>
      </c>
      <c r="C1611" s="8">
        <v>0</v>
      </c>
      <c r="D1611" s="13">
        <f t="shared" si="24"/>
        <v>46573.930206298828</v>
      </c>
      <c r="E1611" s="8" t="str" cm="1">
        <f t="array" ref="E1611">_xlfn.IFS(D1611&lt;100000,"Malá",D1611&lt;442000,"Podlimitná",D1611&gt;442000,"Nadlimitná")</f>
        <v>Malá</v>
      </c>
    </row>
    <row r="1612" spans="1:5" x14ac:dyDescent="0.3">
      <c r="A1612" s="14" t="s">
        <v>1686</v>
      </c>
      <c r="B1612" s="13">
        <v>31411.920928955078</v>
      </c>
      <c r="C1612" s="8">
        <v>0</v>
      </c>
      <c r="D1612" s="13">
        <f t="shared" si="24"/>
        <v>31411.920928955078</v>
      </c>
      <c r="E1612" s="8" t="str" cm="1">
        <f t="array" ref="E1612">_xlfn.IFS(D1612&lt;100000,"Malá",D1612&lt;442000,"Podlimitná",D1612&gt;442000,"Nadlimitná")</f>
        <v>Malá</v>
      </c>
    </row>
    <row r="1613" spans="1:5" x14ac:dyDescent="0.3">
      <c r="A1613" s="14" t="s">
        <v>1687</v>
      </c>
      <c r="B1613" s="13">
        <v>25900.350133895874</v>
      </c>
      <c r="C1613" s="8">
        <v>0</v>
      </c>
      <c r="D1613" s="13">
        <f t="shared" si="24"/>
        <v>25900.350133895874</v>
      </c>
      <c r="E1613" s="8" t="str" cm="1">
        <f t="array" ref="E1613">_xlfn.IFS(D1613&lt;100000,"Malá",D1613&lt;442000,"Podlimitná",D1613&gt;442000,"Nadlimitná")</f>
        <v>Malá</v>
      </c>
    </row>
    <row r="1614" spans="1:5" x14ac:dyDescent="0.3">
      <c r="A1614" s="14" t="s">
        <v>1688</v>
      </c>
      <c r="B1614" s="13">
        <v>5321.1701278686523</v>
      </c>
      <c r="C1614" s="8">
        <v>0</v>
      </c>
      <c r="D1614" s="13">
        <f t="shared" ref="D1614:D1677" si="25">IF(C1614=1,B1614*$M$20,B1614)</f>
        <v>5321.1701278686523</v>
      </c>
      <c r="E1614" s="8" t="str" cm="1">
        <f t="array" ref="E1614">_xlfn.IFS(D1614&lt;100000,"Malá",D1614&lt;442000,"Podlimitná",D1614&gt;442000,"Nadlimitná")</f>
        <v>Malá</v>
      </c>
    </row>
    <row r="1615" spans="1:5" x14ac:dyDescent="0.3">
      <c r="A1615" s="14" t="s">
        <v>1689</v>
      </c>
      <c r="B1615" s="13">
        <v>667.739990234375</v>
      </c>
      <c r="C1615" s="8">
        <v>0</v>
      </c>
      <c r="D1615" s="13">
        <f t="shared" si="25"/>
        <v>667.739990234375</v>
      </c>
      <c r="E1615" s="8" t="str" cm="1">
        <f t="array" ref="E1615">_xlfn.IFS(D1615&lt;100000,"Malá",D1615&lt;442000,"Podlimitná",D1615&gt;442000,"Nadlimitná")</f>
        <v>Malá</v>
      </c>
    </row>
    <row r="1616" spans="1:5" x14ac:dyDescent="0.3">
      <c r="A1616" s="14" t="s">
        <v>1690</v>
      </c>
      <c r="B1616" s="13">
        <v>10601.910034179688</v>
      </c>
      <c r="C1616" s="8">
        <v>1</v>
      </c>
      <c r="D1616" s="13">
        <f t="shared" si="25"/>
        <v>8829.2190527376024</v>
      </c>
      <c r="E1616" s="8" t="str" cm="1">
        <f t="array" ref="E1616">_xlfn.IFS(D1616&lt;100000,"Malá",D1616&lt;442000,"Podlimitná",D1616&gt;442000,"Nadlimitná")</f>
        <v>Malá</v>
      </c>
    </row>
    <row r="1617" spans="1:5" x14ac:dyDescent="0.3">
      <c r="A1617" s="14" t="s">
        <v>1691</v>
      </c>
      <c r="B1617" s="13">
        <v>41150.900512695313</v>
      </c>
      <c r="C1617" s="8">
        <v>0</v>
      </c>
      <c r="D1617" s="13">
        <f t="shared" si="25"/>
        <v>41150.900512695313</v>
      </c>
      <c r="E1617" s="8" t="str" cm="1">
        <f t="array" ref="E1617">_xlfn.IFS(D1617&lt;100000,"Malá",D1617&lt;442000,"Podlimitná",D1617&gt;442000,"Nadlimitná")</f>
        <v>Malá</v>
      </c>
    </row>
    <row r="1618" spans="1:5" x14ac:dyDescent="0.3">
      <c r="A1618" s="14" t="s">
        <v>1692</v>
      </c>
      <c r="B1618" s="13">
        <v>35516.189582824707</v>
      </c>
      <c r="C1618" s="8">
        <v>0</v>
      </c>
      <c r="D1618" s="13">
        <f t="shared" si="25"/>
        <v>35516.189582824707</v>
      </c>
      <c r="E1618" s="8" t="str" cm="1">
        <f t="array" ref="E1618">_xlfn.IFS(D1618&lt;100000,"Malá",D1618&lt;442000,"Podlimitná",D1618&gt;442000,"Nadlimitná")</f>
        <v>Malá</v>
      </c>
    </row>
    <row r="1619" spans="1:5" x14ac:dyDescent="0.3">
      <c r="A1619" s="14" t="s">
        <v>1693</v>
      </c>
      <c r="B1619" s="13">
        <v>46461.48063659668</v>
      </c>
      <c r="C1619" s="8">
        <v>0</v>
      </c>
      <c r="D1619" s="13">
        <f t="shared" si="25"/>
        <v>46461.48063659668</v>
      </c>
      <c r="E1619" s="8" t="str" cm="1">
        <f t="array" ref="E1619">_xlfn.IFS(D1619&lt;100000,"Malá",D1619&lt;442000,"Podlimitná",D1619&gt;442000,"Nadlimitná")</f>
        <v>Malá</v>
      </c>
    </row>
    <row r="1620" spans="1:5" x14ac:dyDescent="0.3">
      <c r="A1620" s="14" t="s">
        <v>1694</v>
      </c>
      <c r="B1620" s="13">
        <v>25115.399645537138</v>
      </c>
      <c r="C1620" s="8">
        <v>0</v>
      </c>
      <c r="D1620" s="13">
        <f t="shared" si="25"/>
        <v>25115.399645537138</v>
      </c>
      <c r="E1620" s="8" t="str" cm="1">
        <f t="array" ref="E1620">_xlfn.IFS(D1620&lt;100000,"Malá",D1620&lt;442000,"Podlimitná",D1620&gt;442000,"Nadlimitná")</f>
        <v>Malá</v>
      </c>
    </row>
    <row r="1621" spans="1:5" x14ac:dyDescent="0.3">
      <c r="A1621" s="14" t="s">
        <v>1695</v>
      </c>
      <c r="B1621" s="13">
        <v>3491.7399368286133</v>
      </c>
      <c r="C1621" s="8">
        <v>0</v>
      </c>
      <c r="D1621" s="13">
        <f t="shared" si="25"/>
        <v>3491.7399368286133</v>
      </c>
      <c r="E1621" s="8" t="str" cm="1">
        <f t="array" ref="E1621">_xlfn.IFS(D1621&lt;100000,"Malá",D1621&lt;442000,"Podlimitná",D1621&gt;442000,"Nadlimitná")</f>
        <v>Malá</v>
      </c>
    </row>
    <row r="1622" spans="1:5" x14ac:dyDescent="0.3">
      <c r="A1622" s="14" t="s">
        <v>1696</v>
      </c>
      <c r="B1622" s="13">
        <v>11682.759674072266</v>
      </c>
      <c r="C1622" s="8">
        <v>0</v>
      </c>
      <c r="D1622" s="13">
        <f t="shared" si="25"/>
        <v>11682.759674072266</v>
      </c>
      <c r="E1622" s="8" t="str" cm="1">
        <f t="array" ref="E1622">_xlfn.IFS(D1622&lt;100000,"Malá",D1622&lt;442000,"Podlimitná",D1622&gt;442000,"Nadlimitná")</f>
        <v>Malá</v>
      </c>
    </row>
    <row r="1623" spans="1:5" x14ac:dyDescent="0.3">
      <c r="A1623" s="14" t="s">
        <v>1697</v>
      </c>
      <c r="B1623" s="13">
        <v>29073.170333862305</v>
      </c>
      <c r="C1623" s="8">
        <v>0</v>
      </c>
      <c r="D1623" s="13">
        <f t="shared" si="25"/>
        <v>29073.170333862305</v>
      </c>
      <c r="E1623" s="8" t="str" cm="1">
        <f t="array" ref="E1623">_xlfn.IFS(D1623&lt;100000,"Malá",D1623&lt;442000,"Podlimitná",D1623&gt;442000,"Nadlimitná")</f>
        <v>Malá</v>
      </c>
    </row>
    <row r="1624" spans="1:5" x14ac:dyDescent="0.3">
      <c r="A1624" s="14" t="s">
        <v>1698</v>
      </c>
      <c r="B1624" s="13">
        <v>31059.239379882813</v>
      </c>
      <c r="C1624" s="8">
        <v>0</v>
      </c>
      <c r="D1624" s="13">
        <f t="shared" si="25"/>
        <v>31059.239379882813</v>
      </c>
      <c r="E1624" s="8" t="str" cm="1">
        <f t="array" ref="E1624">_xlfn.IFS(D1624&lt;100000,"Malá",D1624&lt;442000,"Podlimitná",D1624&gt;442000,"Nadlimitná")</f>
        <v>Malá</v>
      </c>
    </row>
    <row r="1625" spans="1:5" x14ac:dyDescent="0.3">
      <c r="A1625" s="14" t="s">
        <v>1699</v>
      </c>
      <c r="B1625" s="13">
        <v>2380.3399963378906</v>
      </c>
      <c r="C1625" s="8">
        <v>0</v>
      </c>
      <c r="D1625" s="13">
        <f t="shared" si="25"/>
        <v>2380.3399963378906</v>
      </c>
      <c r="E1625" s="8" t="str" cm="1">
        <f t="array" ref="E1625">_xlfn.IFS(D1625&lt;100000,"Malá",D1625&lt;442000,"Podlimitná",D1625&gt;442000,"Nadlimitná")</f>
        <v>Malá</v>
      </c>
    </row>
    <row r="1626" spans="1:5" x14ac:dyDescent="0.3">
      <c r="A1626" s="14" t="s">
        <v>1700</v>
      </c>
      <c r="B1626" s="13">
        <v>5849.2500305175781</v>
      </c>
      <c r="C1626" s="8">
        <v>0</v>
      </c>
      <c r="D1626" s="13">
        <f t="shared" si="25"/>
        <v>5849.2500305175781</v>
      </c>
      <c r="E1626" s="8" t="str" cm="1">
        <f t="array" ref="E1626">_xlfn.IFS(D1626&lt;100000,"Malá",D1626&lt;442000,"Podlimitná",D1626&gt;442000,"Nadlimitná")</f>
        <v>Malá</v>
      </c>
    </row>
    <row r="1627" spans="1:5" x14ac:dyDescent="0.3">
      <c r="A1627" s="14" t="s">
        <v>1701</v>
      </c>
      <c r="B1627" s="13">
        <v>18452.560108184814</v>
      </c>
      <c r="C1627" s="8">
        <v>0</v>
      </c>
      <c r="D1627" s="13">
        <f t="shared" si="25"/>
        <v>18452.560108184814</v>
      </c>
      <c r="E1627" s="8" t="str" cm="1">
        <f t="array" ref="E1627">_xlfn.IFS(D1627&lt;100000,"Malá",D1627&lt;442000,"Podlimitná",D1627&gt;442000,"Nadlimitná")</f>
        <v>Malá</v>
      </c>
    </row>
    <row r="1628" spans="1:5" x14ac:dyDescent="0.3">
      <c r="A1628" s="14" t="s">
        <v>1702</v>
      </c>
      <c r="B1628" s="13">
        <v>18437.009826660156</v>
      </c>
      <c r="C1628" s="8">
        <v>0</v>
      </c>
      <c r="D1628" s="13">
        <f t="shared" si="25"/>
        <v>18437.009826660156</v>
      </c>
      <c r="E1628" s="8" t="str" cm="1">
        <f t="array" ref="E1628">_xlfn.IFS(D1628&lt;100000,"Malá",D1628&lt;442000,"Podlimitná",D1628&gt;442000,"Nadlimitná")</f>
        <v>Malá</v>
      </c>
    </row>
    <row r="1629" spans="1:5" x14ac:dyDescent="0.3">
      <c r="A1629" s="14" t="s">
        <v>1703</v>
      </c>
      <c r="B1629" s="13">
        <v>7997.4199523925781</v>
      </c>
      <c r="C1629" s="8">
        <v>0</v>
      </c>
      <c r="D1629" s="13">
        <f t="shared" si="25"/>
        <v>7997.4199523925781</v>
      </c>
      <c r="E1629" s="8" t="str" cm="1">
        <f t="array" ref="E1629">_xlfn.IFS(D1629&lt;100000,"Malá",D1629&lt;442000,"Podlimitná",D1629&gt;442000,"Nadlimitná")</f>
        <v>Malá</v>
      </c>
    </row>
    <row r="1630" spans="1:5" x14ac:dyDescent="0.3">
      <c r="A1630" s="14" t="s">
        <v>1704</v>
      </c>
      <c r="B1630" s="13">
        <v>6138.979736328125</v>
      </c>
      <c r="C1630" s="8">
        <v>0</v>
      </c>
      <c r="D1630" s="13">
        <f t="shared" si="25"/>
        <v>6138.979736328125</v>
      </c>
      <c r="E1630" s="8" t="str" cm="1">
        <f t="array" ref="E1630">_xlfn.IFS(D1630&lt;100000,"Malá",D1630&lt;442000,"Podlimitná",D1630&gt;442000,"Nadlimitná")</f>
        <v>Malá</v>
      </c>
    </row>
    <row r="1631" spans="1:5" x14ac:dyDescent="0.3">
      <c r="A1631" s="14" t="s">
        <v>1705</v>
      </c>
      <c r="B1631" s="13">
        <v>1136.0000610351563</v>
      </c>
      <c r="C1631" s="8">
        <v>0</v>
      </c>
      <c r="D1631" s="13">
        <f t="shared" si="25"/>
        <v>1136.0000610351563</v>
      </c>
      <c r="E1631" s="8" t="str" cm="1">
        <f t="array" ref="E1631">_xlfn.IFS(D1631&lt;100000,"Malá",D1631&lt;442000,"Podlimitná",D1631&gt;442000,"Nadlimitná")</f>
        <v>Malá</v>
      </c>
    </row>
    <row r="1632" spans="1:5" x14ac:dyDescent="0.3">
      <c r="A1632" s="14" t="s">
        <v>1706</v>
      </c>
      <c r="B1632" s="13">
        <v>10023.370025634766</v>
      </c>
      <c r="C1632" s="8">
        <v>0</v>
      </c>
      <c r="D1632" s="13">
        <f t="shared" si="25"/>
        <v>10023.370025634766</v>
      </c>
      <c r="E1632" s="8" t="str" cm="1">
        <f t="array" ref="E1632">_xlfn.IFS(D1632&lt;100000,"Malá",D1632&lt;442000,"Podlimitná",D1632&gt;442000,"Nadlimitná")</f>
        <v>Malá</v>
      </c>
    </row>
    <row r="1633" spans="1:5" x14ac:dyDescent="0.3">
      <c r="A1633" s="14" t="s">
        <v>1707</v>
      </c>
      <c r="B1633" s="13">
        <v>196348.57992553711</v>
      </c>
      <c r="C1633" s="8">
        <v>0</v>
      </c>
      <c r="D1633" s="13">
        <f t="shared" si="25"/>
        <v>196348.57992553711</v>
      </c>
      <c r="E1633" s="8" t="str" cm="1">
        <f t="array" ref="E1633">_xlfn.IFS(D1633&lt;100000,"Malá",D1633&lt;442000,"Podlimitná",D1633&gt;442000,"Nadlimitná")</f>
        <v>Podlimitná</v>
      </c>
    </row>
    <row r="1634" spans="1:5" x14ac:dyDescent="0.3">
      <c r="A1634" s="14" t="s">
        <v>1708</v>
      </c>
      <c r="B1634" s="13">
        <v>2005.3899841308594</v>
      </c>
      <c r="C1634" s="8">
        <v>0</v>
      </c>
      <c r="D1634" s="13">
        <f t="shared" si="25"/>
        <v>2005.3899841308594</v>
      </c>
      <c r="E1634" s="8" t="str" cm="1">
        <f t="array" ref="E1634">_xlfn.IFS(D1634&lt;100000,"Malá",D1634&lt;442000,"Podlimitná",D1634&gt;442000,"Nadlimitná")</f>
        <v>Malá</v>
      </c>
    </row>
    <row r="1635" spans="1:5" x14ac:dyDescent="0.3">
      <c r="A1635" s="14" t="s">
        <v>1709</v>
      </c>
      <c r="B1635" s="13">
        <v>3540.070068359375</v>
      </c>
      <c r="C1635" s="8">
        <v>0</v>
      </c>
      <c r="D1635" s="13">
        <f t="shared" si="25"/>
        <v>3540.070068359375</v>
      </c>
      <c r="E1635" s="8" t="str" cm="1">
        <f t="array" ref="E1635">_xlfn.IFS(D1635&lt;100000,"Malá",D1635&lt;442000,"Podlimitná",D1635&gt;442000,"Nadlimitná")</f>
        <v>Malá</v>
      </c>
    </row>
    <row r="1636" spans="1:5" x14ac:dyDescent="0.3">
      <c r="A1636" s="14" t="s">
        <v>1710</v>
      </c>
      <c r="B1636" s="13">
        <v>301134.23203468323</v>
      </c>
      <c r="C1636" s="8">
        <v>1</v>
      </c>
      <c r="D1636" s="13">
        <f t="shared" si="25"/>
        <v>250783.12212992212</v>
      </c>
      <c r="E1636" s="8" t="str" cm="1">
        <f t="array" ref="E1636">_xlfn.IFS(D1636&lt;100000,"Malá",D1636&lt;442000,"Podlimitná",D1636&gt;442000,"Nadlimitná")</f>
        <v>Podlimitná</v>
      </c>
    </row>
    <row r="1637" spans="1:5" x14ac:dyDescent="0.3">
      <c r="A1637" s="14" t="s">
        <v>1711</v>
      </c>
      <c r="B1637" s="13">
        <v>33014.159530639648</v>
      </c>
      <c r="C1637" s="8">
        <v>1</v>
      </c>
      <c r="D1637" s="13">
        <f t="shared" si="25"/>
        <v>27494.031301747033</v>
      </c>
      <c r="E1637" s="8" t="str" cm="1">
        <f t="array" ref="E1637">_xlfn.IFS(D1637&lt;100000,"Malá",D1637&lt;442000,"Podlimitná",D1637&gt;442000,"Nadlimitná")</f>
        <v>Malá</v>
      </c>
    </row>
    <row r="1638" spans="1:5" x14ac:dyDescent="0.3">
      <c r="A1638" s="14" t="s">
        <v>1712</v>
      </c>
      <c r="B1638" s="13">
        <v>14644.939771652222</v>
      </c>
      <c r="C1638" s="8">
        <v>0</v>
      </c>
      <c r="D1638" s="13">
        <f t="shared" si="25"/>
        <v>14644.939771652222</v>
      </c>
      <c r="E1638" s="8" t="str" cm="1">
        <f t="array" ref="E1638">_xlfn.IFS(D1638&lt;100000,"Malá",D1638&lt;442000,"Podlimitná",D1638&gt;442000,"Nadlimitná")</f>
        <v>Malá</v>
      </c>
    </row>
    <row r="1639" spans="1:5" x14ac:dyDescent="0.3">
      <c r="A1639" s="14" t="s">
        <v>1713</v>
      </c>
      <c r="B1639" s="13">
        <v>19634.080322265625</v>
      </c>
      <c r="C1639" s="8">
        <v>0</v>
      </c>
      <c r="D1639" s="13">
        <f t="shared" si="25"/>
        <v>19634.080322265625</v>
      </c>
      <c r="E1639" s="8" t="str" cm="1">
        <f t="array" ref="E1639">_xlfn.IFS(D1639&lt;100000,"Malá",D1639&lt;442000,"Podlimitná",D1639&gt;442000,"Nadlimitná")</f>
        <v>Malá</v>
      </c>
    </row>
    <row r="1640" spans="1:5" x14ac:dyDescent="0.3">
      <c r="A1640" s="14" t="s">
        <v>1714</v>
      </c>
      <c r="B1640" s="13">
        <v>2613436.8519174159</v>
      </c>
      <c r="C1640" s="8">
        <v>1</v>
      </c>
      <c r="D1640" s="13">
        <f t="shared" si="25"/>
        <v>2176457.4847065476</v>
      </c>
      <c r="E1640" s="8" t="str" cm="1">
        <f t="array" ref="E1640">_xlfn.IFS(D1640&lt;100000,"Malá",D1640&lt;442000,"Podlimitná",D1640&gt;442000,"Nadlimitná")</f>
        <v>Nadlimitná</v>
      </c>
    </row>
    <row r="1641" spans="1:5" x14ac:dyDescent="0.3">
      <c r="A1641" s="14" t="s">
        <v>1715</v>
      </c>
      <c r="B1641" s="13">
        <v>4625.399974822998</v>
      </c>
      <c r="C1641" s="8">
        <v>0</v>
      </c>
      <c r="D1641" s="13">
        <f t="shared" si="25"/>
        <v>4625.399974822998</v>
      </c>
      <c r="E1641" s="8" t="str" cm="1">
        <f t="array" ref="E1641">_xlfn.IFS(D1641&lt;100000,"Malá",D1641&lt;442000,"Podlimitná",D1641&gt;442000,"Nadlimitná")</f>
        <v>Malá</v>
      </c>
    </row>
    <row r="1642" spans="1:5" x14ac:dyDescent="0.3">
      <c r="A1642" s="14" t="s">
        <v>1716</v>
      </c>
      <c r="B1642" s="13">
        <v>10043.110076904297</v>
      </c>
      <c r="C1642" s="8">
        <v>0</v>
      </c>
      <c r="D1642" s="13">
        <f t="shared" si="25"/>
        <v>10043.110076904297</v>
      </c>
      <c r="E1642" s="8" t="str" cm="1">
        <f t="array" ref="E1642">_xlfn.IFS(D1642&lt;100000,"Malá",D1642&lt;442000,"Podlimitná",D1642&gt;442000,"Nadlimitná")</f>
        <v>Malá</v>
      </c>
    </row>
    <row r="1643" spans="1:5" x14ac:dyDescent="0.3">
      <c r="A1643" s="14" t="s">
        <v>1717</v>
      </c>
      <c r="B1643" s="13">
        <v>38239.949775695801</v>
      </c>
      <c r="C1643" s="8">
        <v>0</v>
      </c>
      <c r="D1643" s="13">
        <f t="shared" si="25"/>
        <v>38239.949775695801</v>
      </c>
      <c r="E1643" s="8" t="str" cm="1">
        <f t="array" ref="E1643">_xlfn.IFS(D1643&lt;100000,"Malá",D1643&lt;442000,"Podlimitná",D1643&gt;442000,"Nadlimitná")</f>
        <v>Malá</v>
      </c>
    </row>
    <row r="1644" spans="1:5" x14ac:dyDescent="0.3">
      <c r="A1644" s="14" t="s">
        <v>1718</v>
      </c>
      <c r="B1644" s="13">
        <v>44621.939147949219</v>
      </c>
      <c r="C1644" s="8">
        <v>0</v>
      </c>
      <c r="D1644" s="13">
        <f t="shared" si="25"/>
        <v>44621.939147949219</v>
      </c>
      <c r="E1644" s="8" t="str" cm="1">
        <f t="array" ref="E1644">_xlfn.IFS(D1644&lt;100000,"Malá",D1644&lt;442000,"Podlimitná",D1644&gt;442000,"Nadlimitná")</f>
        <v>Malá</v>
      </c>
    </row>
    <row r="1645" spans="1:5" x14ac:dyDescent="0.3">
      <c r="A1645" s="14" t="s">
        <v>1719</v>
      </c>
      <c r="B1645" s="13">
        <v>14619.34016418457</v>
      </c>
      <c r="C1645" s="8">
        <v>0</v>
      </c>
      <c r="D1645" s="13">
        <f t="shared" si="25"/>
        <v>14619.34016418457</v>
      </c>
      <c r="E1645" s="8" t="str" cm="1">
        <f t="array" ref="E1645">_xlfn.IFS(D1645&lt;100000,"Malá",D1645&lt;442000,"Podlimitná",D1645&gt;442000,"Nadlimitná")</f>
        <v>Malá</v>
      </c>
    </row>
    <row r="1646" spans="1:5" x14ac:dyDescent="0.3">
      <c r="A1646" s="14" t="s">
        <v>1720</v>
      </c>
      <c r="B1646" s="13">
        <v>3134.5700378417969</v>
      </c>
      <c r="C1646" s="8">
        <v>0</v>
      </c>
      <c r="D1646" s="13">
        <f t="shared" si="25"/>
        <v>3134.5700378417969</v>
      </c>
      <c r="E1646" s="8" t="str" cm="1">
        <f t="array" ref="E1646">_xlfn.IFS(D1646&lt;100000,"Malá",D1646&lt;442000,"Podlimitná",D1646&gt;442000,"Nadlimitná")</f>
        <v>Malá</v>
      </c>
    </row>
    <row r="1647" spans="1:5" x14ac:dyDescent="0.3">
      <c r="A1647" s="14" t="s">
        <v>1721</v>
      </c>
      <c r="B1647" s="13">
        <v>432.67999267578125</v>
      </c>
      <c r="C1647" s="8">
        <v>0</v>
      </c>
      <c r="D1647" s="13">
        <f t="shared" si="25"/>
        <v>432.67999267578125</v>
      </c>
      <c r="E1647" s="8" t="str" cm="1">
        <f t="array" ref="E1647">_xlfn.IFS(D1647&lt;100000,"Malá",D1647&lt;442000,"Podlimitná",D1647&gt;442000,"Nadlimitná")</f>
        <v>Malá</v>
      </c>
    </row>
    <row r="1648" spans="1:5" x14ac:dyDescent="0.3">
      <c r="A1648" s="14" t="s">
        <v>1722</v>
      </c>
      <c r="B1648" s="13">
        <v>9016.7596893310547</v>
      </c>
      <c r="C1648" s="8">
        <v>0</v>
      </c>
      <c r="D1648" s="13">
        <f t="shared" si="25"/>
        <v>9016.7596893310547</v>
      </c>
      <c r="E1648" s="8" t="str" cm="1">
        <f t="array" ref="E1648">_xlfn.IFS(D1648&lt;100000,"Malá",D1648&lt;442000,"Podlimitná",D1648&gt;442000,"Nadlimitná")</f>
        <v>Malá</v>
      </c>
    </row>
    <row r="1649" spans="1:5" x14ac:dyDescent="0.3">
      <c r="A1649" s="14" t="s">
        <v>1723</v>
      </c>
      <c r="B1649" s="13">
        <v>7024.4801025390625</v>
      </c>
      <c r="C1649" s="8">
        <v>0</v>
      </c>
      <c r="D1649" s="13">
        <f t="shared" si="25"/>
        <v>7024.4801025390625</v>
      </c>
      <c r="E1649" s="8" t="str" cm="1">
        <f t="array" ref="E1649">_xlfn.IFS(D1649&lt;100000,"Malá",D1649&lt;442000,"Podlimitná",D1649&gt;442000,"Nadlimitná")</f>
        <v>Malá</v>
      </c>
    </row>
    <row r="1650" spans="1:5" x14ac:dyDescent="0.3">
      <c r="A1650" s="14" t="s">
        <v>1724</v>
      </c>
      <c r="B1650" s="13">
        <v>3156.5199737548828</v>
      </c>
      <c r="C1650" s="8">
        <v>0</v>
      </c>
      <c r="D1650" s="13">
        <f t="shared" si="25"/>
        <v>3156.5199737548828</v>
      </c>
      <c r="E1650" s="8" t="str" cm="1">
        <f t="array" ref="E1650">_xlfn.IFS(D1650&lt;100000,"Malá",D1650&lt;442000,"Podlimitná",D1650&gt;442000,"Nadlimitná")</f>
        <v>Malá</v>
      </c>
    </row>
    <row r="1651" spans="1:5" x14ac:dyDescent="0.3">
      <c r="A1651" s="14" t="s">
        <v>1725</v>
      </c>
      <c r="B1651" s="13">
        <v>7701.33984375</v>
      </c>
      <c r="C1651" s="8">
        <v>0</v>
      </c>
      <c r="D1651" s="13">
        <f t="shared" si="25"/>
        <v>7701.33984375</v>
      </c>
      <c r="E1651" s="8" t="str" cm="1">
        <f t="array" ref="E1651">_xlfn.IFS(D1651&lt;100000,"Malá",D1651&lt;442000,"Podlimitná",D1651&gt;442000,"Nadlimitná")</f>
        <v>Malá</v>
      </c>
    </row>
    <row r="1652" spans="1:5" x14ac:dyDescent="0.3">
      <c r="A1652" s="14" t="s">
        <v>1726</v>
      </c>
      <c r="B1652" s="13">
        <v>4023.06005859375</v>
      </c>
      <c r="C1652" s="8">
        <v>0</v>
      </c>
      <c r="D1652" s="13">
        <f t="shared" si="25"/>
        <v>4023.06005859375</v>
      </c>
      <c r="E1652" s="8" t="str" cm="1">
        <f t="array" ref="E1652">_xlfn.IFS(D1652&lt;100000,"Malá",D1652&lt;442000,"Podlimitná",D1652&gt;442000,"Nadlimitná")</f>
        <v>Malá</v>
      </c>
    </row>
    <row r="1653" spans="1:5" x14ac:dyDescent="0.3">
      <c r="A1653" s="14" t="s">
        <v>1727</v>
      </c>
      <c r="B1653" s="13">
        <v>5889.1898803710938</v>
      </c>
      <c r="C1653" s="8">
        <v>0</v>
      </c>
      <c r="D1653" s="13">
        <f t="shared" si="25"/>
        <v>5889.1898803710938</v>
      </c>
      <c r="E1653" s="8" t="str" cm="1">
        <f t="array" ref="E1653">_xlfn.IFS(D1653&lt;100000,"Malá",D1653&lt;442000,"Podlimitná",D1653&gt;442000,"Nadlimitná")</f>
        <v>Malá</v>
      </c>
    </row>
    <row r="1654" spans="1:5" x14ac:dyDescent="0.3">
      <c r="A1654" s="14" t="s">
        <v>1728</v>
      </c>
      <c r="B1654" s="13">
        <v>50563.070159912109</v>
      </c>
      <c r="C1654" s="8">
        <v>0</v>
      </c>
      <c r="D1654" s="13">
        <f t="shared" si="25"/>
        <v>50563.070159912109</v>
      </c>
      <c r="E1654" s="8" t="str" cm="1">
        <f t="array" ref="E1654">_xlfn.IFS(D1654&lt;100000,"Malá",D1654&lt;442000,"Podlimitná",D1654&gt;442000,"Nadlimitná")</f>
        <v>Malá</v>
      </c>
    </row>
    <row r="1655" spans="1:5" x14ac:dyDescent="0.3">
      <c r="A1655" s="14" t="s">
        <v>1729</v>
      </c>
      <c r="B1655" s="13">
        <v>7653.9900054931641</v>
      </c>
      <c r="C1655" s="8">
        <v>0</v>
      </c>
      <c r="D1655" s="13">
        <f t="shared" si="25"/>
        <v>7653.9900054931641</v>
      </c>
      <c r="E1655" s="8" t="str" cm="1">
        <f t="array" ref="E1655">_xlfn.IFS(D1655&lt;100000,"Malá",D1655&lt;442000,"Podlimitná",D1655&gt;442000,"Nadlimitná")</f>
        <v>Malá</v>
      </c>
    </row>
    <row r="1656" spans="1:5" x14ac:dyDescent="0.3">
      <c r="A1656" s="14" t="s">
        <v>1730</v>
      </c>
      <c r="B1656" s="13">
        <v>12284.650207519531</v>
      </c>
      <c r="C1656" s="8">
        <v>0</v>
      </c>
      <c r="D1656" s="13">
        <f t="shared" si="25"/>
        <v>12284.650207519531</v>
      </c>
      <c r="E1656" s="8" t="str" cm="1">
        <f t="array" ref="E1656">_xlfn.IFS(D1656&lt;100000,"Malá",D1656&lt;442000,"Podlimitná",D1656&gt;442000,"Nadlimitná")</f>
        <v>Malá</v>
      </c>
    </row>
    <row r="1657" spans="1:5" x14ac:dyDescent="0.3">
      <c r="A1657" s="14" t="s">
        <v>1731</v>
      </c>
      <c r="B1657" s="13">
        <v>18270.750099182129</v>
      </c>
      <c r="C1657" s="8">
        <v>0</v>
      </c>
      <c r="D1657" s="13">
        <f t="shared" si="25"/>
        <v>18270.750099182129</v>
      </c>
      <c r="E1657" s="8" t="str" cm="1">
        <f t="array" ref="E1657">_xlfn.IFS(D1657&lt;100000,"Malá",D1657&lt;442000,"Podlimitná",D1657&gt;442000,"Nadlimitná")</f>
        <v>Malá</v>
      </c>
    </row>
    <row r="1658" spans="1:5" x14ac:dyDescent="0.3">
      <c r="A1658" s="14" t="s">
        <v>1732</v>
      </c>
      <c r="B1658" s="13">
        <v>10367.220245361328</v>
      </c>
      <c r="C1658" s="8">
        <v>0</v>
      </c>
      <c r="D1658" s="13">
        <f t="shared" si="25"/>
        <v>10367.220245361328</v>
      </c>
      <c r="E1658" s="8" t="str" cm="1">
        <f t="array" ref="E1658">_xlfn.IFS(D1658&lt;100000,"Malá",D1658&lt;442000,"Podlimitná",D1658&gt;442000,"Nadlimitná")</f>
        <v>Malá</v>
      </c>
    </row>
    <row r="1659" spans="1:5" x14ac:dyDescent="0.3">
      <c r="A1659" s="14" t="s">
        <v>1733</v>
      </c>
      <c r="B1659" s="13">
        <v>1052.2999877929688</v>
      </c>
      <c r="C1659" s="8">
        <v>0</v>
      </c>
      <c r="D1659" s="13">
        <f t="shared" si="25"/>
        <v>1052.2999877929688</v>
      </c>
      <c r="E1659" s="8" t="str" cm="1">
        <f t="array" ref="E1659">_xlfn.IFS(D1659&lt;100000,"Malá",D1659&lt;442000,"Podlimitná",D1659&gt;442000,"Nadlimitná")</f>
        <v>Malá</v>
      </c>
    </row>
    <row r="1660" spans="1:5" x14ac:dyDescent="0.3">
      <c r="A1660" s="14" t="s">
        <v>1734</v>
      </c>
      <c r="B1660" s="13">
        <v>18697.869979858398</v>
      </c>
      <c r="C1660" s="8">
        <v>0</v>
      </c>
      <c r="D1660" s="13">
        <f t="shared" si="25"/>
        <v>18697.869979858398</v>
      </c>
      <c r="E1660" s="8" t="str" cm="1">
        <f t="array" ref="E1660">_xlfn.IFS(D1660&lt;100000,"Malá",D1660&lt;442000,"Podlimitná",D1660&gt;442000,"Nadlimitná")</f>
        <v>Malá</v>
      </c>
    </row>
    <row r="1661" spans="1:5" x14ac:dyDescent="0.3">
      <c r="A1661" s="14" t="s">
        <v>1735</v>
      </c>
      <c r="B1661" s="13">
        <v>6632.7900390625</v>
      </c>
      <c r="C1661" s="8">
        <v>0</v>
      </c>
      <c r="D1661" s="13">
        <f t="shared" si="25"/>
        <v>6632.7900390625</v>
      </c>
      <c r="E1661" s="8" t="str" cm="1">
        <f t="array" ref="E1661">_xlfn.IFS(D1661&lt;100000,"Malá",D1661&lt;442000,"Podlimitná",D1661&gt;442000,"Nadlimitná")</f>
        <v>Malá</v>
      </c>
    </row>
    <row r="1662" spans="1:5" x14ac:dyDescent="0.3">
      <c r="A1662" s="14" t="s">
        <v>1736</v>
      </c>
      <c r="B1662" s="13">
        <v>13087.390064239502</v>
      </c>
      <c r="C1662" s="8">
        <v>0</v>
      </c>
      <c r="D1662" s="13">
        <f t="shared" si="25"/>
        <v>13087.390064239502</v>
      </c>
      <c r="E1662" s="8" t="str" cm="1">
        <f t="array" ref="E1662">_xlfn.IFS(D1662&lt;100000,"Malá",D1662&lt;442000,"Podlimitná",D1662&gt;442000,"Nadlimitná")</f>
        <v>Malá</v>
      </c>
    </row>
    <row r="1663" spans="1:5" x14ac:dyDescent="0.3">
      <c r="A1663" s="14" t="s">
        <v>1737</v>
      </c>
      <c r="B1663" s="13">
        <v>10964.329833984375</v>
      </c>
      <c r="C1663" s="8">
        <v>0</v>
      </c>
      <c r="D1663" s="13">
        <f t="shared" si="25"/>
        <v>10964.329833984375</v>
      </c>
      <c r="E1663" s="8" t="str" cm="1">
        <f t="array" ref="E1663">_xlfn.IFS(D1663&lt;100000,"Malá",D1663&lt;442000,"Podlimitná",D1663&gt;442000,"Nadlimitná")</f>
        <v>Malá</v>
      </c>
    </row>
    <row r="1664" spans="1:5" x14ac:dyDescent="0.3">
      <c r="A1664" s="14" t="s">
        <v>1738</v>
      </c>
      <c r="B1664" s="13">
        <v>19636.310043334961</v>
      </c>
      <c r="C1664" s="8">
        <v>1</v>
      </c>
      <c r="D1664" s="13">
        <f t="shared" si="25"/>
        <v>16353.023389288774</v>
      </c>
      <c r="E1664" s="8" t="str" cm="1">
        <f t="array" ref="E1664">_xlfn.IFS(D1664&lt;100000,"Malá",D1664&lt;442000,"Podlimitná",D1664&gt;442000,"Nadlimitná")</f>
        <v>Malá</v>
      </c>
    </row>
    <row r="1665" spans="1:5" x14ac:dyDescent="0.3">
      <c r="A1665" s="14" t="s">
        <v>1739</v>
      </c>
      <c r="B1665" s="13">
        <v>18573.269996643066</v>
      </c>
      <c r="C1665" s="8">
        <v>0</v>
      </c>
      <c r="D1665" s="13">
        <f t="shared" si="25"/>
        <v>18573.269996643066</v>
      </c>
      <c r="E1665" s="8" t="str" cm="1">
        <f t="array" ref="E1665">_xlfn.IFS(D1665&lt;100000,"Malá",D1665&lt;442000,"Podlimitná",D1665&gt;442000,"Nadlimitná")</f>
        <v>Malá</v>
      </c>
    </row>
    <row r="1666" spans="1:5" x14ac:dyDescent="0.3">
      <c r="A1666" s="14" t="s">
        <v>1740</v>
      </c>
      <c r="B1666" s="13">
        <v>1721.0399398803711</v>
      </c>
      <c r="C1666" s="8">
        <v>0</v>
      </c>
      <c r="D1666" s="13">
        <f t="shared" si="25"/>
        <v>1721.0399398803711</v>
      </c>
      <c r="E1666" s="8" t="str" cm="1">
        <f t="array" ref="E1666">_xlfn.IFS(D1666&lt;100000,"Malá",D1666&lt;442000,"Podlimitná",D1666&gt;442000,"Nadlimitná")</f>
        <v>Malá</v>
      </c>
    </row>
    <row r="1667" spans="1:5" x14ac:dyDescent="0.3">
      <c r="A1667" s="14" t="s">
        <v>1741</v>
      </c>
      <c r="B1667" s="13">
        <v>8613.6100387573242</v>
      </c>
      <c r="C1667" s="8">
        <v>0</v>
      </c>
      <c r="D1667" s="13">
        <f t="shared" si="25"/>
        <v>8613.6100387573242</v>
      </c>
      <c r="E1667" s="8" t="str" cm="1">
        <f t="array" ref="E1667">_xlfn.IFS(D1667&lt;100000,"Malá",D1667&lt;442000,"Podlimitná",D1667&gt;442000,"Nadlimitná")</f>
        <v>Malá</v>
      </c>
    </row>
    <row r="1668" spans="1:5" x14ac:dyDescent="0.3">
      <c r="A1668" s="14" t="s">
        <v>1742</v>
      </c>
      <c r="B1668" s="13">
        <v>8363.3101654052734</v>
      </c>
      <c r="C1668" s="8">
        <v>0</v>
      </c>
      <c r="D1668" s="13">
        <f t="shared" si="25"/>
        <v>8363.3101654052734</v>
      </c>
      <c r="E1668" s="8" t="str" cm="1">
        <f t="array" ref="E1668">_xlfn.IFS(D1668&lt;100000,"Malá",D1668&lt;442000,"Podlimitná",D1668&gt;442000,"Nadlimitná")</f>
        <v>Malá</v>
      </c>
    </row>
    <row r="1669" spans="1:5" x14ac:dyDescent="0.3">
      <c r="A1669" s="14" t="s">
        <v>1743</v>
      </c>
      <c r="B1669" s="13">
        <v>12443.999755859375</v>
      </c>
      <c r="C1669" s="8">
        <v>0</v>
      </c>
      <c r="D1669" s="13">
        <f t="shared" si="25"/>
        <v>12443.999755859375</v>
      </c>
      <c r="E1669" s="8" t="str" cm="1">
        <f t="array" ref="E1669">_xlfn.IFS(D1669&lt;100000,"Malá",D1669&lt;442000,"Podlimitná",D1669&gt;442000,"Nadlimitná")</f>
        <v>Malá</v>
      </c>
    </row>
    <row r="1670" spans="1:5" x14ac:dyDescent="0.3">
      <c r="A1670" s="14" t="s">
        <v>1744</v>
      </c>
      <c r="B1670" s="13">
        <v>80921.47119140625</v>
      </c>
      <c r="C1670" s="8">
        <v>0</v>
      </c>
      <c r="D1670" s="13">
        <f t="shared" si="25"/>
        <v>80921.47119140625</v>
      </c>
      <c r="E1670" s="8" t="str" cm="1">
        <f t="array" ref="E1670">_xlfn.IFS(D1670&lt;100000,"Malá",D1670&lt;442000,"Podlimitná",D1670&gt;442000,"Nadlimitná")</f>
        <v>Malá</v>
      </c>
    </row>
    <row r="1671" spans="1:5" x14ac:dyDescent="0.3">
      <c r="A1671" s="14" t="s">
        <v>1745</v>
      </c>
      <c r="B1671" s="13">
        <v>10673.960205078125</v>
      </c>
      <c r="C1671" s="8">
        <v>0</v>
      </c>
      <c r="D1671" s="13">
        <f t="shared" si="25"/>
        <v>10673.960205078125</v>
      </c>
      <c r="E1671" s="8" t="str" cm="1">
        <f t="array" ref="E1671">_xlfn.IFS(D1671&lt;100000,"Malá",D1671&lt;442000,"Podlimitná",D1671&gt;442000,"Nadlimitná")</f>
        <v>Malá</v>
      </c>
    </row>
    <row r="1672" spans="1:5" x14ac:dyDescent="0.3">
      <c r="A1672" s="14" t="s">
        <v>1746</v>
      </c>
      <c r="B1672" s="13">
        <v>8029.5801086425781</v>
      </c>
      <c r="C1672" s="8">
        <v>0</v>
      </c>
      <c r="D1672" s="13">
        <f t="shared" si="25"/>
        <v>8029.5801086425781</v>
      </c>
      <c r="E1672" s="8" t="str" cm="1">
        <f t="array" ref="E1672">_xlfn.IFS(D1672&lt;100000,"Malá",D1672&lt;442000,"Podlimitná",D1672&gt;442000,"Nadlimitná")</f>
        <v>Malá</v>
      </c>
    </row>
    <row r="1673" spans="1:5" x14ac:dyDescent="0.3">
      <c r="A1673" s="14" t="s">
        <v>1747</v>
      </c>
      <c r="B1673" s="13">
        <v>25006.470092773438</v>
      </c>
      <c r="C1673" s="8">
        <v>0</v>
      </c>
      <c r="D1673" s="13">
        <f t="shared" si="25"/>
        <v>25006.470092773438</v>
      </c>
      <c r="E1673" s="8" t="str" cm="1">
        <f t="array" ref="E1673">_xlfn.IFS(D1673&lt;100000,"Malá",D1673&lt;442000,"Podlimitná",D1673&gt;442000,"Nadlimitná")</f>
        <v>Malá</v>
      </c>
    </row>
    <row r="1674" spans="1:5" x14ac:dyDescent="0.3">
      <c r="A1674" s="14" t="s">
        <v>1748</v>
      </c>
      <c r="B1674" s="13">
        <v>14280.51985168457</v>
      </c>
      <c r="C1674" s="8">
        <v>0</v>
      </c>
      <c r="D1674" s="13">
        <f t="shared" si="25"/>
        <v>14280.51985168457</v>
      </c>
      <c r="E1674" s="8" t="str" cm="1">
        <f t="array" ref="E1674">_xlfn.IFS(D1674&lt;100000,"Malá",D1674&lt;442000,"Podlimitná",D1674&gt;442000,"Nadlimitná")</f>
        <v>Malá</v>
      </c>
    </row>
    <row r="1675" spans="1:5" x14ac:dyDescent="0.3">
      <c r="A1675" s="14" t="s">
        <v>1749</v>
      </c>
      <c r="B1675" s="13">
        <v>5418.7299156188965</v>
      </c>
      <c r="C1675" s="8">
        <v>0</v>
      </c>
      <c r="D1675" s="13">
        <f t="shared" si="25"/>
        <v>5418.7299156188965</v>
      </c>
      <c r="E1675" s="8" t="str" cm="1">
        <f t="array" ref="E1675">_xlfn.IFS(D1675&lt;100000,"Malá",D1675&lt;442000,"Podlimitná",D1675&gt;442000,"Nadlimitná")</f>
        <v>Malá</v>
      </c>
    </row>
    <row r="1676" spans="1:5" x14ac:dyDescent="0.3">
      <c r="A1676" s="14" t="s">
        <v>1750</v>
      </c>
      <c r="B1676" s="13">
        <v>10045.800140380859</v>
      </c>
      <c r="C1676" s="8">
        <v>0</v>
      </c>
      <c r="D1676" s="13">
        <f t="shared" si="25"/>
        <v>10045.800140380859</v>
      </c>
      <c r="E1676" s="8" t="str" cm="1">
        <f t="array" ref="E1676">_xlfn.IFS(D1676&lt;100000,"Malá",D1676&lt;442000,"Podlimitná",D1676&gt;442000,"Nadlimitná")</f>
        <v>Malá</v>
      </c>
    </row>
    <row r="1677" spans="1:5" x14ac:dyDescent="0.3">
      <c r="A1677" s="14" t="s">
        <v>1751</v>
      </c>
      <c r="B1677" s="13">
        <v>76647.32982635498</v>
      </c>
      <c r="C1677" s="8">
        <v>0</v>
      </c>
      <c r="D1677" s="13">
        <f t="shared" si="25"/>
        <v>76647.32982635498</v>
      </c>
      <c r="E1677" s="8" t="str" cm="1">
        <f t="array" ref="E1677">_xlfn.IFS(D1677&lt;100000,"Malá",D1677&lt;442000,"Podlimitná",D1677&gt;442000,"Nadlimitná")</f>
        <v>Malá</v>
      </c>
    </row>
    <row r="1678" spans="1:5" x14ac:dyDescent="0.3">
      <c r="A1678" s="14" t="s">
        <v>1752</v>
      </c>
      <c r="B1678" s="13">
        <v>13838.700057983398</v>
      </c>
      <c r="C1678" s="8">
        <v>0</v>
      </c>
      <c r="D1678" s="13">
        <f t="shared" ref="D1678:D1741" si="26">IF(C1678=1,B1678*$M$20,B1678)</f>
        <v>13838.700057983398</v>
      </c>
      <c r="E1678" s="8" t="str" cm="1">
        <f t="array" ref="E1678">_xlfn.IFS(D1678&lt;100000,"Malá",D1678&lt;442000,"Podlimitná",D1678&gt;442000,"Nadlimitná")</f>
        <v>Malá</v>
      </c>
    </row>
    <row r="1679" spans="1:5" x14ac:dyDescent="0.3">
      <c r="A1679" s="14" t="s">
        <v>1753</v>
      </c>
      <c r="B1679" s="13">
        <v>8125.6699371337891</v>
      </c>
      <c r="C1679" s="8">
        <v>0</v>
      </c>
      <c r="D1679" s="13">
        <f t="shared" si="26"/>
        <v>8125.6699371337891</v>
      </c>
      <c r="E1679" s="8" t="str" cm="1">
        <f t="array" ref="E1679">_xlfn.IFS(D1679&lt;100000,"Malá",D1679&lt;442000,"Podlimitná",D1679&gt;442000,"Nadlimitná")</f>
        <v>Malá</v>
      </c>
    </row>
    <row r="1680" spans="1:5" x14ac:dyDescent="0.3">
      <c r="A1680" s="14" t="s">
        <v>1754</v>
      </c>
      <c r="B1680" s="13">
        <v>15621.570037841797</v>
      </c>
      <c r="C1680" s="8">
        <v>1</v>
      </c>
      <c r="D1680" s="13">
        <f t="shared" si="26"/>
        <v>13009.567461629529</v>
      </c>
      <c r="E1680" s="8" t="str" cm="1">
        <f t="array" ref="E1680">_xlfn.IFS(D1680&lt;100000,"Malá",D1680&lt;442000,"Podlimitná",D1680&gt;442000,"Nadlimitná")</f>
        <v>Malá</v>
      </c>
    </row>
    <row r="1681" spans="1:5" x14ac:dyDescent="0.3">
      <c r="A1681" s="14" t="s">
        <v>1755</v>
      </c>
      <c r="B1681" s="13">
        <v>31923.14973449707</v>
      </c>
      <c r="C1681" s="8">
        <v>0</v>
      </c>
      <c r="D1681" s="13">
        <f t="shared" si="26"/>
        <v>31923.14973449707</v>
      </c>
      <c r="E1681" s="8" t="str" cm="1">
        <f t="array" ref="E1681">_xlfn.IFS(D1681&lt;100000,"Malá",D1681&lt;442000,"Podlimitná",D1681&gt;442000,"Nadlimitná")</f>
        <v>Malá</v>
      </c>
    </row>
    <row r="1682" spans="1:5" x14ac:dyDescent="0.3">
      <c r="A1682" s="14" t="s">
        <v>1756</v>
      </c>
      <c r="B1682" s="13">
        <v>11044.500061035156</v>
      </c>
      <c r="C1682" s="8">
        <v>0</v>
      </c>
      <c r="D1682" s="13">
        <f t="shared" si="26"/>
        <v>11044.500061035156</v>
      </c>
      <c r="E1682" s="8" t="str" cm="1">
        <f t="array" ref="E1682">_xlfn.IFS(D1682&lt;100000,"Malá",D1682&lt;442000,"Podlimitná",D1682&gt;442000,"Nadlimitná")</f>
        <v>Malá</v>
      </c>
    </row>
    <row r="1683" spans="1:5" x14ac:dyDescent="0.3">
      <c r="A1683" s="14" t="s">
        <v>1757</v>
      </c>
      <c r="B1683" s="13">
        <v>481388.17457604408</v>
      </c>
      <c r="C1683" s="8">
        <v>1</v>
      </c>
      <c r="D1683" s="13">
        <f t="shared" si="26"/>
        <v>400897.72777045122</v>
      </c>
      <c r="E1683" s="8" t="str" cm="1">
        <f t="array" ref="E1683">_xlfn.IFS(D1683&lt;100000,"Malá",D1683&lt;442000,"Podlimitná",D1683&gt;442000,"Nadlimitná")</f>
        <v>Podlimitná</v>
      </c>
    </row>
    <row r="1684" spans="1:5" x14ac:dyDescent="0.3">
      <c r="A1684" s="14" t="s">
        <v>1758</v>
      </c>
      <c r="B1684" s="13">
        <v>3063.1599731445313</v>
      </c>
      <c r="C1684" s="8">
        <v>0</v>
      </c>
      <c r="D1684" s="13">
        <f t="shared" si="26"/>
        <v>3063.1599731445313</v>
      </c>
      <c r="E1684" s="8" t="str" cm="1">
        <f t="array" ref="E1684">_xlfn.IFS(D1684&lt;100000,"Malá",D1684&lt;442000,"Podlimitná",D1684&gt;442000,"Nadlimitná")</f>
        <v>Malá</v>
      </c>
    </row>
    <row r="1685" spans="1:5" x14ac:dyDescent="0.3">
      <c r="A1685" s="14" t="s">
        <v>1759</v>
      </c>
      <c r="B1685" s="13">
        <v>38881.649780273438</v>
      </c>
      <c r="C1685" s="8">
        <v>0</v>
      </c>
      <c r="D1685" s="13">
        <f t="shared" si="26"/>
        <v>38881.649780273438</v>
      </c>
      <c r="E1685" s="8" t="str" cm="1">
        <f t="array" ref="E1685">_xlfn.IFS(D1685&lt;100000,"Malá",D1685&lt;442000,"Podlimitná",D1685&gt;442000,"Nadlimitná")</f>
        <v>Malá</v>
      </c>
    </row>
    <row r="1686" spans="1:5" x14ac:dyDescent="0.3">
      <c r="A1686" s="14" t="s">
        <v>1760</v>
      </c>
      <c r="B1686" s="13">
        <v>14637.089946746826</v>
      </c>
      <c r="C1686" s="8">
        <v>0</v>
      </c>
      <c r="D1686" s="13">
        <f t="shared" si="26"/>
        <v>14637.089946746826</v>
      </c>
      <c r="E1686" s="8" t="str" cm="1">
        <f t="array" ref="E1686">_xlfn.IFS(D1686&lt;100000,"Malá",D1686&lt;442000,"Podlimitná",D1686&gt;442000,"Nadlimitná")</f>
        <v>Malá</v>
      </c>
    </row>
    <row r="1687" spans="1:5" x14ac:dyDescent="0.3">
      <c r="A1687" s="14" t="s">
        <v>1761</v>
      </c>
      <c r="B1687" s="13">
        <v>9915.5902099609375</v>
      </c>
      <c r="C1687" s="8">
        <v>0</v>
      </c>
      <c r="D1687" s="13">
        <f t="shared" si="26"/>
        <v>9915.5902099609375</v>
      </c>
      <c r="E1687" s="8" t="str" cm="1">
        <f t="array" ref="E1687">_xlfn.IFS(D1687&lt;100000,"Malá",D1687&lt;442000,"Podlimitná",D1687&gt;442000,"Nadlimitná")</f>
        <v>Malá</v>
      </c>
    </row>
    <row r="1688" spans="1:5" x14ac:dyDescent="0.3">
      <c r="A1688" s="14" t="s">
        <v>1762</v>
      </c>
      <c r="B1688" s="13">
        <v>2483.2599792480469</v>
      </c>
      <c r="C1688" s="8">
        <v>0</v>
      </c>
      <c r="D1688" s="13">
        <f t="shared" si="26"/>
        <v>2483.2599792480469</v>
      </c>
      <c r="E1688" s="8" t="str" cm="1">
        <f t="array" ref="E1688">_xlfn.IFS(D1688&lt;100000,"Malá",D1688&lt;442000,"Podlimitná",D1688&gt;442000,"Nadlimitná")</f>
        <v>Malá</v>
      </c>
    </row>
    <row r="1689" spans="1:5" x14ac:dyDescent="0.3">
      <c r="A1689" s="14" t="s">
        <v>1763</v>
      </c>
      <c r="B1689" s="13">
        <v>3338.10009765625</v>
      </c>
      <c r="C1689" s="8">
        <v>0</v>
      </c>
      <c r="D1689" s="13">
        <f t="shared" si="26"/>
        <v>3338.10009765625</v>
      </c>
      <c r="E1689" s="8" t="str" cm="1">
        <f t="array" ref="E1689">_xlfn.IFS(D1689&lt;100000,"Malá",D1689&lt;442000,"Podlimitná",D1689&gt;442000,"Nadlimitná")</f>
        <v>Malá</v>
      </c>
    </row>
    <row r="1690" spans="1:5" x14ac:dyDescent="0.3">
      <c r="A1690" s="14" t="s">
        <v>1764</v>
      </c>
      <c r="B1690" s="13">
        <v>6491.8899917602539</v>
      </c>
      <c r="C1690" s="8">
        <v>0</v>
      </c>
      <c r="D1690" s="13">
        <f t="shared" si="26"/>
        <v>6491.8899917602539</v>
      </c>
      <c r="E1690" s="8" t="str" cm="1">
        <f t="array" ref="E1690">_xlfn.IFS(D1690&lt;100000,"Malá",D1690&lt;442000,"Podlimitná",D1690&gt;442000,"Nadlimitná")</f>
        <v>Malá</v>
      </c>
    </row>
    <row r="1691" spans="1:5" x14ac:dyDescent="0.3">
      <c r="A1691" s="14" t="s">
        <v>1765</v>
      </c>
      <c r="B1691" s="13">
        <v>4670.5399761199951</v>
      </c>
      <c r="C1691" s="8">
        <v>0</v>
      </c>
      <c r="D1691" s="13">
        <f t="shared" si="26"/>
        <v>4670.5399761199951</v>
      </c>
      <c r="E1691" s="8" t="str" cm="1">
        <f t="array" ref="E1691">_xlfn.IFS(D1691&lt;100000,"Malá",D1691&lt;442000,"Podlimitná",D1691&gt;442000,"Nadlimitná")</f>
        <v>Malá</v>
      </c>
    </row>
    <row r="1692" spans="1:5" x14ac:dyDescent="0.3">
      <c r="A1692" s="14" t="s">
        <v>1766</v>
      </c>
      <c r="B1692" s="13">
        <v>39105.109466552734</v>
      </c>
      <c r="C1692" s="8">
        <v>0</v>
      </c>
      <c r="D1692" s="13">
        <f t="shared" si="26"/>
        <v>39105.109466552734</v>
      </c>
      <c r="E1692" s="8" t="str" cm="1">
        <f t="array" ref="E1692">_xlfn.IFS(D1692&lt;100000,"Malá",D1692&lt;442000,"Podlimitná",D1692&gt;442000,"Nadlimitná")</f>
        <v>Malá</v>
      </c>
    </row>
    <row r="1693" spans="1:5" x14ac:dyDescent="0.3">
      <c r="A1693" s="14" t="s">
        <v>1767</v>
      </c>
      <c r="B1693" s="13">
        <v>18195.529907226563</v>
      </c>
      <c r="C1693" s="8">
        <v>0</v>
      </c>
      <c r="D1693" s="13">
        <f t="shared" si="26"/>
        <v>18195.529907226563</v>
      </c>
      <c r="E1693" s="8" t="str" cm="1">
        <f t="array" ref="E1693">_xlfn.IFS(D1693&lt;100000,"Malá",D1693&lt;442000,"Podlimitná",D1693&gt;442000,"Nadlimitná")</f>
        <v>Malá</v>
      </c>
    </row>
    <row r="1694" spans="1:5" x14ac:dyDescent="0.3">
      <c r="A1694" s="14" t="s">
        <v>1768</v>
      </c>
      <c r="B1694" s="13">
        <v>890.45997619628906</v>
      </c>
      <c r="C1694" s="8">
        <v>0</v>
      </c>
      <c r="D1694" s="13">
        <f t="shared" si="26"/>
        <v>890.45997619628906</v>
      </c>
      <c r="E1694" s="8" t="str" cm="1">
        <f t="array" ref="E1694">_xlfn.IFS(D1694&lt;100000,"Malá",D1694&lt;442000,"Podlimitná",D1694&gt;442000,"Nadlimitná")</f>
        <v>Malá</v>
      </c>
    </row>
    <row r="1695" spans="1:5" x14ac:dyDescent="0.3">
      <c r="A1695" s="14" t="s">
        <v>1769</v>
      </c>
      <c r="B1695" s="13">
        <v>4877.4801025390625</v>
      </c>
      <c r="C1695" s="8">
        <v>0</v>
      </c>
      <c r="D1695" s="13">
        <f t="shared" si="26"/>
        <v>4877.4801025390625</v>
      </c>
      <c r="E1695" s="8" t="str" cm="1">
        <f t="array" ref="E1695">_xlfn.IFS(D1695&lt;100000,"Malá",D1695&lt;442000,"Podlimitná",D1695&gt;442000,"Nadlimitná")</f>
        <v>Malá</v>
      </c>
    </row>
    <row r="1696" spans="1:5" x14ac:dyDescent="0.3">
      <c r="A1696" s="14" t="s">
        <v>1770</v>
      </c>
      <c r="B1696" s="13">
        <v>5898.77978515625</v>
      </c>
      <c r="C1696" s="8">
        <v>0</v>
      </c>
      <c r="D1696" s="13">
        <f t="shared" si="26"/>
        <v>5898.77978515625</v>
      </c>
      <c r="E1696" s="8" t="str" cm="1">
        <f t="array" ref="E1696">_xlfn.IFS(D1696&lt;100000,"Malá",D1696&lt;442000,"Podlimitná",D1696&gt;442000,"Nadlimitná")</f>
        <v>Malá</v>
      </c>
    </row>
    <row r="1697" spans="1:5" x14ac:dyDescent="0.3">
      <c r="A1697" s="14" t="s">
        <v>1771</v>
      </c>
      <c r="B1697" s="13">
        <v>59877.360565185547</v>
      </c>
      <c r="C1697" s="8">
        <v>0</v>
      </c>
      <c r="D1697" s="13">
        <f t="shared" si="26"/>
        <v>59877.360565185547</v>
      </c>
      <c r="E1697" s="8" t="str" cm="1">
        <f t="array" ref="E1697">_xlfn.IFS(D1697&lt;100000,"Malá",D1697&lt;442000,"Podlimitná",D1697&gt;442000,"Nadlimitná")</f>
        <v>Malá</v>
      </c>
    </row>
    <row r="1698" spans="1:5" x14ac:dyDescent="0.3">
      <c r="A1698" s="14" t="s">
        <v>1772</v>
      </c>
      <c r="B1698" s="13">
        <v>296.27999877929688</v>
      </c>
      <c r="C1698" s="8">
        <v>0</v>
      </c>
      <c r="D1698" s="13">
        <f t="shared" si="26"/>
        <v>296.27999877929688</v>
      </c>
      <c r="E1698" s="8" t="str" cm="1">
        <f t="array" ref="E1698">_xlfn.IFS(D1698&lt;100000,"Malá",D1698&lt;442000,"Podlimitná",D1698&gt;442000,"Nadlimitná")</f>
        <v>Malá</v>
      </c>
    </row>
    <row r="1699" spans="1:5" x14ac:dyDescent="0.3">
      <c r="A1699" s="14" t="s">
        <v>1773</v>
      </c>
      <c r="B1699" s="13">
        <v>13535.46053314209</v>
      </c>
      <c r="C1699" s="8">
        <v>0</v>
      </c>
      <c r="D1699" s="13">
        <f t="shared" si="26"/>
        <v>13535.46053314209</v>
      </c>
      <c r="E1699" s="8" t="str" cm="1">
        <f t="array" ref="E1699">_xlfn.IFS(D1699&lt;100000,"Malá",D1699&lt;442000,"Podlimitná",D1699&gt;442000,"Nadlimitná")</f>
        <v>Malá</v>
      </c>
    </row>
    <row r="1700" spans="1:5" x14ac:dyDescent="0.3">
      <c r="A1700" s="14" t="s">
        <v>1774</v>
      </c>
      <c r="B1700" s="13">
        <v>19338.670166015625</v>
      </c>
      <c r="C1700" s="8">
        <v>0</v>
      </c>
      <c r="D1700" s="13">
        <f t="shared" si="26"/>
        <v>19338.670166015625</v>
      </c>
      <c r="E1700" s="8" t="str" cm="1">
        <f t="array" ref="E1700">_xlfn.IFS(D1700&lt;100000,"Malá",D1700&lt;442000,"Podlimitná",D1700&gt;442000,"Nadlimitná")</f>
        <v>Malá</v>
      </c>
    </row>
    <row r="1701" spans="1:5" x14ac:dyDescent="0.3">
      <c r="A1701" s="14" t="s">
        <v>1775</v>
      </c>
      <c r="B1701" s="13">
        <v>3941.8999481201172</v>
      </c>
      <c r="C1701" s="8">
        <v>0</v>
      </c>
      <c r="D1701" s="13">
        <f t="shared" si="26"/>
        <v>3941.8999481201172</v>
      </c>
      <c r="E1701" s="8" t="str" cm="1">
        <f t="array" ref="E1701">_xlfn.IFS(D1701&lt;100000,"Malá",D1701&lt;442000,"Podlimitná",D1701&gt;442000,"Nadlimitná")</f>
        <v>Malá</v>
      </c>
    </row>
    <row r="1702" spans="1:5" x14ac:dyDescent="0.3">
      <c r="A1702" s="14" t="s">
        <v>1776</v>
      </c>
      <c r="B1702" s="13">
        <v>1678.7899932861328</v>
      </c>
      <c r="C1702" s="8">
        <v>0</v>
      </c>
      <c r="D1702" s="13">
        <f t="shared" si="26"/>
        <v>1678.7899932861328</v>
      </c>
      <c r="E1702" s="8" t="str" cm="1">
        <f t="array" ref="E1702">_xlfn.IFS(D1702&lt;100000,"Malá",D1702&lt;442000,"Podlimitná",D1702&gt;442000,"Nadlimitná")</f>
        <v>Malá</v>
      </c>
    </row>
    <row r="1703" spans="1:5" x14ac:dyDescent="0.3">
      <c r="A1703" s="14" t="s">
        <v>1777</v>
      </c>
      <c r="B1703" s="13">
        <v>7867.9599609375</v>
      </c>
      <c r="C1703" s="8">
        <v>0</v>
      </c>
      <c r="D1703" s="13">
        <f t="shared" si="26"/>
        <v>7867.9599609375</v>
      </c>
      <c r="E1703" s="8" t="str" cm="1">
        <f t="array" ref="E1703">_xlfn.IFS(D1703&lt;100000,"Malá",D1703&lt;442000,"Podlimitná",D1703&gt;442000,"Nadlimitná")</f>
        <v>Malá</v>
      </c>
    </row>
    <row r="1704" spans="1:5" x14ac:dyDescent="0.3">
      <c r="A1704" s="14" t="s">
        <v>1778</v>
      </c>
      <c r="B1704" s="13">
        <v>52527.059539794922</v>
      </c>
      <c r="C1704" s="8">
        <v>0</v>
      </c>
      <c r="D1704" s="13">
        <f t="shared" si="26"/>
        <v>52527.059539794922</v>
      </c>
      <c r="E1704" s="8" t="str" cm="1">
        <f t="array" ref="E1704">_xlfn.IFS(D1704&lt;100000,"Malá",D1704&lt;442000,"Podlimitná",D1704&gt;442000,"Nadlimitná")</f>
        <v>Malá</v>
      </c>
    </row>
    <row r="1705" spans="1:5" x14ac:dyDescent="0.3">
      <c r="A1705" s="14" t="s">
        <v>1779</v>
      </c>
      <c r="B1705" s="13">
        <v>1737.8400115966797</v>
      </c>
      <c r="C1705" s="8">
        <v>0</v>
      </c>
      <c r="D1705" s="13">
        <f t="shared" si="26"/>
        <v>1737.8400115966797</v>
      </c>
      <c r="E1705" s="8" t="str" cm="1">
        <f t="array" ref="E1705">_xlfn.IFS(D1705&lt;100000,"Malá",D1705&lt;442000,"Podlimitná",D1705&gt;442000,"Nadlimitná")</f>
        <v>Malá</v>
      </c>
    </row>
    <row r="1706" spans="1:5" x14ac:dyDescent="0.3">
      <c r="A1706" s="14" t="s">
        <v>1780</v>
      </c>
      <c r="B1706" s="13">
        <v>2398.9900131225586</v>
      </c>
      <c r="C1706" s="8">
        <v>0</v>
      </c>
      <c r="D1706" s="13">
        <f t="shared" si="26"/>
        <v>2398.9900131225586</v>
      </c>
      <c r="E1706" s="8" t="str" cm="1">
        <f t="array" ref="E1706">_xlfn.IFS(D1706&lt;100000,"Malá",D1706&lt;442000,"Podlimitná",D1706&gt;442000,"Nadlimitná")</f>
        <v>Malá</v>
      </c>
    </row>
    <row r="1707" spans="1:5" x14ac:dyDescent="0.3">
      <c r="A1707" s="14" t="s">
        <v>1781</v>
      </c>
      <c r="B1707" s="13">
        <v>8552.1597442626953</v>
      </c>
      <c r="C1707" s="8">
        <v>1</v>
      </c>
      <c r="D1707" s="13">
        <f t="shared" si="26"/>
        <v>7122.1969921141817</v>
      </c>
      <c r="E1707" s="8" t="str" cm="1">
        <f t="array" ref="E1707">_xlfn.IFS(D1707&lt;100000,"Malá",D1707&lt;442000,"Podlimitná",D1707&gt;442000,"Nadlimitná")</f>
        <v>Malá</v>
      </c>
    </row>
    <row r="1708" spans="1:5" x14ac:dyDescent="0.3">
      <c r="A1708" s="14" t="s">
        <v>1782</v>
      </c>
      <c r="B1708" s="13">
        <v>1033.9400024414063</v>
      </c>
      <c r="C1708" s="8">
        <v>0</v>
      </c>
      <c r="D1708" s="13">
        <f t="shared" si="26"/>
        <v>1033.9400024414063</v>
      </c>
      <c r="E1708" s="8" t="str" cm="1">
        <f t="array" ref="E1708">_xlfn.IFS(D1708&lt;100000,"Malá",D1708&lt;442000,"Podlimitná",D1708&gt;442000,"Nadlimitná")</f>
        <v>Malá</v>
      </c>
    </row>
    <row r="1709" spans="1:5" x14ac:dyDescent="0.3">
      <c r="A1709" s="14" t="s">
        <v>1783</v>
      </c>
      <c r="B1709" s="13">
        <v>3399.0800628662109</v>
      </c>
      <c r="C1709" s="8">
        <v>0</v>
      </c>
      <c r="D1709" s="13">
        <f t="shared" si="26"/>
        <v>3399.0800628662109</v>
      </c>
      <c r="E1709" s="8" t="str" cm="1">
        <f t="array" ref="E1709">_xlfn.IFS(D1709&lt;100000,"Malá",D1709&lt;442000,"Podlimitná",D1709&gt;442000,"Nadlimitná")</f>
        <v>Malá</v>
      </c>
    </row>
    <row r="1710" spans="1:5" x14ac:dyDescent="0.3">
      <c r="A1710" s="14" t="s">
        <v>1784</v>
      </c>
      <c r="B1710" s="13">
        <v>1439.2499847412109</v>
      </c>
      <c r="C1710" s="8">
        <v>0</v>
      </c>
      <c r="D1710" s="13">
        <f t="shared" si="26"/>
        <v>1439.2499847412109</v>
      </c>
      <c r="E1710" s="8" t="str" cm="1">
        <f t="array" ref="E1710">_xlfn.IFS(D1710&lt;100000,"Malá",D1710&lt;442000,"Podlimitná",D1710&gt;442000,"Nadlimitná")</f>
        <v>Malá</v>
      </c>
    </row>
    <row r="1711" spans="1:5" x14ac:dyDescent="0.3">
      <c r="A1711" s="14" t="s">
        <v>1785</v>
      </c>
      <c r="B1711" s="13">
        <v>14277.939994812012</v>
      </c>
      <c r="C1711" s="8">
        <v>0</v>
      </c>
      <c r="D1711" s="13">
        <f t="shared" si="26"/>
        <v>14277.939994812012</v>
      </c>
      <c r="E1711" s="8" t="str" cm="1">
        <f t="array" ref="E1711">_xlfn.IFS(D1711&lt;100000,"Malá",D1711&lt;442000,"Podlimitná",D1711&gt;442000,"Nadlimitná")</f>
        <v>Malá</v>
      </c>
    </row>
    <row r="1712" spans="1:5" x14ac:dyDescent="0.3">
      <c r="A1712" s="14" t="s">
        <v>1786</v>
      </c>
      <c r="B1712" s="13">
        <v>4571.93994140625</v>
      </c>
      <c r="C1712" s="8">
        <v>0</v>
      </c>
      <c r="D1712" s="13">
        <f t="shared" si="26"/>
        <v>4571.93994140625</v>
      </c>
      <c r="E1712" s="8" t="str" cm="1">
        <f t="array" ref="E1712">_xlfn.IFS(D1712&lt;100000,"Malá",D1712&lt;442000,"Podlimitná",D1712&gt;442000,"Nadlimitná")</f>
        <v>Malá</v>
      </c>
    </row>
    <row r="1713" spans="1:5" x14ac:dyDescent="0.3">
      <c r="A1713" s="14" t="s">
        <v>1787</v>
      </c>
      <c r="B1713" s="13">
        <v>1380246.2472079284</v>
      </c>
      <c r="C1713" s="8">
        <v>1</v>
      </c>
      <c r="D1713" s="13">
        <f t="shared" si="26"/>
        <v>1149462.3538616677</v>
      </c>
      <c r="E1713" s="8" t="str" cm="1">
        <f t="array" ref="E1713">_xlfn.IFS(D1713&lt;100000,"Malá",D1713&lt;442000,"Podlimitná",D1713&gt;442000,"Nadlimitná")</f>
        <v>Nadlimitná</v>
      </c>
    </row>
    <row r="1714" spans="1:5" x14ac:dyDescent="0.3">
      <c r="A1714" s="14" t="s">
        <v>1788</v>
      </c>
      <c r="B1714" s="13">
        <v>6399.1701049804688</v>
      </c>
      <c r="C1714" s="8">
        <v>0</v>
      </c>
      <c r="D1714" s="13">
        <f t="shared" si="26"/>
        <v>6399.1701049804688</v>
      </c>
      <c r="E1714" s="8" t="str" cm="1">
        <f t="array" ref="E1714">_xlfn.IFS(D1714&lt;100000,"Malá",D1714&lt;442000,"Podlimitná",D1714&gt;442000,"Nadlimitná")</f>
        <v>Malá</v>
      </c>
    </row>
    <row r="1715" spans="1:5" x14ac:dyDescent="0.3">
      <c r="A1715" s="14" t="s">
        <v>1789</v>
      </c>
      <c r="B1715" s="13">
        <v>127440.21907043457</v>
      </c>
      <c r="C1715" s="8">
        <v>0</v>
      </c>
      <c r="D1715" s="13">
        <f t="shared" si="26"/>
        <v>127440.21907043457</v>
      </c>
      <c r="E1715" s="8" t="str" cm="1">
        <f t="array" ref="E1715">_xlfn.IFS(D1715&lt;100000,"Malá",D1715&lt;442000,"Podlimitná",D1715&gt;442000,"Nadlimitná")</f>
        <v>Podlimitná</v>
      </c>
    </row>
    <row r="1716" spans="1:5" x14ac:dyDescent="0.3">
      <c r="A1716" s="14" t="s">
        <v>1790</v>
      </c>
      <c r="B1716" s="13">
        <v>5607.489990234375</v>
      </c>
      <c r="C1716" s="8">
        <v>0</v>
      </c>
      <c r="D1716" s="13">
        <f t="shared" si="26"/>
        <v>5607.489990234375</v>
      </c>
      <c r="E1716" s="8" t="str" cm="1">
        <f t="array" ref="E1716">_xlfn.IFS(D1716&lt;100000,"Malá",D1716&lt;442000,"Podlimitná",D1716&gt;442000,"Nadlimitná")</f>
        <v>Malá</v>
      </c>
    </row>
    <row r="1717" spans="1:5" x14ac:dyDescent="0.3">
      <c r="A1717" s="14" t="s">
        <v>1791</v>
      </c>
      <c r="B1717" s="13">
        <v>4276.0599365234375</v>
      </c>
      <c r="C1717" s="8">
        <v>0</v>
      </c>
      <c r="D1717" s="13">
        <f t="shared" si="26"/>
        <v>4276.0599365234375</v>
      </c>
      <c r="E1717" s="8" t="str" cm="1">
        <f t="array" ref="E1717">_xlfn.IFS(D1717&lt;100000,"Malá",D1717&lt;442000,"Podlimitná",D1717&gt;442000,"Nadlimitná")</f>
        <v>Malá</v>
      </c>
    </row>
    <row r="1718" spans="1:5" x14ac:dyDescent="0.3">
      <c r="A1718" s="14" t="s">
        <v>1792</v>
      </c>
      <c r="B1718" s="13">
        <v>4673.320068359375</v>
      </c>
      <c r="C1718" s="8">
        <v>0</v>
      </c>
      <c r="D1718" s="13">
        <f t="shared" si="26"/>
        <v>4673.320068359375</v>
      </c>
      <c r="E1718" s="8" t="str" cm="1">
        <f t="array" ref="E1718">_xlfn.IFS(D1718&lt;100000,"Malá",D1718&lt;442000,"Podlimitná",D1718&gt;442000,"Nadlimitná")</f>
        <v>Malá</v>
      </c>
    </row>
    <row r="1719" spans="1:5" x14ac:dyDescent="0.3">
      <c r="A1719" s="14" t="s">
        <v>1793</v>
      </c>
      <c r="B1719" s="13">
        <v>2942.300048828125</v>
      </c>
      <c r="C1719" s="8">
        <v>0</v>
      </c>
      <c r="D1719" s="13">
        <f t="shared" si="26"/>
        <v>2942.300048828125</v>
      </c>
      <c r="E1719" s="8" t="str" cm="1">
        <f t="array" ref="E1719">_xlfn.IFS(D1719&lt;100000,"Malá",D1719&lt;442000,"Podlimitná",D1719&gt;442000,"Nadlimitná")</f>
        <v>Malá</v>
      </c>
    </row>
    <row r="1720" spans="1:5" x14ac:dyDescent="0.3">
      <c r="A1720" s="14" t="s">
        <v>1794</v>
      </c>
      <c r="B1720" s="13">
        <v>4321.2200927734375</v>
      </c>
      <c r="C1720" s="8">
        <v>0</v>
      </c>
      <c r="D1720" s="13">
        <f t="shared" si="26"/>
        <v>4321.2200927734375</v>
      </c>
      <c r="E1720" s="8" t="str" cm="1">
        <f t="array" ref="E1720">_xlfn.IFS(D1720&lt;100000,"Malá",D1720&lt;442000,"Podlimitná",D1720&gt;442000,"Nadlimitná")</f>
        <v>Malá</v>
      </c>
    </row>
    <row r="1721" spans="1:5" x14ac:dyDescent="0.3">
      <c r="A1721" s="14" t="s">
        <v>1795</v>
      </c>
      <c r="B1721" s="13">
        <v>39575.529708862305</v>
      </c>
      <c r="C1721" s="8">
        <v>0</v>
      </c>
      <c r="D1721" s="13">
        <f t="shared" si="26"/>
        <v>39575.529708862305</v>
      </c>
      <c r="E1721" s="8" t="str" cm="1">
        <f t="array" ref="E1721">_xlfn.IFS(D1721&lt;100000,"Malá",D1721&lt;442000,"Podlimitná",D1721&gt;442000,"Nadlimitná")</f>
        <v>Malá</v>
      </c>
    </row>
    <row r="1722" spans="1:5" x14ac:dyDescent="0.3">
      <c r="A1722" s="14" t="s">
        <v>1796</v>
      </c>
      <c r="B1722" s="13">
        <v>9029.3998107910156</v>
      </c>
      <c r="C1722" s="8">
        <v>0</v>
      </c>
      <c r="D1722" s="13">
        <f t="shared" si="26"/>
        <v>9029.3998107910156</v>
      </c>
      <c r="E1722" s="8" t="str" cm="1">
        <f t="array" ref="E1722">_xlfn.IFS(D1722&lt;100000,"Malá",D1722&lt;442000,"Podlimitná",D1722&gt;442000,"Nadlimitná")</f>
        <v>Malá</v>
      </c>
    </row>
    <row r="1723" spans="1:5" x14ac:dyDescent="0.3">
      <c r="A1723" s="14" t="s">
        <v>1797</v>
      </c>
      <c r="B1723" s="13">
        <v>50086.200232028961</v>
      </c>
      <c r="C1723" s="8">
        <v>0</v>
      </c>
      <c r="D1723" s="13">
        <f t="shared" si="26"/>
        <v>50086.200232028961</v>
      </c>
      <c r="E1723" s="8" t="str" cm="1">
        <f t="array" ref="E1723">_xlfn.IFS(D1723&lt;100000,"Malá",D1723&lt;442000,"Podlimitná",D1723&gt;442000,"Nadlimitná")</f>
        <v>Malá</v>
      </c>
    </row>
    <row r="1724" spans="1:5" x14ac:dyDescent="0.3">
      <c r="A1724" s="14" t="s">
        <v>1798</v>
      </c>
      <c r="B1724" s="13">
        <v>76506.890163898468</v>
      </c>
      <c r="C1724" s="8">
        <v>0</v>
      </c>
      <c r="D1724" s="13">
        <f t="shared" si="26"/>
        <v>76506.890163898468</v>
      </c>
      <c r="E1724" s="8" t="str" cm="1">
        <f t="array" ref="E1724">_xlfn.IFS(D1724&lt;100000,"Malá",D1724&lt;442000,"Podlimitná",D1724&gt;442000,"Nadlimitná")</f>
        <v>Malá</v>
      </c>
    </row>
    <row r="1725" spans="1:5" x14ac:dyDescent="0.3">
      <c r="A1725" s="14" t="s">
        <v>1799</v>
      </c>
      <c r="B1725" s="13">
        <v>82288.269659042358</v>
      </c>
      <c r="C1725" s="8">
        <v>0</v>
      </c>
      <c r="D1725" s="13">
        <f t="shared" si="26"/>
        <v>82288.269659042358</v>
      </c>
      <c r="E1725" s="8" t="str" cm="1">
        <f t="array" ref="E1725">_xlfn.IFS(D1725&lt;100000,"Malá",D1725&lt;442000,"Podlimitná",D1725&gt;442000,"Nadlimitná")</f>
        <v>Malá</v>
      </c>
    </row>
    <row r="1726" spans="1:5" x14ac:dyDescent="0.3">
      <c r="A1726" s="14" t="s">
        <v>1800</v>
      </c>
      <c r="B1726" s="13">
        <v>3076.4400024414063</v>
      </c>
      <c r="C1726" s="8">
        <v>0</v>
      </c>
      <c r="D1726" s="13">
        <f t="shared" si="26"/>
        <v>3076.4400024414063</v>
      </c>
      <c r="E1726" s="8" t="str" cm="1">
        <f t="array" ref="E1726">_xlfn.IFS(D1726&lt;100000,"Malá",D1726&lt;442000,"Podlimitná",D1726&gt;442000,"Nadlimitná")</f>
        <v>Malá</v>
      </c>
    </row>
    <row r="1727" spans="1:5" x14ac:dyDescent="0.3">
      <c r="A1727" s="14" t="s">
        <v>1801</v>
      </c>
      <c r="B1727" s="13">
        <v>865.19000244140625</v>
      </c>
      <c r="C1727" s="8">
        <v>0</v>
      </c>
      <c r="D1727" s="13">
        <f t="shared" si="26"/>
        <v>865.19000244140625</v>
      </c>
      <c r="E1727" s="8" t="str" cm="1">
        <f t="array" ref="E1727">_xlfn.IFS(D1727&lt;100000,"Malá",D1727&lt;442000,"Podlimitná",D1727&gt;442000,"Nadlimitná")</f>
        <v>Malá</v>
      </c>
    </row>
    <row r="1728" spans="1:5" x14ac:dyDescent="0.3">
      <c r="A1728" s="14" t="s">
        <v>1802</v>
      </c>
      <c r="B1728" s="13">
        <v>11365.690055847168</v>
      </c>
      <c r="C1728" s="8">
        <v>0</v>
      </c>
      <c r="D1728" s="13">
        <f t="shared" si="26"/>
        <v>11365.690055847168</v>
      </c>
      <c r="E1728" s="8" t="str" cm="1">
        <f t="array" ref="E1728">_xlfn.IFS(D1728&lt;100000,"Malá",D1728&lt;442000,"Podlimitná",D1728&gt;442000,"Nadlimitná")</f>
        <v>Malá</v>
      </c>
    </row>
    <row r="1729" spans="1:5" x14ac:dyDescent="0.3">
      <c r="A1729" s="14" t="s">
        <v>1803</v>
      </c>
      <c r="B1729" s="13">
        <v>4998.2100830078125</v>
      </c>
      <c r="C1729" s="8">
        <v>0</v>
      </c>
      <c r="D1729" s="13">
        <f t="shared" si="26"/>
        <v>4998.2100830078125</v>
      </c>
      <c r="E1729" s="8" t="str" cm="1">
        <f t="array" ref="E1729">_xlfn.IFS(D1729&lt;100000,"Malá",D1729&lt;442000,"Podlimitná",D1729&gt;442000,"Nadlimitná")</f>
        <v>Malá</v>
      </c>
    </row>
    <row r="1730" spans="1:5" x14ac:dyDescent="0.3">
      <c r="A1730" s="14" t="s">
        <v>1804</v>
      </c>
      <c r="B1730" s="13">
        <v>6222.1100540161133</v>
      </c>
      <c r="C1730" s="8">
        <v>0</v>
      </c>
      <c r="D1730" s="13">
        <f t="shared" si="26"/>
        <v>6222.1100540161133</v>
      </c>
      <c r="E1730" s="8" t="str" cm="1">
        <f t="array" ref="E1730">_xlfn.IFS(D1730&lt;100000,"Malá",D1730&lt;442000,"Podlimitná",D1730&gt;442000,"Nadlimitná")</f>
        <v>Malá</v>
      </c>
    </row>
    <row r="1731" spans="1:5" x14ac:dyDescent="0.3">
      <c r="A1731" s="14" t="s">
        <v>1805</v>
      </c>
      <c r="B1731" s="13">
        <v>5177.9700202941895</v>
      </c>
      <c r="C1731" s="8">
        <v>0</v>
      </c>
      <c r="D1731" s="13">
        <f t="shared" si="26"/>
        <v>5177.9700202941895</v>
      </c>
      <c r="E1731" s="8" t="str" cm="1">
        <f t="array" ref="E1731">_xlfn.IFS(D1731&lt;100000,"Malá",D1731&lt;442000,"Podlimitná",D1731&gt;442000,"Nadlimitná")</f>
        <v>Malá</v>
      </c>
    </row>
    <row r="1732" spans="1:5" x14ac:dyDescent="0.3">
      <c r="A1732" s="14" t="s">
        <v>1806</v>
      </c>
      <c r="B1732" s="13">
        <v>1316.8300247192383</v>
      </c>
      <c r="C1732" s="8">
        <v>0</v>
      </c>
      <c r="D1732" s="13">
        <f t="shared" si="26"/>
        <v>1316.8300247192383</v>
      </c>
      <c r="E1732" s="8" t="str" cm="1">
        <f t="array" ref="E1732">_xlfn.IFS(D1732&lt;100000,"Malá",D1732&lt;442000,"Podlimitná",D1732&gt;442000,"Nadlimitná")</f>
        <v>Malá</v>
      </c>
    </row>
    <row r="1733" spans="1:5" x14ac:dyDescent="0.3">
      <c r="A1733" s="14" t="s">
        <v>1807</v>
      </c>
      <c r="B1733" s="13">
        <v>5217.7598876953125</v>
      </c>
      <c r="C1733" s="8">
        <v>0</v>
      </c>
      <c r="D1733" s="13">
        <f t="shared" si="26"/>
        <v>5217.7598876953125</v>
      </c>
      <c r="E1733" s="8" t="str" cm="1">
        <f t="array" ref="E1733">_xlfn.IFS(D1733&lt;100000,"Malá",D1733&lt;442000,"Podlimitná",D1733&gt;442000,"Nadlimitná")</f>
        <v>Malá</v>
      </c>
    </row>
    <row r="1734" spans="1:5" x14ac:dyDescent="0.3">
      <c r="A1734" s="14" t="s">
        <v>1808</v>
      </c>
      <c r="B1734" s="13">
        <v>13390.259674072266</v>
      </c>
      <c r="C1734" s="8">
        <v>0</v>
      </c>
      <c r="D1734" s="13">
        <f t="shared" si="26"/>
        <v>13390.259674072266</v>
      </c>
      <c r="E1734" s="8" t="str" cm="1">
        <f t="array" ref="E1734">_xlfn.IFS(D1734&lt;100000,"Malá",D1734&lt;442000,"Podlimitná",D1734&gt;442000,"Nadlimitná")</f>
        <v>Malá</v>
      </c>
    </row>
    <row r="1735" spans="1:5" x14ac:dyDescent="0.3">
      <c r="A1735" s="14" t="s">
        <v>1809</v>
      </c>
      <c r="B1735" s="13">
        <v>15368.790061950684</v>
      </c>
      <c r="C1735" s="8">
        <v>0</v>
      </c>
      <c r="D1735" s="13">
        <f t="shared" si="26"/>
        <v>15368.790061950684</v>
      </c>
      <c r="E1735" s="8" t="str" cm="1">
        <f t="array" ref="E1735">_xlfn.IFS(D1735&lt;100000,"Malá",D1735&lt;442000,"Podlimitná",D1735&gt;442000,"Nadlimitná")</f>
        <v>Malá</v>
      </c>
    </row>
    <row r="1736" spans="1:5" x14ac:dyDescent="0.3">
      <c r="A1736" s="14" t="s">
        <v>1810</v>
      </c>
      <c r="B1736" s="13">
        <v>13204.629951477051</v>
      </c>
      <c r="C1736" s="8">
        <v>0</v>
      </c>
      <c r="D1736" s="13">
        <f t="shared" si="26"/>
        <v>13204.629951477051</v>
      </c>
      <c r="E1736" s="8" t="str" cm="1">
        <f t="array" ref="E1736">_xlfn.IFS(D1736&lt;100000,"Malá",D1736&lt;442000,"Podlimitná",D1736&gt;442000,"Nadlimitná")</f>
        <v>Malá</v>
      </c>
    </row>
    <row r="1737" spans="1:5" x14ac:dyDescent="0.3">
      <c r="A1737" s="14" t="s">
        <v>1811</v>
      </c>
      <c r="B1737" s="13">
        <v>1088.3399658203125</v>
      </c>
      <c r="C1737" s="8">
        <v>0</v>
      </c>
      <c r="D1737" s="13">
        <f t="shared" si="26"/>
        <v>1088.3399658203125</v>
      </c>
      <c r="E1737" s="8" t="str" cm="1">
        <f t="array" ref="E1737">_xlfn.IFS(D1737&lt;100000,"Malá",D1737&lt;442000,"Podlimitná",D1737&gt;442000,"Nadlimitná")</f>
        <v>Malá</v>
      </c>
    </row>
    <row r="1738" spans="1:5" x14ac:dyDescent="0.3">
      <c r="A1738" s="14" t="s">
        <v>1812</v>
      </c>
      <c r="B1738" s="13">
        <v>1361.8499870300293</v>
      </c>
      <c r="C1738" s="8">
        <v>0</v>
      </c>
      <c r="D1738" s="13">
        <f t="shared" si="26"/>
        <v>1361.8499870300293</v>
      </c>
      <c r="E1738" s="8" t="str" cm="1">
        <f t="array" ref="E1738">_xlfn.IFS(D1738&lt;100000,"Malá",D1738&lt;442000,"Podlimitná",D1738&gt;442000,"Nadlimitná")</f>
        <v>Malá</v>
      </c>
    </row>
    <row r="1739" spans="1:5" x14ac:dyDescent="0.3">
      <c r="A1739" s="14" t="s">
        <v>1813</v>
      </c>
      <c r="B1739" s="13">
        <v>19394.650299072266</v>
      </c>
      <c r="C1739" s="8">
        <v>0</v>
      </c>
      <c r="D1739" s="13">
        <f t="shared" si="26"/>
        <v>19394.650299072266</v>
      </c>
      <c r="E1739" s="8" t="str" cm="1">
        <f t="array" ref="E1739">_xlfn.IFS(D1739&lt;100000,"Malá",D1739&lt;442000,"Podlimitná",D1739&gt;442000,"Nadlimitná")</f>
        <v>Malá</v>
      </c>
    </row>
    <row r="1740" spans="1:5" x14ac:dyDescent="0.3">
      <c r="A1740" s="14" t="s">
        <v>1814</v>
      </c>
      <c r="B1740" s="13">
        <v>29554.120040893555</v>
      </c>
      <c r="C1740" s="8">
        <v>0</v>
      </c>
      <c r="D1740" s="13">
        <f t="shared" si="26"/>
        <v>29554.120040893555</v>
      </c>
      <c r="E1740" s="8" t="str" cm="1">
        <f t="array" ref="E1740">_xlfn.IFS(D1740&lt;100000,"Malá",D1740&lt;442000,"Podlimitná",D1740&gt;442000,"Nadlimitná")</f>
        <v>Malá</v>
      </c>
    </row>
    <row r="1741" spans="1:5" x14ac:dyDescent="0.3">
      <c r="A1741" s="14" t="s">
        <v>1815</v>
      </c>
      <c r="B1741" s="13">
        <v>13819.669994354248</v>
      </c>
      <c r="C1741" s="8">
        <v>0</v>
      </c>
      <c r="D1741" s="13">
        <f t="shared" si="26"/>
        <v>13819.669994354248</v>
      </c>
      <c r="E1741" s="8" t="str" cm="1">
        <f t="array" ref="E1741">_xlfn.IFS(D1741&lt;100000,"Malá",D1741&lt;442000,"Podlimitná",D1741&gt;442000,"Nadlimitná")</f>
        <v>Malá</v>
      </c>
    </row>
    <row r="1742" spans="1:5" x14ac:dyDescent="0.3">
      <c r="A1742" s="14" t="s">
        <v>1816</v>
      </c>
      <c r="B1742" s="13">
        <v>17932.980278015137</v>
      </c>
      <c r="C1742" s="8">
        <v>0</v>
      </c>
      <c r="D1742" s="13">
        <f t="shared" ref="D1742:D1805" si="27">IF(C1742=1,B1742*$M$20,B1742)</f>
        <v>17932.980278015137</v>
      </c>
      <c r="E1742" s="8" t="str" cm="1">
        <f t="array" ref="E1742">_xlfn.IFS(D1742&lt;100000,"Malá",D1742&lt;442000,"Podlimitná",D1742&gt;442000,"Nadlimitná")</f>
        <v>Malá</v>
      </c>
    </row>
    <row r="1743" spans="1:5" x14ac:dyDescent="0.3">
      <c r="A1743" s="14" t="s">
        <v>1817</v>
      </c>
      <c r="B1743" s="13">
        <v>16722.820011138916</v>
      </c>
      <c r="C1743" s="8">
        <v>0</v>
      </c>
      <c r="D1743" s="13">
        <f t="shared" si="27"/>
        <v>16722.820011138916</v>
      </c>
      <c r="E1743" s="8" t="str" cm="1">
        <f t="array" ref="E1743">_xlfn.IFS(D1743&lt;100000,"Malá",D1743&lt;442000,"Podlimitná",D1743&gt;442000,"Nadlimitná")</f>
        <v>Malá</v>
      </c>
    </row>
    <row r="1744" spans="1:5" x14ac:dyDescent="0.3">
      <c r="A1744" s="14" t="s">
        <v>1818</v>
      </c>
      <c r="B1744" s="13">
        <v>7984.9699020385742</v>
      </c>
      <c r="C1744" s="8">
        <v>0</v>
      </c>
      <c r="D1744" s="13">
        <f t="shared" si="27"/>
        <v>7984.9699020385742</v>
      </c>
      <c r="E1744" s="8" t="str" cm="1">
        <f t="array" ref="E1744">_xlfn.IFS(D1744&lt;100000,"Malá",D1744&lt;442000,"Podlimitná",D1744&gt;442000,"Nadlimitná")</f>
        <v>Malá</v>
      </c>
    </row>
    <row r="1745" spans="1:5" x14ac:dyDescent="0.3">
      <c r="A1745" s="14" t="s">
        <v>1819</v>
      </c>
      <c r="B1745" s="13">
        <v>36649.789306640625</v>
      </c>
      <c r="C1745" s="8">
        <v>0</v>
      </c>
      <c r="D1745" s="13">
        <f t="shared" si="27"/>
        <v>36649.789306640625</v>
      </c>
      <c r="E1745" s="8" t="str" cm="1">
        <f t="array" ref="E1745">_xlfn.IFS(D1745&lt;100000,"Malá",D1745&lt;442000,"Podlimitná",D1745&gt;442000,"Nadlimitná")</f>
        <v>Malá</v>
      </c>
    </row>
    <row r="1746" spans="1:5" x14ac:dyDescent="0.3">
      <c r="A1746" s="14" t="s">
        <v>1820</v>
      </c>
      <c r="B1746" s="13">
        <v>154006.09897613525</v>
      </c>
      <c r="C1746" s="8">
        <v>0</v>
      </c>
      <c r="D1746" s="13">
        <f t="shared" si="27"/>
        <v>154006.09897613525</v>
      </c>
      <c r="E1746" s="8" t="str" cm="1">
        <f t="array" ref="E1746">_xlfn.IFS(D1746&lt;100000,"Malá",D1746&lt;442000,"Podlimitná",D1746&gt;442000,"Nadlimitná")</f>
        <v>Podlimitná</v>
      </c>
    </row>
    <row r="1747" spans="1:5" x14ac:dyDescent="0.3">
      <c r="A1747" s="14" t="s">
        <v>1821</v>
      </c>
      <c r="B1747" s="13">
        <v>11761.740203857422</v>
      </c>
      <c r="C1747" s="8">
        <v>0</v>
      </c>
      <c r="D1747" s="13">
        <f t="shared" si="27"/>
        <v>11761.740203857422</v>
      </c>
      <c r="E1747" s="8" t="str" cm="1">
        <f t="array" ref="E1747">_xlfn.IFS(D1747&lt;100000,"Malá",D1747&lt;442000,"Podlimitná",D1747&gt;442000,"Nadlimitná")</f>
        <v>Malá</v>
      </c>
    </row>
    <row r="1748" spans="1:5" x14ac:dyDescent="0.3">
      <c r="A1748" s="14" t="s">
        <v>1822</v>
      </c>
      <c r="B1748" s="13">
        <v>87998.950814247131</v>
      </c>
      <c r="C1748" s="8">
        <v>0</v>
      </c>
      <c r="D1748" s="13">
        <f t="shared" si="27"/>
        <v>87998.950814247131</v>
      </c>
      <c r="E1748" s="8" t="str" cm="1">
        <f t="array" ref="E1748">_xlfn.IFS(D1748&lt;100000,"Malá",D1748&lt;442000,"Podlimitná",D1748&gt;442000,"Nadlimitná")</f>
        <v>Malá</v>
      </c>
    </row>
    <row r="1749" spans="1:5" x14ac:dyDescent="0.3">
      <c r="A1749" s="14" t="s">
        <v>1823</v>
      </c>
      <c r="B1749" s="13">
        <v>43709.320236206055</v>
      </c>
      <c r="C1749" s="8">
        <v>0</v>
      </c>
      <c r="D1749" s="13">
        <f t="shared" si="27"/>
        <v>43709.320236206055</v>
      </c>
      <c r="E1749" s="8" t="str" cm="1">
        <f t="array" ref="E1749">_xlfn.IFS(D1749&lt;100000,"Malá",D1749&lt;442000,"Podlimitná",D1749&gt;442000,"Nadlimitná")</f>
        <v>Malá</v>
      </c>
    </row>
    <row r="1750" spans="1:5" x14ac:dyDescent="0.3">
      <c r="A1750" s="14" t="s">
        <v>1824</v>
      </c>
      <c r="B1750" s="13">
        <v>148226.45913696289</v>
      </c>
      <c r="C1750" s="8">
        <v>0</v>
      </c>
      <c r="D1750" s="13">
        <f t="shared" si="27"/>
        <v>148226.45913696289</v>
      </c>
      <c r="E1750" s="8" t="str" cm="1">
        <f t="array" ref="E1750">_xlfn.IFS(D1750&lt;100000,"Malá",D1750&lt;442000,"Podlimitná",D1750&gt;442000,"Nadlimitná")</f>
        <v>Podlimitná</v>
      </c>
    </row>
    <row r="1751" spans="1:5" x14ac:dyDescent="0.3">
      <c r="A1751" s="14" t="s">
        <v>1825</v>
      </c>
      <c r="B1751" s="13">
        <v>19895.610069274902</v>
      </c>
      <c r="C1751" s="8">
        <v>0</v>
      </c>
      <c r="D1751" s="13">
        <f t="shared" si="27"/>
        <v>19895.610069274902</v>
      </c>
      <c r="E1751" s="8" t="str" cm="1">
        <f t="array" ref="E1751">_xlfn.IFS(D1751&lt;100000,"Malá",D1751&lt;442000,"Podlimitná",D1751&gt;442000,"Nadlimitná")</f>
        <v>Malá</v>
      </c>
    </row>
    <row r="1752" spans="1:5" x14ac:dyDescent="0.3">
      <c r="A1752" s="14" t="s">
        <v>1826</v>
      </c>
      <c r="B1752" s="13">
        <v>2937.6599731445313</v>
      </c>
      <c r="C1752" s="8">
        <v>0</v>
      </c>
      <c r="D1752" s="13">
        <f t="shared" si="27"/>
        <v>2937.6599731445313</v>
      </c>
      <c r="E1752" s="8" t="str" cm="1">
        <f t="array" ref="E1752">_xlfn.IFS(D1752&lt;100000,"Malá",D1752&lt;442000,"Podlimitná",D1752&gt;442000,"Nadlimitná")</f>
        <v>Malá</v>
      </c>
    </row>
    <row r="1753" spans="1:5" x14ac:dyDescent="0.3">
      <c r="A1753" s="14" t="s">
        <v>1827</v>
      </c>
      <c r="B1753" s="13">
        <v>74386.738555908203</v>
      </c>
      <c r="C1753" s="8">
        <v>0</v>
      </c>
      <c r="D1753" s="13">
        <f t="shared" si="27"/>
        <v>74386.738555908203</v>
      </c>
      <c r="E1753" s="8" t="str" cm="1">
        <f t="array" ref="E1753">_xlfn.IFS(D1753&lt;100000,"Malá",D1753&lt;442000,"Podlimitná",D1753&gt;442000,"Nadlimitná")</f>
        <v>Malá</v>
      </c>
    </row>
    <row r="1754" spans="1:5" x14ac:dyDescent="0.3">
      <c r="A1754" s="14" t="s">
        <v>1828</v>
      </c>
      <c r="B1754" s="13">
        <v>43770.709503173828</v>
      </c>
      <c r="C1754" s="8">
        <v>0</v>
      </c>
      <c r="D1754" s="13">
        <f t="shared" si="27"/>
        <v>43770.709503173828</v>
      </c>
      <c r="E1754" s="8" t="str" cm="1">
        <f t="array" ref="E1754">_xlfn.IFS(D1754&lt;100000,"Malá",D1754&lt;442000,"Podlimitná",D1754&gt;442000,"Nadlimitná")</f>
        <v>Malá</v>
      </c>
    </row>
    <row r="1755" spans="1:5" x14ac:dyDescent="0.3">
      <c r="A1755" s="14" t="s">
        <v>1829</v>
      </c>
      <c r="B1755" s="13">
        <v>13472.459609985352</v>
      </c>
      <c r="C1755" s="8">
        <v>0</v>
      </c>
      <c r="D1755" s="13">
        <f t="shared" si="27"/>
        <v>13472.459609985352</v>
      </c>
      <c r="E1755" s="8" t="str" cm="1">
        <f t="array" ref="E1755">_xlfn.IFS(D1755&lt;100000,"Malá",D1755&lt;442000,"Podlimitná",D1755&gt;442000,"Nadlimitná")</f>
        <v>Malá</v>
      </c>
    </row>
    <row r="1756" spans="1:5" x14ac:dyDescent="0.3">
      <c r="A1756" s="14" t="s">
        <v>1830</v>
      </c>
      <c r="B1756" s="13">
        <v>711065.04443359375</v>
      </c>
      <c r="C1756" s="8">
        <v>0</v>
      </c>
      <c r="D1756" s="13">
        <f t="shared" si="27"/>
        <v>711065.04443359375</v>
      </c>
      <c r="E1756" s="8" t="str" cm="1">
        <f t="array" ref="E1756">_xlfn.IFS(D1756&lt;100000,"Malá",D1756&lt;442000,"Podlimitná",D1756&gt;442000,"Nadlimitná")</f>
        <v>Nadlimitná</v>
      </c>
    </row>
    <row r="1757" spans="1:5" x14ac:dyDescent="0.3">
      <c r="A1757" s="14" t="s">
        <v>1831</v>
      </c>
      <c r="B1757" s="13">
        <v>103548.41166687012</v>
      </c>
      <c r="C1757" s="8">
        <v>0</v>
      </c>
      <c r="D1757" s="13">
        <f t="shared" si="27"/>
        <v>103548.41166687012</v>
      </c>
      <c r="E1757" s="8" t="str" cm="1">
        <f t="array" ref="E1757">_xlfn.IFS(D1757&lt;100000,"Malá",D1757&lt;442000,"Podlimitná",D1757&gt;442000,"Nadlimitná")</f>
        <v>Podlimitná</v>
      </c>
    </row>
    <row r="1758" spans="1:5" x14ac:dyDescent="0.3">
      <c r="A1758" s="14" t="s">
        <v>1832</v>
      </c>
      <c r="B1758" s="13">
        <v>21035.800407409668</v>
      </c>
      <c r="C1758" s="8">
        <v>0</v>
      </c>
      <c r="D1758" s="13">
        <f t="shared" si="27"/>
        <v>21035.800407409668</v>
      </c>
      <c r="E1758" s="8" t="str" cm="1">
        <f t="array" ref="E1758">_xlfn.IFS(D1758&lt;100000,"Malá",D1758&lt;442000,"Podlimitná",D1758&gt;442000,"Nadlimitná")</f>
        <v>Malá</v>
      </c>
    </row>
    <row r="1759" spans="1:5" x14ac:dyDescent="0.3">
      <c r="A1759" s="14" t="s">
        <v>1833</v>
      </c>
      <c r="B1759" s="13">
        <v>19952.910217285156</v>
      </c>
      <c r="C1759" s="8">
        <v>0</v>
      </c>
      <c r="D1759" s="13">
        <f t="shared" si="27"/>
        <v>19952.910217285156</v>
      </c>
      <c r="E1759" s="8" t="str" cm="1">
        <f t="array" ref="E1759">_xlfn.IFS(D1759&lt;100000,"Malá",D1759&lt;442000,"Podlimitná",D1759&gt;442000,"Nadlimitná")</f>
        <v>Malá</v>
      </c>
    </row>
    <row r="1760" spans="1:5" x14ac:dyDescent="0.3">
      <c r="A1760" s="14" t="s">
        <v>1834</v>
      </c>
      <c r="B1760" s="13">
        <v>100859.50047302246</v>
      </c>
      <c r="C1760" s="8">
        <v>0</v>
      </c>
      <c r="D1760" s="13">
        <f t="shared" si="27"/>
        <v>100859.50047302246</v>
      </c>
      <c r="E1760" s="8" t="str" cm="1">
        <f t="array" ref="E1760">_xlfn.IFS(D1760&lt;100000,"Malá",D1760&lt;442000,"Podlimitná",D1760&gt;442000,"Nadlimitná")</f>
        <v>Podlimitná</v>
      </c>
    </row>
    <row r="1761" spans="1:5" x14ac:dyDescent="0.3">
      <c r="A1761" s="14" t="s">
        <v>1835</v>
      </c>
      <c r="B1761" s="13">
        <v>214470.59729766846</v>
      </c>
      <c r="C1761" s="8">
        <v>0</v>
      </c>
      <c r="D1761" s="13">
        <f t="shared" si="27"/>
        <v>214470.59729766846</v>
      </c>
      <c r="E1761" s="8" t="str" cm="1">
        <f t="array" ref="E1761">_xlfn.IFS(D1761&lt;100000,"Malá",D1761&lt;442000,"Podlimitná",D1761&gt;442000,"Nadlimitná")</f>
        <v>Podlimitná</v>
      </c>
    </row>
    <row r="1762" spans="1:5" x14ac:dyDescent="0.3">
      <c r="A1762" s="14" t="s">
        <v>1836</v>
      </c>
      <c r="B1762" s="13">
        <v>8100.5799560546875</v>
      </c>
      <c r="C1762" s="8">
        <v>0</v>
      </c>
      <c r="D1762" s="13">
        <f t="shared" si="27"/>
        <v>8100.5799560546875</v>
      </c>
      <c r="E1762" s="8" t="str" cm="1">
        <f t="array" ref="E1762">_xlfn.IFS(D1762&lt;100000,"Malá",D1762&lt;442000,"Podlimitná",D1762&gt;442000,"Nadlimitná")</f>
        <v>Malá</v>
      </c>
    </row>
    <row r="1763" spans="1:5" x14ac:dyDescent="0.3">
      <c r="A1763" s="14" t="s">
        <v>1837</v>
      </c>
      <c r="B1763" s="13">
        <v>65684.889915466309</v>
      </c>
      <c r="C1763" s="8">
        <v>0</v>
      </c>
      <c r="D1763" s="13">
        <f t="shared" si="27"/>
        <v>65684.889915466309</v>
      </c>
      <c r="E1763" s="8" t="str" cm="1">
        <f t="array" ref="E1763">_xlfn.IFS(D1763&lt;100000,"Malá",D1763&lt;442000,"Podlimitná",D1763&gt;442000,"Nadlimitná")</f>
        <v>Malá</v>
      </c>
    </row>
    <row r="1764" spans="1:5" x14ac:dyDescent="0.3">
      <c r="A1764" s="14" t="s">
        <v>1838</v>
      </c>
      <c r="B1764" s="13">
        <v>58859.839073181152</v>
      </c>
      <c r="C1764" s="8">
        <v>0</v>
      </c>
      <c r="D1764" s="13">
        <f t="shared" si="27"/>
        <v>58859.839073181152</v>
      </c>
      <c r="E1764" s="8" t="str" cm="1">
        <f t="array" ref="E1764">_xlfn.IFS(D1764&lt;100000,"Malá",D1764&lt;442000,"Podlimitná",D1764&gt;442000,"Nadlimitná")</f>
        <v>Malá</v>
      </c>
    </row>
    <row r="1765" spans="1:5" x14ac:dyDescent="0.3">
      <c r="A1765" s="14" t="s">
        <v>1839</v>
      </c>
      <c r="B1765" s="13">
        <v>10330.600059509277</v>
      </c>
      <c r="C1765" s="8">
        <v>0</v>
      </c>
      <c r="D1765" s="13">
        <f t="shared" si="27"/>
        <v>10330.600059509277</v>
      </c>
      <c r="E1765" s="8" t="str" cm="1">
        <f t="array" ref="E1765">_xlfn.IFS(D1765&lt;100000,"Malá",D1765&lt;442000,"Podlimitná",D1765&gt;442000,"Nadlimitná")</f>
        <v>Malá</v>
      </c>
    </row>
    <row r="1766" spans="1:5" x14ac:dyDescent="0.3">
      <c r="A1766" s="14" t="s">
        <v>1840</v>
      </c>
      <c r="B1766" s="13">
        <v>3294.6700134277344</v>
      </c>
      <c r="C1766" s="8">
        <v>0</v>
      </c>
      <c r="D1766" s="13">
        <f t="shared" si="27"/>
        <v>3294.6700134277344</v>
      </c>
      <c r="E1766" s="8" t="str" cm="1">
        <f t="array" ref="E1766">_xlfn.IFS(D1766&lt;100000,"Malá",D1766&lt;442000,"Podlimitná",D1766&gt;442000,"Nadlimitná")</f>
        <v>Malá</v>
      </c>
    </row>
    <row r="1767" spans="1:5" x14ac:dyDescent="0.3">
      <c r="A1767" s="14" t="s">
        <v>1841</v>
      </c>
      <c r="B1767" s="13">
        <v>110061.89892578125</v>
      </c>
      <c r="C1767" s="8">
        <v>0</v>
      </c>
      <c r="D1767" s="13">
        <f t="shared" si="27"/>
        <v>110061.89892578125</v>
      </c>
      <c r="E1767" s="8" t="str" cm="1">
        <f t="array" ref="E1767">_xlfn.IFS(D1767&lt;100000,"Malá",D1767&lt;442000,"Podlimitná",D1767&gt;442000,"Nadlimitná")</f>
        <v>Podlimitná</v>
      </c>
    </row>
    <row r="1768" spans="1:5" x14ac:dyDescent="0.3">
      <c r="A1768" s="14" t="s">
        <v>1842</v>
      </c>
      <c r="B1768" s="13">
        <v>7889.27001953125</v>
      </c>
      <c r="C1768" s="8">
        <v>0</v>
      </c>
      <c r="D1768" s="13">
        <f t="shared" si="27"/>
        <v>7889.27001953125</v>
      </c>
      <c r="E1768" s="8" t="str" cm="1">
        <f t="array" ref="E1768">_xlfn.IFS(D1768&lt;100000,"Malá",D1768&lt;442000,"Podlimitná",D1768&gt;442000,"Nadlimitná")</f>
        <v>Malá</v>
      </c>
    </row>
    <row r="1769" spans="1:5" x14ac:dyDescent="0.3">
      <c r="A1769" s="14" t="s">
        <v>1843</v>
      </c>
      <c r="B1769" s="13">
        <v>7955.5100173950195</v>
      </c>
      <c r="C1769" s="8">
        <v>0</v>
      </c>
      <c r="D1769" s="13">
        <f t="shared" si="27"/>
        <v>7955.5100173950195</v>
      </c>
      <c r="E1769" s="8" t="str" cm="1">
        <f t="array" ref="E1769">_xlfn.IFS(D1769&lt;100000,"Malá",D1769&lt;442000,"Podlimitná",D1769&gt;442000,"Nadlimitná")</f>
        <v>Malá</v>
      </c>
    </row>
    <row r="1770" spans="1:5" x14ac:dyDescent="0.3">
      <c r="A1770" s="14" t="s">
        <v>1844</v>
      </c>
      <c r="B1770" s="13">
        <v>6086.93994140625</v>
      </c>
      <c r="C1770" s="8">
        <v>0</v>
      </c>
      <c r="D1770" s="13">
        <f t="shared" si="27"/>
        <v>6086.93994140625</v>
      </c>
      <c r="E1770" s="8" t="str" cm="1">
        <f t="array" ref="E1770">_xlfn.IFS(D1770&lt;100000,"Malá",D1770&lt;442000,"Podlimitná",D1770&gt;442000,"Nadlimitná")</f>
        <v>Malá</v>
      </c>
    </row>
    <row r="1771" spans="1:5" x14ac:dyDescent="0.3">
      <c r="A1771" s="14" t="s">
        <v>1845</v>
      </c>
      <c r="B1771" s="13">
        <v>17614.209869384766</v>
      </c>
      <c r="C1771" s="8">
        <v>0</v>
      </c>
      <c r="D1771" s="13">
        <f t="shared" si="27"/>
        <v>17614.209869384766</v>
      </c>
      <c r="E1771" s="8" t="str" cm="1">
        <f t="array" ref="E1771">_xlfn.IFS(D1771&lt;100000,"Malá",D1771&lt;442000,"Podlimitná",D1771&gt;442000,"Nadlimitná")</f>
        <v>Malá</v>
      </c>
    </row>
    <row r="1772" spans="1:5" x14ac:dyDescent="0.3">
      <c r="A1772" s="14" t="s">
        <v>1846</v>
      </c>
      <c r="B1772" s="13">
        <v>14221.780029296875</v>
      </c>
      <c r="C1772" s="8">
        <v>0</v>
      </c>
      <c r="D1772" s="13">
        <f t="shared" si="27"/>
        <v>14221.780029296875</v>
      </c>
      <c r="E1772" s="8" t="str" cm="1">
        <f t="array" ref="E1772">_xlfn.IFS(D1772&lt;100000,"Malá",D1772&lt;442000,"Podlimitná",D1772&gt;442000,"Nadlimitná")</f>
        <v>Malá</v>
      </c>
    </row>
    <row r="1773" spans="1:5" x14ac:dyDescent="0.3">
      <c r="A1773" s="14" t="s">
        <v>1847</v>
      </c>
      <c r="B1773" s="13">
        <v>22176.330139160156</v>
      </c>
      <c r="C1773" s="8">
        <v>0</v>
      </c>
      <c r="D1773" s="13">
        <f t="shared" si="27"/>
        <v>22176.330139160156</v>
      </c>
      <c r="E1773" s="8" t="str" cm="1">
        <f t="array" ref="E1773">_xlfn.IFS(D1773&lt;100000,"Malá",D1773&lt;442000,"Podlimitná",D1773&gt;442000,"Nadlimitná")</f>
        <v>Malá</v>
      </c>
    </row>
    <row r="1774" spans="1:5" x14ac:dyDescent="0.3">
      <c r="A1774" s="14" t="s">
        <v>1848</v>
      </c>
      <c r="B1774" s="13">
        <v>320269.72039794922</v>
      </c>
      <c r="C1774" s="8">
        <v>0</v>
      </c>
      <c r="D1774" s="13">
        <f t="shared" si="27"/>
        <v>320269.72039794922</v>
      </c>
      <c r="E1774" s="8" t="str" cm="1">
        <f t="array" ref="E1774">_xlfn.IFS(D1774&lt;100000,"Malá",D1774&lt;442000,"Podlimitná",D1774&gt;442000,"Nadlimitná")</f>
        <v>Podlimitná</v>
      </c>
    </row>
    <row r="1775" spans="1:5" x14ac:dyDescent="0.3">
      <c r="A1775" s="14" t="s">
        <v>1849</v>
      </c>
      <c r="B1775" s="13">
        <v>29762.100158691406</v>
      </c>
      <c r="C1775" s="8">
        <v>0</v>
      </c>
      <c r="D1775" s="13">
        <f t="shared" si="27"/>
        <v>29762.100158691406</v>
      </c>
      <c r="E1775" s="8" t="str" cm="1">
        <f t="array" ref="E1775">_xlfn.IFS(D1775&lt;100000,"Malá",D1775&lt;442000,"Podlimitná",D1775&gt;442000,"Nadlimitná")</f>
        <v>Malá</v>
      </c>
    </row>
    <row r="1776" spans="1:5" x14ac:dyDescent="0.3">
      <c r="A1776" s="14" t="s">
        <v>1850</v>
      </c>
      <c r="B1776" s="13">
        <v>181905.8302154541</v>
      </c>
      <c r="C1776" s="8">
        <v>0</v>
      </c>
      <c r="D1776" s="13">
        <f t="shared" si="27"/>
        <v>181905.8302154541</v>
      </c>
      <c r="E1776" s="8" t="str" cm="1">
        <f t="array" ref="E1776">_xlfn.IFS(D1776&lt;100000,"Malá",D1776&lt;442000,"Podlimitná",D1776&gt;442000,"Nadlimitná")</f>
        <v>Podlimitná</v>
      </c>
    </row>
    <row r="1777" spans="1:5" x14ac:dyDescent="0.3">
      <c r="A1777" s="14" t="s">
        <v>1851</v>
      </c>
      <c r="B1777" s="13">
        <v>1456.0200099945068</v>
      </c>
      <c r="C1777" s="8">
        <v>0</v>
      </c>
      <c r="D1777" s="13">
        <f t="shared" si="27"/>
        <v>1456.0200099945068</v>
      </c>
      <c r="E1777" s="8" t="str" cm="1">
        <f t="array" ref="E1777">_xlfn.IFS(D1777&lt;100000,"Malá",D1777&lt;442000,"Podlimitná",D1777&gt;442000,"Nadlimitná")</f>
        <v>Malá</v>
      </c>
    </row>
    <row r="1778" spans="1:5" x14ac:dyDescent="0.3">
      <c r="A1778" s="14" t="s">
        <v>1852</v>
      </c>
      <c r="B1778" s="13">
        <v>64904.74063873291</v>
      </c>
      <c r="C1778" s="8">
        <v>0</v>
      </c>
      <c r="D1778" s="13">
        <f t="shared" si="27"/>
        <v>64904.74063873291</v>
      </c>
      <c r="E1778" s="8" t="str" cm="1">
        <f t="array" ref="E1778">_xlfn.IFS(D1778&lt;100000,"Malá",D1778&lt;442000,"Podlimitná",D1778&gt;442000,"Nadlimitná")</f>
        <v>Malá</v>
      </c>
    </row>
    <row r="1779" spans="1:5" x14ac:dyDescent="0.3">
      <c r="A1779" s="14" t="s">
        <v>1853</v>
      </c>
      <c r="B1779" s="13">
        <v>12891.66015625</v>
      </c>
      <c r="C1779" s="8">
        <v>0</v>
      </c>
      <c r="D1779" s="13">
        <f t="shared" si="27"/>
        <v>12891.66015625</v>
      </c>
      <c r="E1779" s="8" t="str" cm="1">
        <f t="array" ref="E1779">_xlfn.IFS(D1779&lt;100000,"Malá",D1779&lt;442000,"Podlimitná",D1779&gt;442000,"Nadlimitná")</f>
        <v>Malá</v>
      </c>
    </row>
    <row r="1780" spans="1:5" x14ac:dyDescent="0.3">
      <c r="A1780" s="14" t="s">
        <v>1854</v>
      </c>
      <c r="B1780" s="13">
        <v>52527.449932098389</v>
      </c>
      <c r="C1780" s="8">
        <v>0</v>
      </c>
      <c r="D1780" s="13">
        <f t="shared" si="27"/>
        <v>52527.449932098389</v>
      </c>
      <c r="E1780" s="8" t="str" cm="1">
        <f t="array" ref="E1780">_xlfn.IFS(D1780&lt;100000,"Malá",D1780&lt;442000,"Podlimitná",D1780&gt;442000,"Nadlimitná")</f>
        <v>Malá</v>
      </c>
    </row>
    <row r="1781" spans="1:5" x14ac:dyDescent="0.3">
      <c r="A1781" s="14" t="s">
        <v>1855</v>
      </c>
      <c r="B1781" s="13">
        <v>43797.660614013672</v>
      </c>
      <c r="C1781" s="8">
        <v>0</v>
      </c>
      <c r="D1781" s="13">
        <f t="shared" si="27"/>
        <v>43797.660614013672</v>
      </c>
      <c r="E1781" s="8" t="str" cm="1">
        <f t="array" ref="E1781">_xlfn.IFS(D1781&lt;100000,"Malá",D1781&lt;442000,"Podlimitná",D1781&gt;442000,"Nadlimitná")</f>
        <v>Malá</v>
      </c>
    </row>
    <row r="1782" spans="1:5" x14ac:dyDescent="0.3">
      <c r="A1782" s="14" t="s">
        <v>1856</v>
      </c>
      <c r="B1782" s="13">
        <v>35445.409805297852</v>
      </c>
      <c r="C1782" s="8">
        <v>0</v>
      </c>
      <c r="D1782" s="13">
        <f t="shared" si="27"/>
        <v>35445.409805297852</v>
      </c>
      <c r="E1782" s="8" t="str" cm="1">
        <f t="array" ref="E1782">_xlfn.IFS(D1782&lt;100000,"Malá",D1782&lt;442000,"Podlimitná",D1782&gt;442000,"Nadlimitná")</f>
        <v>Malá</v>
      </c>
    </row>
    <row r="1783" spans="1:5" x14ac:dyDescent="0.3">
      <c r="A1783" s="14" t="s">
        <v>1857</v>
      </c>
      <c r="B1783" s="13">
        <v>20023.009922027588</v>
      </c>
      <c r="C1783" s="8">
        <v>0</v>
      </c>
      <c r="D1783" s="13">
        <f t="shared" si="27"/>
        <v>20023.009922027588</v>
      </c>
      <c r="E1783" s="8" t="str" cm="1">
        <f t="array" ref="E1783">_xlfn.IFS(D1783&lt;100000,"Malá",D1783&lt;442000,"Podlimitná",D1783&gt;442000,"Nadlimitná")</f>
        <v>Malá</v>
      </c>
    </row>
    <row r="1784" spans="1:5" x14ac:dyDescent="0.3">
      <c r="A1784" s="14" t="s">
        <v>1858</v>
      </c>
      <c r="B1784" s="13">
        <v>52520.390078544617</v>
      </c>
      <c r="C1784" s="8">
        <v>0</v>
      </c>
      <c r="D1784" s="13">
        <f t="shared" si="27"/>
        <v>52520.390078544617</v>
      </c>
      <c r="E1784" s="8" t="str" cm="1">
        <f t="array" ref="E1784">_xlfn.IFS(D1784&lt;100000,"Malá",D1784&lt;442000,"Podlimitná",D1784&gt;442000,"Nadlimitná")</f>
        <v>Malá</v>
      </c>
    </row>
    <row r="1785" spans="1:5" x14ac:dyDescent="0.3">
      <c r="A1785" s="14" t="s">
        <v>1859</v>
      </c>
      <c r="B1785" s="13">
        <v>94010.199157714844</v>
      </c>
      <c r="C1785" s="8">
        <v>0</v>
      </c>
      <c r="D1785" s="13">
        <f t="shared" si="27"/>
        <v>94010.199157714844</v>
      </c>
      <c r="E1785" s="8" t="str" cm="1">
        <f t="array" ref="E1785">_xlfn.IFS(D1785&lt;100000,"Malá",D1785&lt;442000,"Podlimitná",D1785&gt;442000,"Nadlimitná")</f>
        <v>Malá</v>
      </c>
    </row>
    <row r="1786" spans="1:5" x14ac:dyDescent="0.3">
      <c r="A1786" s="14" t="s">
        <v>1860</v>
      </c>
      <c r="B1786" s="13">
        <v>155373.05902099609</v>
      </c>
      <c r="C1786" s="8">
        <v>0</v>
      </c>
      <c r="D1786" s="13">
        <f t="shared" si="27"/>
        <v>155373.05902099609</v>
      </c>
      <c r="E1786" s="8" t="str" cm="1">
        <f t="array" ref="E1786">_xlfn.IFS(D1786&lt;100000,"Malá",D1786&lt;442000,"Podlimitná",D1786&gt;442000,"Nadlimitná")</f>
        <v>Podlimitná</v>
      </c>
    </row>
    <row r="1787" spans="1:5" x14ac:dyDescent="0.3">
      <c r="A1787" s="14" t="s">
        <v>1861</v>
      </c>
      <c r="B1787" s="13">
        <v>8974.0400390625</v>
      </c>
      <c r="C1787" s="8">
        <v>0</v>
      </c>
      <c r="D1787" s="13">
        <f t="shared" si="27"/>
        <v>8974.0400390625</v>
      </c>
      <c r="E1787" s="8" t="str" cm="1">
        <f t="array" ref="E1787">_xlfn.IFS(D1787&lt;100000,"Malá",D1787&lt;442000,"Podlimitná",D1787&gt;442000,"Nadlimitná")</f>
        <v>Malá</v>
      </c>
    </row>
    <row r="1788" spans="1:5" x14ac:dyDescent="0.3">
      <c r="A1788" s="14" t="s">
        <v>1862</v>
      </c>
      <c r="B1788" s="13">
        <v>242582.44129943848</v>
      </c>
      <c r="C1788" s="8">
        <v>0</v>
      </c>
      <c r="D1788" s="13">
        <f t="shared" si="27"/>
        <v>242582.44129943848</v>
      </c>
      <c r="E1788" s="8" t="str" cm="1">
        <f t="array" ref="E1788">_xlfn.IFS(D1788&lt;100000,"Malá",D1788&lt;442000,"Podlimitná",D1788&gt;442000,"Nadlimitná")</f>
        <v>Podlimitná</v>
      </c>
    </row>
    <row r="1789" spans="1:5" x14ac:dyDescent="0.3">
      <c r="A1789" s="14" t="s">
        <v>1863</v>
      </c>
      <c r="B1789" s="13">
        <v>137568.46022033691</v>
      </c>
      <c r="C1789" s="8">
        <v>0</v>
      </c>
      <c r="D1789" s="13">
        <f t="shared" si="27"/>
        <v>137568.46022033691</v>
      </c>
      <c r="E1789" s="8" t="str" cm="1">
        <f t="array" ref="E1789">_xlfn.IFS(D1789&lt;100000,"Malá",D1789&lt;442000,"Podlimitná",D1789&gt;442000,"Nadlimitná")</f>
        <v>Podlimitná</v>
      </c>
    </row>
    <row r="1790" spans="1:5" x14ac:dyDescent="0.3">
      <c r="A1790" s="14" t="s">
        <v>1864</v>
      </c>
      <c r="B1790" s="13">
        <v>726125.88861083984</v>
      </c>
      <c r="C1790" s="8">
        <v>0</v>
      </c>
      <c r="D1790" s="13">
        <f t="shared" si="27"/>
        <v>726125.88861083984</v>
      </c>
      <c r="E1790" s="8" t="str" cm="1">
        <f t="array" ref="E1790">_xlfn.IFS(D1790&lt;100000,"Malá",D1790&lt;442000,"Podlimitná",D1790&gt;442000,"Nadlimitná")</f>
        <v>Nadlimitná</v>
      </c>
    </row>
    <row r="1791" spans="1:5" x14ac:dyDescent="0.3">
      <c r="A1791" s="14" t="s">
        <v>1865</v>
      </c>
      <c r="B1791" s="13">
        <v>1646.739990234375</v>
      </c>
      <c r="C1791" s="8">
        <v>0</v>
      </c>
      <c r="D1791" s="13">
        <f t="shared" si="27"/>
        <v>1646.739990234375</v>
      </c>
      <c r="E1791" s="8" t="str" cm="1">
        <f t="array" ref="E1791">_xlfn.IFS(D1791&lt;100000,"Malá",D1791&lt;442000,"Podlimitná",D1791&gt;442000,"Nadlimitná")</f>
        <v>Malá</v>
      </c>
    </row>
    <row r="1792" spans="1:5" x14ac:dyDescent="0.3">
      <c r="A1792" s="14" t="s">
        <v>1866</v>
      </c>
      <c r="B1792" s="13">
        <v>19868.249824523926</v>
      </c>
      <c r="C1792" s="8">
        <v>0</v>
      </c>
      <c r="D1792" s="13">
        <f t="shared" si="27"/>
        <v>19868.249824523926</v>
      </c>
      <c r="E1792" s="8" t="str" cm="1">
        <f t="array" ref="E1792">_xlfn.IFS(D1792&lt;100000,"Malá",D1792&lt;442000,"Podlimitná",D1792&gt;442000,"Nadlimitná")</f>
        <v>Malá</v>
      </c>
    </row>
    <row r="1793" spans="1:5" x14ac:dyDescent="0.3">
      <c r="A1793" s="14" t="s">
        <v>1867</v>
      </c>
      <c r="B1793" s="13">
        <v>83605.729675292969</v>
      </c>
      <c r="C1793" s="8">
        <v>0</v>
      </c>
      <c r="D1793" s="13">
        <f t="shared" si="27"/>
        <v>83605.729675292969</v>
      </c>
      <c r="E1793" s="8" t="str" cm="1">
        <f t="array" ref="E1793">_xlfn.IFS(D1793&lt;100000,"Malá",D1793&lt;442000,"Podlimitná",D1793&gt;442000,"Nadlimitná")</f>
        <v>Malá</v>
      </c>
    </row>
    <row r="1794" spans="1:5" x14ac:dyDescent="0.3">
      <c r="A1794" s="14" t="s">
        <v>1868</v>
      </c>
      <c r="B1794" s="13">
        <v>10262.440258026123</v>
      </c>
      <c r="C1794" s="8">
        <v>0</v>
      </c>
      <c r="D1794" s="13">
        <f t="shared" si="27"/>
        <v>10262.440258026123</v>
      </c>
      <c r="E1794" s="8" t="str" cm="1">
        <f t="array" ref="E1794">_xlfn.IFS(D1794&lt;100000,"Malá",D1794&lt;442000,"Podlimitná",D1794&gt;442000,"Nadlimitná")</f>
        <v>Malá</v>
      </c>
    </row>
    <row r="1795" spans="1:5" x14ac:dyDescent="0.3">
      <c r="A1795" s="14" t="s">
        <v>1869</v>
      </c>
      <c r="B1795" s="13">
        <v>42482.959869384766</v>
      </c>
      <c r="C1795" s="8">
        <v>0</v>
      </c>
      <c r="D1795" s="13">
        <f t="shared" si="27"/>
        <v>42482.959869384766</v>
      </c>
      <c r="E1795" s="8" t="str" cm="1">
        <f t="array" ref="E1795">_xlfn.IFS(D1795&lt;100000,"Malá",D1795&lt;442000,"Podlimitná",D1795&gt;442000,"Nadlimitná")</f>
        <v>Malá</v>
      </c>
    </row>
    <row r="1796" spans="1:5" x14ac:dyDescent="0.3">
      <c r="A1796" s="14" t="s">
        <v>1870</v>
      </c>
      <c r="B1796" s="13">
        <v>15387.240043640137</v>
      </c>
      <c r="C1796" s="8">
        <v>0</v>
      </c>
      <c r="D1796" s="13">
        <f t="shared" si="27"/>
        <v>15387.240043640137</v>
      </c>
      <c r="E1796" s="8" t="str" cm="1">
        <f t="array" ref="E1796">_xlfn.IFS(D1796&lt;100000,"Malá",D1796&lt;442000,"Podlimitná",D1796&gt;442000,"Nadlimitná")</f>
        <v>Malá</v>
      </c>
    </row>
    <row r="1797" spans="1:5" x14ac:dyDescent="0.3">
      <c r="A1797" s="14" t="s">
        <v>1871</v>
      </c>
      <c r="B1797" s="13">
        <v>20573.8896484375</v>
      </c>
      <c r="C1797" s="8">
        <v>0</v>
      </c>
      <c r="D1797" s="13">
        <f t="shared" si="27"/>
        <v>20573.8896484375</v>
      </c>
      <c r="E1797" s="8" t="str" cm="1">
        <f t="array" ref="E1797">_xlfn.IFS(D1797&lt;100000,"Malá",D1797&lt;442000,"Podlimitná",D1797&gt;442000,"Nadlimitná")</f>
        <v>Malá</v>
      </c>
    </row>
    <row r="1798" spans="1:5" x14ac:dyDescent="0.3">
      <c r="A1798" s="14" t="s">
        <v>1872</v>
      </c>
      <c r="B1798" s="13">
        <v>22852.719871520996</v>
      </c>
      <c r="C1798" s="8">
        <v>0</v>
      </c>
      <c r="D1798" s="13">
        <f t="shared" si="27"/>
        <v>22852.719871520996</v>
      </c>
      <c r="E1798" s="8" t="str" cm="1">
        <f t="array" ref="E1798">_xlfn.IFS(D1798&lt;100000,"Malá",D1798&lt;442000,"Podlimitná",D1798&gt;442000,"Nadlimitná")</f>
        <v>Malá</v>
      </c>
    </row>
    <row r="1799" spans="1:5" x14ac:dyDescent="0.3">
      <c r="A1799" s="14" t="s">
        <v>1873</v>
      </c>
      <c r="B1799" s="13">
        <v>17309.749786376953</v>
      </c>
      <c r="C1799" s="8">
        <v>0</v>
      </c>
      <c r="D1799" s="13">
        <f t="shared" si="27"/>
        <v>17309.749786376953</v>
      </c>
      <c r="E1799" s="8" t="str" cm="1">
        <f t="array" ref="E1799">_xlfn.IFS(D1799&lt;100000,"Malá",D1799&lt;442000,"Podlimitná",D1799&gt;442000,"Nadlimitná")</f>
        <v>Malá</v>
      </c>
    </row>
    <row r="1800" spans="1:5" x14ac:dyDescent="0.3">
      <c r="A1800" s="14" t="s">
        <v>1874</v>
      </c>
      <c r="B1800" s="13">
        <v>27769.649879455566</v>
      </c>
      <c r="C1800" s="8">
        <v>0</v>
      </c>
      <c r="D1800" s="13">
        <f t="shared" si="27"/>
        <v>27769.649879455566</v>
      </c>
      <c r="E1800" s="8" t="str" cm="1">
        <f t="array" ref="E1800">_xlfn.IFS(D1800&lt;100000,"Malá",D1800&lt;442000,"Podlimitná",D1800&gt;442000,"Nadlimitná")</f>
        <v>Malá</v>
      </c>
    </row>
    <row r="1801" spans="1:5" x14ac:dyDescent="0.3">
      <c r="A1801" s="14" t="s">
        <v>1875</v>
      </c>
      <c r="B1801" s="13">
        <v>16432.710090637207</v>
      </c>
      <c r="C1801" s="8">
        <v>0</v>
      </c>
      <c r="D1801" s="13">
        <f t="shared" si="27"/>
        <v>16432.710090637207</v>
      </c>
      <c r="E1801" s="8" t="str" cm="1">
        <f t="array" ref="E1801">_xlfn.IFS(D1801&lt;100000,"Malá",D1801&lt;442000,"Podlimitná",D1801&gt;442000,"Nadlimitná")</f>
        <v>Malá</v>
      </c>
    </row>
    <row r="1802" spans="1:5" x14ac:dyDescent="0.3">
      <c r="A1802" s="14" t="s">
        <v>1876</v>
      </c>
      <c r="B1802" s="13">
        <v>3658.760009765625</v>
      </c>
      <c r="C1802" s="8">
        <v>0</v>
      </c>
      <c r="D1802" s="13">
        <f t="shared" si="27"/>
        <v>3658.760009765625</v>
      </c>
      <c r="E1802" s="8" t="str" cm="1">
        <f t="array" ref="E1802">_xlfn.IFS(D1802&lt;100000,"Malá",D1802&lt;442000,"Podlimitná",D1802&gt;442000,"Nadlimitná")</f>
        <v>Malá</v>
      </c>
    </row>
    <row r="1803" spans="1:5" x14ac:dyDescent="0.3">
      <c r="A1803" s="14" t="s">
        <v>1877</v>
      </c>
      <c r="B1803" s="13">
        <v>2809</v>
      </c>
      <c r="C1803" s="8">
        <v>0</v>
      </c>
      <c r="D1803" s="13">
        <f t="shared" si="27"/>
        <v>2809</v>
      </c>
      <c r="E1803" s="8" t="str" cm="1">
        <f t="array" ref="E1803">_xlfn.IFS(D1803&lt;100000,"Malá",D1803&lt;442000,"Podlimitná",D1803&gt;442000,"Nadlimitná")</f>
        <v>Malá</v>
      </c>
    </row>
    <row r="1804" spans="1:5" x14ac:dyDescent="0.3">
      <c r="A1804" s="14" t="s">
        <v>1878</v>
      </c>
      <c r="B1804" s="13">
        <v>31596.899429321289</v>
      </c>
      <c r="C1804" s="8">
        <v>0</v>
      </c>
      <c r="D1804" s="13">
        <f t="shared" si="27"/>
        <v>31596.899429321289</v>
      </c>
      <c r="E1804" s="8" t="str" cm="1">
        <f t="array" ref="E1804">_xlfn.IFS(D1804&lt;100000,"Malá",D1804&lt;442000,"Podlimitná",D1804&gt;442000,"Nadlimitná")</f>
        <v>Malá</v>
      </c>
    </row>
    <row r="1805" spans="1:5" x14ac:dyDescent="0.3">
      <c r="A1805" s="14" t="s">
        <v>1879</v>
      </c>
      <c r="B1805" s="13">
        <v>13523</v>
      </c>
      <c r="C1805" s="8">
        <v>0</v>
      </c>
      <c r="D1805" s="13">
        <f t="shared" si="27"/>
        <v>13523</v>
      </c>
      <c r="E1805" s="8" t="str" cm="1">
        <f t="array" ref="E1805">_xlfn.IFS(D1805&lt;100000,"Malá",D1805&lt;442000,"Podlimitná",D1805&gt;442000,"Nadlimitná")</f>
        <v>Malá</v>
      </c>
    </row>
    <row r="1806" spans="1:5" x14ac:dyDescent="0.3">
      <c r="A1806" s="14" t="s">
        <v>1880</v>
      </c>
      <c r="B1806" s="13">
        <v>48288.66015625</v>
      </c>
      <c r="C1806" s="8">
        <v>0</v>
      </c>
      <c r="D1806" s="13">
        <f t="shared" ref="D1806:D1869" si="28">IF(C1806=1,B1806*$M$20,B1806)</f>
        <v>48288.66015625</v>
      </c>
      <c r="E1806" s="8" t="str" cm="1">
        <f t="array" ref="E1806">_xlfn.IFS(D1806&lt;100000,"Malá",D1806&lt;442000,"Podlimitná",D1806&gt;442000,"Nadlimitná")</f>
        <v>Malá</v>
      </c>
    </row>
    <row r="1807" spans="1:5" x14ac:dyDescent="0.3">
      <c r="A1807" s="14" t="s">
        <v>1881</v>
      </c>
      <c r="B1807" s="13">
        <v>69190.839477539063</v>
      </c>
      <c r="C1807" s="8">
        <v>0</v>
      </c>
      <c r="D1807" s="13">
        <f t="shared" si="28"/>
        <v>69190.839477539063</v>
      </c>
      <c r="E1807" s="8" t="str" cm="1">
        <f t="array" ref="E1807">_xlfn.IFS(D1807&lt;100000,"Malá",D1807&lt;442000,"Podlimitná",D1807&gt;442000,"Nadlimitná")</f>
        <v>Malá</v>
      </c>
    </row>
    <row r="1808" spans="1:5" x14ac:dyDescent="0.3">
      <c r="A1808" s="14" t="s">
        <v>1882</v>
      </c>
      <c r="B1808" s="13">
        <v>163682.671875</v>
      </c>
      <c r="C1808" s="8">
        <v>0</v>
      </c>
      <c r="D1808" s="13">
        <f t="shared" si="28"/>
        <v>163682.671875</v>
      </c>
      <c r="E1808" s="8" t="str" cm="1">
        <f t="array" ref="E1808">_xlfn.IFS(D1808&lt;100000,"Malá",D1808&lt;442000,"Podlimitná",D1808&gt;442000,"Nadlimitná")</f>
        <v>Podlimitná</v>
      </c>
    </row>
    <row r="1809" spans="1:5" x14ac:dyDescent="0.3">
      <c r="A1809" s="14" t="s">
        <v>1883</v>
      </c>
      <c r="B1809" s="13">
        <v>5239.6600036621094</v>
      </c>
      <c r="C1809" s="8">
        <v>0</v>
      </c>
      <c r="D1809" s="13">
        <f t="shared" si="28"/>
        <v>5239.6600036621094</v>
      </c>
      <c r="E1809" s="8" t="str" cm="1">
        <f t="array" ref="E1809">_xlfn.IFS(D1809&lt;100000,"Malá",D1809&lt;442000,"Podlimitná",D1809&gt;442000,"Nadlimitná")</f>
        <v>Malá</v>
      </c>
    </row>
    <row r="1810" spans="1:5" x14ac:dyDescent="0.3">
      <c r="A1810" s="14" t="s">
        <v>1884</v>
      </c>
      <c r="B1810" s="13">
        <v>10639.759765625</v>
      </c>
      <c r="C1810" s="8">
        <v>0</v>
      </c>
      <c r="D1810" s="13">
        <f t="shared" si="28"/>
        <v>10639.759765625</v>
      </c>
      <c r="E1810" s="8" t="str" cm="1">
        <f t="array" ref="E1810">_xlfn.IFS(D1810&lt;100000,"Malá",D1810&lt;442000,"Podlimitná",D1810&gt;442000,"Nadlimitná")</f>
        <v>Malá</v>
      </c>
    </row>
    <row r="1811" spans="1:5" x14ac:dyDescent="0.3">
      <c r="A1811" s="14" t="s">
        <v>1885</v>
      </c>
      <c r="B1811" s="13">
        <v>182917.14214324951</v>
      </c>
      <c r="C1811" s="8">
        <v>0</v>
      </c>
      <c r="D1811" s="13">
        <f t="shared" si="28"/>
        <v>182917.14214324951</v>
      </c>
      <c r="E1811" s="8" t="str" cm="1">
        <f t="array" ref="E1811">_xlfn.IFS(D1811&lt;100000,"Malá",D1811&lt;442000,"Podlimitná",D1811&gt;442000,"Nadlimitná")</f>
        <v>Podlimitná</v>
      </c>
    </row>
    <row r="1812" spans="1:5" x14ac:dyDescent="0.3">
      <c r="A1812" s="14" t="s">
        <v>1886</v>
      </c>
      <c r="B1812" s="13">
        <v>17445.619995117188</v>
      </c>
      <c r="C1812" s="8">
        <v>0</v>
      </c>
      <c r="D1812" s="13">
        <f t="shared" si="28"/>
        <v>17445.619995117188</v>
      </c>
      <c r="E1812" s="8" t="str" cm="1">
        <f t="array" ref="E1812">_xlfn.IFS(D1812&lt;100000,"Malá",D1812&lt;442000,"Podlimitná",D1812&gt;442000,"Nadlimitná")</f>
        <v>Malá</v>
      </c>
    </row>
    <row r="1813" spans="1:5" x14ac:dyDescent="0.3">
      <c r="A1813" s="14" t="s">
        <v>1887</v>
      </c>
      <c r="B1813" s="13">
        <v>223984.17951965332</v>
      </c>
      <c r="C1813" s="8">
        <v>0</v>
      </c>
      <c r="D1813" s="13">
        <f t="shared" si="28"/>
        <v>223984.17951965332</v>
      </c>
      <c r="E1813" s="8" t="str" cm="1">
        <f t="array" ref="E1813">_xlfn.IFS(D1813&lt;100000,"Malá",D1813&lt;442000,"Podlimitná",D1813&gt;442000,"Nadlimitná")</f>
        <v>Podlimitná</v>
      </c>
    </row>
    <row r="1814" spans="1:5" x14ac:dyDescent="0.3">
      <c r="A1814" s="14" t="s">
        <v>1888</v>
      </c>
      <c r="B1814" s="13">
        <v>97154.931854248047</v>
      </c>
      <c r="C1814" s="8">
        <v>0</v>
      </c>
      <c r="D1814" s="13">
        <f t="shared" si="28"/>
        <v>97154.931854248047</v>
      </c>
      <c r="E1814" s="8" t="str" cm="1">
        <f t="array" ref="E1814">_xlfn.IFS(D1814&lt;100000,"Malá",D1814&lt;442000,"Podlimitná",D1814&gt;442000,"Nadlimitná")</f>
        <v>Malá</v>
      </c>
    </row>
    <row r="1815" spans="1:5" x14ac:dyDescent="0.3">
      <c r="A1815" s="14" t="s">
        <v>1889</v>
      </c>
      <c r="B1815" s="13">
        <v>205490.21183013916</v>
      </c>
      <c r="C1815" s="8">
        <v>0</v>
      </c>
      <c r="D1815" s="13">
        <f t="shared" si="28"/>
        <v>205490.21183013916</v>
      </c>
      <c r="E1815" s="8" t="str" cm="1">
        <f t="array" ref="E1815">_xlfn.IFS(D1815&lt;100000,"Malá",D1815&lt;442000,"Podlimitná",D1815&gt;442000,"Nadlimitná")</f>
        <v>Podlimitná</v>
      </c>
    </row>
    <row r="1816" spans="1:5" x14ac:dyDescent="0.3">
      <c r="A1816" s="14" t="s">
        <v>1890</v>
      </c>
      <c r="B1816" s="13">
        <v>20742.96012878418</v>
      </c>
      <c r="C1816" s="8">
        <v>0</v>
      </c>
      <c r="D1816" s="13">
        <f t="shared" si="28"/>
        <v>20742.96012878418</v>
      </c>
      <c r="E1816" s="8" t="str" cm="1">
        <f t="array" ref="E1816">_xlfn.IFS(D1816&lt;100000,"Malá",D1816&lt;442000,"Podlimitná",D1816&gt;442000,"Nadlimitná")</f>
        <v>Malá</v>
      </c>
    </row>
    <row r="1817" spans="1:5" x14ac:dyDescent="0.3">
      <c r="A1817" s="14" t="s">
        <v>1891</v>
      </c>
      <c r="B1817" s="13">
        <v>131436.29885959625</v>
      </c>
      <c r="C1817" s="8">
        <v>0</v>
      </c>
      <c r="D1817" s="13">
        <f t="shared" si="28"/>
        <v>131436.29885959625</v>
      </c>
      <c r="E1817" s="8" t="str" cm="1">
        <f t="array" ref="E1817">_xlfn.IFS(D1817&lt;100000,"Malá",D1817&lt;442000,"Podlimitná",D1817&gt;442000,"Nadlimitná")</f>
        <v>Podlimitná</v>
      </c>
    </row>
    <row r="1818" spans="1:5" x14ac:dyDescent="0.3">
      <c r="A1818" s="14" t="s">
        <v>1892</v>
      </c>
      <c r="B1818" s="13">
        <v>6768.7798767089844</v>
      </c>
      <c r="C1818" s="8">
        <v>0</v>
      </c>
      <c r="D1818" s="13">
        <f t="shared" si="28"/>
        <v>6768.7798767089844</v>
      </c>
      <c r="E1818" s="8" t="str" cm="1">
        <f t="array" ref="E1818">_xlfn.IFS(D1818&lt;100000,"Malá",D1818&lt;442000,"Podlimitná",D1818&gt;442000,"Nadlimitná")</f>
        <v>Malá</v>
      </c>
    </row>
    <row r="1819" spans="1:5" x14ac:dyDescent="0.3">
      <c r="A1819" s="14" t="s">
        <v>1893</v>
      </c>
      <c r="B1819" s="13">
        <v>13669.309936523438</v>
      </c>
      <c r="C1819" s="8">
        <v>0</v>
      </c>
      <c r="D1819" s="13">
        <f t="shared" si="28"/>
        <v>13669.309936523438</v>
      </c>
      <c r="E1819" s="8" t="str" cm="1">
        <f t="array" ref="E1819">_xlfn.IFS(D1819&lt;100000,"Malá",D1819&lt;442000,"Podlimitná",D1819&gt;442000,"Nadlimitná")</f>
        <v>Malá</v>
      </c>
    </row>
    <row r="1820" spans="1:5" x14ac:dyDescent="0.3">
      <c r="A1820" s="14" t="s">
        <v>1894</v>
      </c>
      <c r="B1820" s="13">
        <v>44094.341003417969</v>
      </c>
      <c r="C1820" s="8">
        <v>0</v>
      </c>
      <c r="D1820" s="13">
        <f t="shared" si="28"/>
        <v>44094.341003417969</v>
      </c>
      <c r="E1820" s="8" t="str" cm="1">
        <f t="array" ref="E1820">_xlfn.IFS(D1820&lt;100000,"Malá",D1820&lt;442000,"Podlimitná",D1820&gt;442000,"Nadlimitná")</f>
        <v>Malá</v>
      </c>
    </row>
    <row r="1821" spans="1:5" x14ac:dyDescent="0.3">
      <c r="A1821" s="14" t="s">
        <v>1895</v>
      </c>
      <c r="B1821" s="13">
        <v>27322.989593505859</v>
      </c>
      <c r="C1821" s="8">
        <v>0</v>
      </c>
      <c r="D1821" s="13">
        <f t="shared" si="28"/>
        <v>27322.989593505859</v>
      </c>
      <c r="E1821" s="8" t="str" cm="1">
        <f t="array" ref="E1821">_xlfn.IFS(D1821&lt;100000,"Malá",D1821&lt;442000,"Podlimitná",D1821&gt;442000,"Nadlimitná")</f>
        <v>Malá</v>
      </c>
    </row>
    <row r="1822" spans="1:5" x14ac:dyDescent="0.3">
      <c r="A1822" s="14" t="s">
        <v>1896</v>
      </c>
      <c r="B1822" s="13">
        <v>50816.280313491821</v>
      </c>
      <c r="C1822" s="8">
        <v>0</v>
      </c>
      <c r="D1822" s="13">
        <f t="shared" si="28"/>
        <v>50816.280313491821</v>
      </c>
      <c r="E1822" s="8" t="str" cm="1">
        <f t="array" ref="E1822">_xlfn.IFS(D1822&lt;100000,"Malá",D1822&lt;442000,"Podlimitná",D1822&gt;442000,"Nadlimitná")</f>
        <v>Malá</v>
      </c>
    </row>
    <row r="1823" spans="1:5" x14ac:dyDescent="0.3">
      <c r="A1823" s="14" t="s">
        <v>1897</v>
      </c>
      <c r="B1823" s="13">
        <v>39121.519287109375</v>
      </c>
      <c r="C1823" s="8">
        <v>0</v>
      </c>
      <c r="D1823" s="13">
        <f t="shared" si="28"/>
        <v>39121.519287109375</v>
      </c>
      <c r="E1823" s="8" t="str" cm="1">
        <f t="array" ref="E1823">_xlfn.IFS(D1823&lt;100000,"Malá",D1823&lt;442000,"Podlimitná",D1823&gt;442000,"Nadlimitná")</f>
        <v>Malá</v>
      </c>
    </row>
    <row r="1824" spans="1:5" x14ac:dyDescent="0.3">
      <c r="A1824" s="14" t="s">
        <v>1898</v>
      </c>
      <c r="B1824" s="13">
        <v>4379.6900024414063</v>
      </c>
      <c r="C1824" s="8">
        <v>0</v>
      </c>
      <c r="D1824" s="13">
        <f t="shared" si="28"/>
        <v>4379.6900024414063</v>
      </c>
      <c r="E1824" s="8" t="str" cm="1">
        <f t="array" ref="E1824">_xlfn.IFS(D1824&lt;100000,"Malá",D1824&lt;442000,"Podlimitná",D1824&gt;442000,"Nadlimitná")</f>
        <v>Malá</v>
      </c>
    </row>
    <row r="1825" spans="1:5" x14ac:dyDescent="0.3">
      <c r="A1825" s="14" t="s">
        <v>1899</v>
      </c>
      <c r="B1825" s="13">
        <v>4164.9300537109375</v>
      </c>
      <c r="C1825" s="8">
        <v>0</v>
      </c>
      <c r="D1825" s="13">
        <f t="shared" si="28"/>
        <v>4164.9300537109375</v>
      </c>
      <c r="E1825" s="8" t="str" cm="1">
        <f t="array" ref="E1825">_xlfn.IFS(D1825&lt;100000,"Malá",D1825&lt;442000,"Podlimitná",D1825&gt;442000,"Nadlimitná")</f>
        <v>Malá</v>
      </c>
    </row>
    <row r="1826" spans="1:5" x14ac:dyDescent="0.3">
      <c r="A1826" s="14" t="s">
        <v>1900</v>
      </c>
      <c r="B1826" s="13">
        <v>95406.070251464844</v>
      </c>
      <c r="C1826" s="8">
        <v>0</v>
      </c>
      <c r="D1826" s="13">
        <f t="shared" si="28"/>
        <v>95406.070251464844</v>
      </c>
      <c r="E1826" s="8" t="str" cm="1">
        <f t="array" ref="E1826">_xlfn.IFS(D1826&lt;100000,"Malá",D1826&lt;442000,"Podlimitná",D1826&gt;442000,"Nadlimitná")</f>
        <v>Malá</v>
      </c>
    </row>
    <row r="1827" spans="1:5" x14ac:dyDescent="0.3">
      <c r="A1827" s="14" t="s">
        <v>1901</v>
      </c>
      <c r="B1827" s="13">
        <v>27029.72021484375</v>
      </c>
      <c r="C1827" s="8">
        <v>0</v>
      </c>
      <c r="D1827" s="13">
        <f t="shared" si="28"/>
        <v>27029.72021484375</v>
      </c>
      <c r="E1827" s="8" t="str" cm="1">
        <f t="array" ref="E1827">_xlfn.IFS(D1827&lt;100000,"Malá",D1827&lt;442000,"Podlimitná",D1827&gt;442000,"Nadlimitná")</f>
        <v>Malá</v>
      </c>
    </row>
    <row r="1828" spans="1:5" x14ac:dyDescent="0.3">
      <c r="A1828" s="14" t="s">
        <v>1902</v>
      </c>
      <c r="B1828" s="13">
        <v>398511.58261108398</v>
      </c>
      <c r="C1828" s="8">
        <v>0</v>
      </c>
      <c r="D1828" s="13">
        <f t="shared" si="28"/>
        <v>398511.58261108398</v>
      </c>
      <c r="E1828" s="8" t="str" cm="1">
        <f t="array" ref="E1828">_xlfn.IFS(D1828&lt;100000,"Malá",D1828&lt;442000,"Podlimitná",D1828&gt;442000,"Nadlimitná")</f>
        <v>Podlimitná</v>
      </c>
    </row>
    <row r="1829" spans="1:5" x14ac:dyDescent="0.3">
      <c r="A1829" s="14" t="s">
        <v>1903</v>
      </c>
      <c r="B1829" s="13">
        <v>220646.50875854492</v>
      </c>
      <c r="C1829" s="8">
        <v>0</v>
      </c>
      <c r="D1829" s="13">
        <f t="shared" si="28"/>
        <v>220646.50875854492</v>
      </c>
      <c r="E1829" s="8" t="str" cm="1">
        <f t="array" ref="E1829">_xlfn.IFS(D1829&lt;100000,"Malá",D1829&lt;442000,"Podlimitná",D1829&gt;442000,"Nadlimitná")</f>
        <v>Podlimitná</v>
      </c>
    </row>
    <row r="1830" spans="1:5" x14ac:dyDescent="0.3">
      <c r="A1830" s="14" t="s">
        <v>1904</v>
      </c>
      <c r="B1830" s="13">
        <v>3112.6900196075439</v>
      </c>
      <c r="C1830" s="8">
        <v>0</v>
      </c>
      <c r="D1830" s="13">
        <f t="shared" si="28"/>
        <v>3112.6900196075439</v>
      </c>
      <c r="E1830" s="8" t="str" cm="1">
        <f t="array" ref="E1830">_xlfn.IFS(D1830&lt;100000,"Malá",D1830&lt;442000,"Podlimitná",D1830&gt;442000,"Nadlimitná")</f>
        <v>Malá</v>
      </c>
    </row>
    <row r="1831" spans="1:5" x14ac:dyDescent="0.3">
      <c r="A1831" s="14" t="s">
        <v>1905</v>
      </c>
      <c r="B1831" s="13">
        <v>25518.619987487793</v>
      </c>
      <c r="C1831" s="8">
        <v>0</v>
      </c>
      <c r="D1831" s="13">
        <f t="shared" si="28"/>
        <v>25518.619987487793</v>
      </c>
      <c r="E1831" s="8" t="str" cm="1">
        <f t="array" ref="E1831">_xlfn.IFS(D1831&lt;100000,"Malá",D1831&lt;442000,"Podlimitná",D1831&gt;442000,"Nadlimitná")</f>
        <v>Malá</v>
      </c>
    </row>
    <row r="1832" spans="1:5" x14ac:dyDescent="0.3">
      <c r="A1832" s="14" t="s">
        <v>1906</v>
      </c>
      <c r="B1832" s="13">
        <v>7804.289794921875</v>
      </c>
      <c r="C1832" s="8">
        <v>0</v>
      </c>
      <c r="D1832" s="13">
        <f t="shared" si="28"/>
        <v>7804.289794921875</v>
      </c>
      <c r="E1832" s="8" t="str" cm="1">
        <f t="array" ref="E1832">_xlfn.IFS(D1832&lt;100000,"Malá",D1832&lt;442000,"Podlimitná",D1832&gt;442000,"Nadlimitná")</f>
        <v>Malá</v>
      </c>
    </row>
    <row r="1833" spans="1:5" x14ac:dyDescent="0.3">
      <c r="A1833" s="14" t="s">
        <v>1907</v>
      </c>
      <c r="B1833" s="13">
        <v>5351.070068359375</v>
      </c>
      <c r="C1833" s="8">
        <v>0</v>
      </c>
      <c r="D1833" s="13">
        <f t="shared" si="28"/>
        <v>5351.070068359375</v>
      </c>
      <c r="E1833" s="8" t="str" cm="1">
        <f t="array" ref="E1833">_xlfn.IFS(D1833&lt;100000,"Malá",D1833&lt;442000,"Podlimitná",D1833&gt;442000,"Nadlimitná")</f>
        <v>Malá</v>
      </c>
    </row>
    <row r="1834" spans="1:5" x14ac:dyDescent="0.3">
      <c r="A1834" s="14" t="s">
        <v>1908</v>
      </c>
      <c r="B1834" s="13">
        <v>93732.198364257813</v>
      </c>
      <c r="C1834" s="8">
        <v>0</v>
      </c>
      <c r="D1834" s="13">
        <f t="shared" si="28"/>
        <v>93732.198364257813</v>
      </c>
      <c r="E1834" s="8" t="str" cm="1">
        <f t="array" ref="E1834">_xlfn.IFS(D1834&lt;100000,"Malá",D1834&lt;442000,"Podlimitná",D1834&gt;442000,"Nadlimitná")</f>
        <v>Malá</v>
      </c>
    </row>
    <row r="1835" spans="1:5" x14ac:dyDescent="0.3">
      <c r="A1835" s="14" t="s">
        <v>1909</v>
      </c>
      <c r="B1835" s="13">
        <v>5018.97998046875</v>
      </c>
      <c r="C1835" s="8">
        <v>0</v>
      </c>
      <c r="D1835" s="13">
        <f t="shared" si="28"/>
        <v>5018.97998046875</v>
      </c>
      <c r="E1835" s="8" t="str" cm="1">
        <f t="array" ref="E1835">_xlfn.IFS(D1835&lt;100000,"Malá",D1835&lt;442000,"Podlimitná",D1835&gt;442000,"Nadlimitná")</f>
        <v>Malá</v>
      </c>
    </row>
    <row r="1836" spans="1:5" x14ac:dyDescent="0.3">
      <c r="A1836" s="14" t="s">
        <v>1910</v>
      </c>
      <c r="B1836" s="13">
        <v>19244.389953613281</v>
      </c>
      <c r="C1836" s="8">
        <v>0</v>
      </c>
      <c r="D1836" s="13">
        <f t="shared" si="28"/>
        <v>19244.389953613281</v>
      </c>
      <c r="E1836" s="8" t="str" cm="1">
        <f t="array" ref="E1836">_xlfn.IFS(D1836&lt;100000,"Malá",D1836&lt;442000,"Podlimitná",D1836&gt;442000,"Nadlimitná")</f>
        <v>Malá</v>
      </c>
    </row>
    <row r="1837" spans="1:5" x14ac:dyDescent="0.3">
      <c r="A1837" s="14" t="s">
        <v>1911</v>
      </c>
      <c r="B1837" s="13">
        <v>7042.6700878143311</v>
      </c>
      <c r="C1837" s="8">
        <v>0</v>
      </c>
      <c r="D1837" s="13">
        <f t="shared" si="28"/>
        <v>7042.6700878143311</v>
      </c>
      <c r="E1837" s="8" t="str" cm="1">
        <f t="array" ref="E1837">_xlfn.IFS(D1837&lt;100000,"Malá",D1837&lt;442000,"Podlimitná",D1837&gt;442000,"Nadlimitná")</f>
        <v>Malá</v>
      </c>
    </row>
    <row r="1838" spans="1:5" x14ac:dyDescent="0.3">
      <c r="A1838" s="14" t="s">
        <v>1912</v>
      </c>
      <c r="B1838" s="13">
        <v>15669.200225830078</v>
      </c>
      <c r="C1838" s="8">
        <v>1</v>
      </c>
      <c r="D1838" s="13">
        <f t="shared" si="28"/>
        <v>13049.233650261183</v>
      </c>
      <c r="E1838" s="8" t="str" cm="1">
        <f t="array" ref="E1838">_xlfn.IFS(D1838&lt;100000,"Malá",D1838&lt;442000,"Podlimitná",D1838&gt;442000,"Nadlimitná")</f>
        <v>Malá</v>
      </c>
    </row>
    <row r="1839" spans="1:5" x14ac:dyDescent="0.3">
      <c r="A1839" s="14" t="s">
        <v>1913</v>
      </c>
      <c r="B1839" s="13">
        <v>174524.96911254525</v>
      </c>
      <c r="C1839" s="8">
        <v>0</v>
      </c>
      <c r="D1839" s="13">
        <f t="shared" si="28"/>
        <v>174524.96911254525</v>
      </c>
      <c r="E1839" s="8" t="str" cm="1">
        <f t="array" ref="E1839">_xlfn.IFS(D1839&lt;100000,"Malá",D1839&lt;442000,"Podlimitná",D1839&gt;442000,"Nadlimitná")</f>
        <v>Podlimitná</v>
      </c>
    </row>
    <row r="1840" spans="1:5" x14ac:dyDescent="0.3">
      <c r="A1840" s="14" t="s">
        <v>1914</v>
      </c>
      <c r="B1840" s="13">
        <v>2777057.9870147705</v>
      </c>
      <c r="C1840" s="8">
        <v>1</v>
      </c>
      <c r="D1840" s="13">
        <f t="shared" si="28"/>
        <v>2312720.3692975971</v>
      </c>
      <c r="E1840" s="8" t="str" cm="1">
        <f t="array" ref="E1840">_xlfn.IFS(D1840&lt;100000,"Malá",D1840&lt;442000,"Podlimitná",D1840&gt;442000,"Nadlimitná")</f>
        <v>Nadlimitná</v>
      </c>
    </row>
    <row r="1841" spans="1:5" x14ac:dyDescent="0.3">
      <c r="A1841" s="14" t="s">
        <v>1915</v>
      </c>
      <c r="B1841" s="13">
        <v>16672.229904174805</v>
      </c>
      <c r="C1841" s="8">
        <v>0</v>
      </c>
      <c r="D1841" s="13">
        <f t="shared" si="28"/>
        <v>16672.229904174805</v>
      </c>
      <c r="E1841" s="8" t="str" cm="1">
        <f t="array" ref="E1841">_xlfn.IFS(D1841&lt;100000,"Malá",D1841&lt;442000,"Podlimitná",D1841&gt;442000,"Nadlimitná")</f>
        <v>Malá</v>
      </c>
    </row>
    <row r="1842" spans="1:5" x14ac:dyDescent="0.3">
      <c r="A1842" s="14" t="s">
        <v>1916</v>
      </c>
      <c r="B1842" s="13">
        <v>20040.590042114258</v>
      </c>
      <c r="C1842" s="8">
        <v>0</v>
      </c>
      <c r="D1842" s="13">
        <f t="shared" si="28"/>
        <v>20040.590042114258</v>
      </c>
      <c r="E1842" s="8" t="str" cm="1">
        <f t="array" ref="E1842">_xlfn.IFS(D1842&lt;100000,"Malá",D1842&lt;442000,"Podlimitná",D1842&gt;442000,"Nadlimitná")</f>
        <v>Malá</v>
      </c>
    </row>
    <row r="1843" spans="1:5" x14ac:dyDescent="0.3">
      <c r="A1843" s="14" t="s">
        <v>1917</v>
      </c>
      <c r="B1843" s="13">
        <v>4339</v>
      </c>
      <c r="C1843" s="8">
        <v>0</v>
      </c>
      <c r="D1843" s="13">
        <f t="shared" si="28"/>
        <v>4339</v>
      </c>
      <c r="E1843" s="8" t="str" cm="1">
        <f t="array" ref="E1843">_xlfn.IFS(D1843&lt;100000,"Malá",D1843&lt;442000,"Podlimitná",D1843&gt;442000,"Nadlimitná")</f>
        <v>Malá</v>
      </c>
    </row>
    <row r="1844" spans="1:5" x14ac:dyDescent="0.3">
      <c r="A1844" s="14" t="s">
        <v>1918</v>
      </c>
      <c r="B1844" s="13">
        <v>2988</v>
      </c>
      <c r="C1844" s="8">
        <v>0</v>
      </c>
      <c r="D1844" s="13">
        <f t="shared" si="28"/>
        <v>2988</v>
      </c>
      <c r="E1844" s="8" t="str" cm="1">
        <f t="array" ref="E1844">_xlfn.IFS(D1844&lt;100000,"Malá",D1844&lt;442000,"Podlimitná",D1844&gt;442000,"Nadlimitná")</f>
        <v>Malá</v>
      </c>
    </row>
    <row r="1845" spans="1:5" x14ac:dyDescent="0.3">
      <c r="A1845" s="14" t="s">
        <v>1919</v>
      </c>
      <c r="B1845" s="13">
        <v>56105.639530181885</v>
      </c>
      <c r="C1845" s="8">
        <v>0</v>
      </c>
      <c r="D1845" s="13">
        <f t="shared" si="28"/>
        <v>56105.639530181885</v>
      </c>
      <c r="E1845" s="8" t="str" cm="1">
        <f t="array" ref="E1845">_xlfn.IFS(D1845&lt;100000,"Malá",D1845&lt;442000,"Podlimitná",D1845&gt;442000,"Nadlimitná")</f>
        <v>Malá</v>
      </c>
    </row>
    <row r="1846" spans="1:5" x14ac:dyDescent="0.3">
      <c r="A1846" s="14" t="s">
        <v>1920</v>
      </c>
      <c r="B1846" s="13">
        <v>4687.090087890625</v>
      </c>
      <c r="C1846" s="8">
        <v>0</v>
      </c>
      <c r="D1846" s="13">
        <f t="shared" si="28"/>
        <v>4687.090087890625</v>
      </c>
      <c r="E1846" s="8" t="str" cm="1">
        <f t="array" ref="E1846">_xlfn.IFS(D1846&lt;100000,"Malá",D1846&lt;442000,"Podlimitná",D1846&gt;442000,"Nadlimitná")</f>
        <v>Malá</v>
      </c>
    </row>
    <row r="1847" spans="1:5" x14ac:dyDescent="0.3">
      <c r="A1847" s="14" t="s">
        <v>1921</v>
      </c>
      <c r="B1847" s="13">
        <v>37553.079704284668</v>
      </c>
      <c r="C1847" s="8">
        <v>0</v>
      </c>
      <c r="D1847" s="13">
        <f t="shared" si="28"/>
        <v>37553.079704284668</v>
      </c>
      <c r="E1847" s="8" t="str" cm="1">
        <f t="array" ref="E1847">_xlfn.IFS(D1847&lt;100000,"Malá",D1847&lt;442000,"Podlimitná",D1847&gt;442000,"Nadlimitná")</f>
        <v>Malá</v>
      </c>
    </row>
    <row r="1848" spans="1:5" x14ac:dyDescent="0.3">
      <c r="A1848" s="14" t="s">
        <v>1922</v>
      </c>
      <c r="B1848" s="13">
        <v>2600.7200012207031</v>
      </c>
      <c r="C1848" s="8">
        <v>0</v>
      </c>
      <c r="D1848" s="13">
        <f t="shared" si="28"/>
        <v>2600.7200012207031</v>
      </c>
      <c r="E1848" s="8" t="str" cm="1">
        <f t="array" ref="E1848">_xlfn.IFS(D1848&lt;100000,"Malá",D1848&lt;442000,"Podlimitná",D1848&gt;442000,"Nadlimitná")</f>
        <v>Malá</v>
      </c>
    </row>
    <row r="1849" spans="1:5" x14ac:dyDescent="0.3">
      <c r="A1849" s="14" t="s">
        <v>1923</v>
      </c>
      <c r="B1849" s="13">
        <v>75116.249534606934</v>
      </c>
      <c r="C1849" s="8">
        <v>0</v>
      </c>
      <c r="D1849" s="13">
        <f t="shared" si="28"/>
        <v>75116.249534606934</v>
      </c>
      <c r="E1849" s="8" t="str" cm="1">
        <f t="array" ref="E1849">_xlfn.IFS(D1849&lt;100000,"Malá",D1849&lt;442000,"Podlimitná",D1849&gt;442000,"Nadlimitná")</f>
        <v>Malá</v>
      </c>
    </row>
    <row r="1850" spans="1:5" x14ac:dyDescent="0.3">
      <c r="A1850" s="14" t="s">
        <v>1924</v>
      </c>
      <c r="B1850" s="13">
        <v>115294.9013671875</v>
      </c>
      <c r="C1850" s="8">
        <v>0</v>
      </c>
      <c r="D1850" s="13">
        <f t="shared" si="28"/>
        <v>115294.9013671875</v>
      </c>
      <c r="E1850" s="8" t="str" cm="1">
        <f t="array" ref="E1850">_xlfn.IFS(D1850&lt;100000,"Malá",D1850&lt;442000,"Podlimitná",D1850&gt;442000,"Nadlimitná")</f>
        <v>Podlimitná</v>
      </c>
    </row>
    <row r="1851" spans="1:5" x14ac:dyDescent="0.3">
      <c r="A1851" s="14" t="s">
        <v>1925</v>
      </c>
      <c r="B1851" s="13">
        <v>9268.6500244140625</v>
      </c>
      <c r="C1851" s="8">
        <v>0</v>
      </c>
      <c r="D1851" s="13">
        <f t="shared" si="28"/>
        <v>9268.6500244140625</v>
      </c>
      <c r="E1851" s="8" t="str" cm="1">
        <f t="array" ref="E1851">_xlfn.IFS(D1851&lt;100000,"Malá",D1851&lt;442000,"Podlimitná",D1851&gt;442000,"Nadlimitná")</f>
        <v>Malá</v>
      </c>
    </row>
    <row r="1852" spans="1:5" x14ac:dyDescent="0.3">
      <c r="A1852" s="14" t="s">
        <v>1926</v>
      </c>
      <c r="B1852" s="13">
        <v>7396.2099609375</v>
      </c>
      <c r="C1852" s="8">
        <v>0</v>
      </c>
      <c r="D1852" s="13">
        <f t="shared" si="28"/>
        <v>7396.2099609375</v>
      </c>
      <c r="E1852" s="8" t="str" cm="1">
        <f t="array" ref="E1852">_xlfn.IFS(D1852&lt;100000,"Malá",D1852&lt;442000,"Podlimitná",D1852&gt;442000,"Nadlimitná")</f>
        <v>Malá</v>
      </c>
    </row>
    <row r="1853" spans="1:5" x14ac:dyDescent="0.3">
      <c r="A1853" s="14" t="s">
        <v>1927</v>
      </c>
      <c r="B1853" s="13">
        <v>17169.349731445313</v>
      </c>
      <c r="C1853" s="8">
        <v>0</v>
      </c>
      <c r="D1853" s="13">
        <f t="shared" si="28"/>
        <v>17169.349731445313</v>
      </c>
      <c r="E1853" s="8" t="str" cm="1">
        <f t="array" ref="E1853">_xlfn.IFS(D1853&lt;100000,"Malá",D1853&lt;442000,"Podlimitná",D1853&gt;442000,"Nadlimitná")</f>
        <v>Malá</v>
      </c>
    </row>
    <row r="1854" spans="1:5" x14ac:dyDescent="0.3">
      <c r="A1854" s="14" t="s">
        <v>1928</v>
      </c>
      <c r="B1854" s="13">
        <v>14887.239929199219</v>
      </c>
      <c r="C1854" s="8">
        <v>0</v>
      </c>
      <c r="D1854" s="13">
        <f t="shared" si="28"/>
        <v>14887.239929199219</v>
      </c>
      <c r="E1854" s="8" t="str" cm="1">
        <f t="array" ref="E1854">_xlfn.IFS(D1854&lt;100000,"Malá",D1854&lt;442000,"Podlimitná",D1854&gt;442000,"Nadlimitná")</f>
        <v>Malá</v>
      </c>
    </row>
    <row r="1855" spans="1:5" x14ac:dyDescent="0.3">
      <c r="A1855" s="14" t="s">
        <v>1929</v>
      </c>
      <c r="B1855" s="13">
        <v>4419.340087890625</v>
      </c>
      <c r="C1855" s="8">
        <v>0</v>
      </c>
      <c r="D1855" s="13">
        <f t="shared" si="28"/>
        <v>4419.340087890625</v>
      </c>
      <c r="E1855" s="8" t="str" cm="1">
        <f t="array" ref="E1855">_xlfn.IFS(D1855&lt;100000,"Malá",D1855&lt;442000,"Podlimitná",D1855&gt;442000,"Nadlimitná")</f>
        <v>Malá</v>
      </c>
    </row>
    <row r="1856" spans="1:5" x14ac:dyDescent="0.3">
      <c r="A1856" s="14" t="s">
        <v>1930</v>
      </c>
      <c r="B1856" s="13">
        <v>52947.7490234375</v>
      </c>
      <c r="C1856" s="8">
        <v>0</v>
      </c>
      <c r="D1856" s="13">
        <f t="shared" si="28"/>
        <v>52947.7490234375</v>
      </c>
      <c r="E1856" s="8" t="str" cm="1">
        <f t="array" ref="E1856">_xlfn.IFS(D1856&lt;100000,"Malá",D1856&lt;442000,"Podlimitná",D1856&gt;442000,"Nadlimitná")</f>
        <v>Malá</v>
      </c>
    </row>
    <row r="1857" spans="1:5" x14ac:dyDescent="0.3">
      <c r="A1857" s="14" t="s">
        <v>1931</v>
      </c>
      <c r="B1857" s="13">
        <v>12215.08984375</v>
      </c>
      <c r="C1857" s="8">
        <v>0</v>
      </c>
      <c r="D1857" s="13">
        <f t="shared" si="28"/>
        <v>12215.08984375</v>
      </c>
      <c r="E1857" s="8" t="str" cm="1">
        <f t="array" ref="E1857">_xlfn.IFS(D1857&lt;100000,"Malá",D1857&lt;442000,"Podlimitná",D1857&gt;442000,"Nadlimitná")</f>
        <v>Malá</v>
      </c>
    </row>
    <row r="1858" spans="1:5" x14ac:dyDescent="0.3">
      <c r="A1858" s="14" t="s">
        <v>1932</v>
      </c>
      <c r="B1858" s="13">
        <v>13202.940185546875</v>
      </c>
      <c r="C1858" s="8">
        <v>0</v>
      </c>
      <c r="D1858" s="13">
        <f t="shared" si="28"/>
        <v>13202.940185546875</v>
      </c>
      <c r="E1858" s="8" t="str" cm="1">
        <f t="array" ref="E1858">_xlfn.IFS(D1858&lt;100000,"Malá",D1858&lt;442000,"Podlimitná",D1858&gt;442000,"Nadlimitná")</f>
        <v>Malá</v>
      </c>
    </row>
    <row r="1859" spans="1:5" x14ac:dyDescent="0.3">
      <c r="A1859" s="14" t="s">
        <v>1933</v>
      </c>
      <c r="B1859" s="13">
        <v>11207.5</v>
      </c>
      <c r="C1859" s="8">
        <v>0</v>
      </c>
      <c r="D1859" s="13">
        <f t="shared" si="28"/>
        <v>11207.5</v>
      </c>
      <c r="E1859" s="8" t="str" cm="1">
        <f t="array" ref="E1859">_xlfn.IFS(D1859&lt;100000,"Malá",D1859&lt;442000,"Podlimitná",D1859&gt;442000,"Nadlimitná")</f>
        <v>Malá</v>
      </c>
    </row>
    <row r="1860" spans="1:5" x14ac:dyDescent="0.3">
      <c r="A1860" s="14" t="s">
        <v>1934</v>
      </c>
      <c r="B1860" s="13">
        <v>5447.75</v>
      </c>
      <c r="C1860" s="8">
        <v>0</v>
      </c>
      <c r="D1860" s="13">
        <f t="shared" si="28"/>
        <v>5447.75</v>
      </c>
      <c r="E1860" s="8" t="str" cm="1">
        <f t="array" ref="E1860">_xlfn.IFS(D1860&lt;100000,"Malá",D1860&lt;442000,"Podlimitná",D1860&gt;442000,"Nadlimitná")</f>
        <v>Malá</v>
      </c>
    </row>
    <row r="1861" spans="1:5" x14ac:dyDescent="0.3">
      <c r="A1861" s="14" t="s">
        <v>1935</v>
      </c>
      <c r="B1861" s="13">
        <v>18873.9501953125</v>
      </c>
      <c r="C1861" s="8">
        <v>0</v>
      </c>
      <c r="D1861" s="13">
        <f t="shared" si="28"/>
        <v>18873.9501953125</v>
      </c>
      <c r="E1861" s="8" t="str" cm="1">
        <f t="array" ref="E1861">_xlfn.IFS(D1861&lt;100000,"Malá",D1861&lt;442000,"Podlimitná",D1861&gt;442000,"Nadlimitná")</f>
        <v>Malá</v>
      </c>
    </row>
    <row r="1862" spans="1:5" x14ac:dyDescent="0.3">
      <c r="A1862" s="14" t="s">
        <v>1936</v>
      </c>
      <c r="B1862" s="13">
        <v>5051.27001953125</v>
      </c>
      <c r="C1862" s="8">
        <v>0</v>
      </c>
      <c r="D1862" s="13">
        <f t="shared" si="28"/>
        <v>5051.27001953125</v>
      </c>
      <c r="E1862" s="8" t="str" cm="1">
        <f t="array" ref="E1862">_xlfn.IFS(D1862&lt;100000,"Malá",D1862&lt;442000,"Podlimitná",D1862&gt;442000,"Nadlimitná")</f>
        <v>Malá</v>
      </c>
    </row>
    <row r="1863" spans="1:5" x14ac:dyDescent="0.3">
      <c r="A1863" s="14" t="s">
        <v>1937</v>
      </c>
      <c r="B1863" s="13">
        <v>17013.849960327148</v>
      </c>
      <c r="C1863" s="8">
        <v>0</v>
      </c>
      <c r="D1863" s="13">
        <f t="shared" si="28"/>
        <v>17013.849960327148</v>
      </c>
      <c r="E1863" s="8" t="str" cm="1">
        <f t="array" ref="E1863">_xlfn.IFS(D1863&lt;100000,"Malá",D1863&lt;442000,"Podlimitná",D1863&gt;442000,"Nadlimitná")</f>
        <v>Malá</v>
      </c>
    </row>
    <row r="1864" spans="1:5" x14ac:dyDescent="0.3">
      <c r="A1864" s="14" t="s">
        <v>1938</v>
      </c>
      <c r="B1864" s="13">
        <v>33590.599975585938</v>
      </c>
      <c r="C1864" s="8">
        <v>0</v>
      </c>
      <c r="D1864" s="13">
        <f t="shared" si="28"/>
        <v>33590.599975585938</v>
      </c>
      <c r="E1864" s="8" t="str" cm="1">
        <f t="array" ref="E1864">_xlfn.IFS(D1864&lt;100000,"Malá",D1864&lt;442000,"Podlimitná",D1864&gt;442000,"Nadlimitná")</f>
        <v>Malá</v>
      </c>
    </row>
    <row r="1865" spans="1:5" x14ac:dyDescent="0.3">
      <c r="A1865" s="14" t="s">
        <v>1939</v>
      </c>
      <c r="B1865" s="13">
        <v>2499.2999877929688</v>
      </c>
      <c r="C1865" s="8">
        <v>0</v>
      </c>
      <c r="D1865" s="13">
        <f t="shared" si="28"/>
        <v>2499.2999877929688</v>
      </c>
      <c r="E1865" s="8" t="str" cm="1">
        <f t="array" ref="E1865">_xlfn.IFS(D1865&lt;100000,"Malá",D1865&lt;442000,"Podlimitná",D1865&gt;442000,"Nadlimitná")</f>
        <v>Malá</v>
      </c>
    </row>
    <row r="1866" spans="1:5" x14ac:dyDescent="0.3">
      <c r="A1866" s="14" t="s">
        <v>1940</v>
      </c>
      <c r="B1866" s="13">
        <v>6928.880126953125</v>
      </c>
      <c r="C1866" s="8">
        <v>0</v>
      </c>
      <c r="D1866" s="13">
        <f t="shared" si="28"/>
        <v>6928.880126953125</v>
      </c>
      <c r="E1866" s="8" t="str" cm="1">
        <f t="array" ref="E1866">_xlfn.IFS(D1866&lt;100000,"Malá",D1866&lt;442000,"Podlimitná",D1866&gt;442000,"Nadlimitná")</f>
        <v>Malá</v>
      </c>
    </row>
    <row r="1867" spans="1:5" x14ac:dyDescent="0.3">
      <c r="A1867" s="14" t="s">
        <v>1941</v>
      </c>
      <c r="B1867" s="13">
        <v>10035.570068359375</v>
      </c>
      <c r="C1867" s="8">
        <v>0</v>
      </c>
      <c r="D1867" s="13">
        <f t="shared" si="28"/>
        <v>10035.570068359375</v>
      </c>
      <c r="E1867" s="8" t="str" cm="1">
        <f t="array" ref="E1867">_xlfn.IFS(D1867&lt;100000,"Malá",D1867&lt;442000,"Podlimitná",D1867&gt;442000,"Nadlimitná")</f>
        <v>Malá</v>
      </c>
    </row>
    <row r="1868" spans="1:5" x14ac:dyDescent="0.3">
      <c r="A1868" s="14" t="s">
        <v>1942</v>
      </c>
      <c r="B1868" s="13">
        <v>13318.730010986328</v>
      </c>
      <c r="C1868" s="8">
        <v>0</v>
      </c>
      <c r="D1868" s="13">
        <f t="shared" si="28"/>
        <v>13318.730010986328</v>
      </c>
      <c r="E1868" s="8" t="str" cm="1">
        <f t="array" ref="E1868">_xlfn.IFS(D1868&lt;100000,"Malá",D1868&lt;442000,"Podlimitná",D1868&gt;442000,"Nadlimitná")</f>
        <v>Malá</v>
      </c>
    </row>
    <row r="1869" spans="1:5" x14ac:dyDescent="0.3">
      <c r="A1869" s="14" t="s">
        <v>1943</v>
      </c>
      <c r="B1869" s="13">
        <v>73426.070556640625</v>
      </c>
      <c r="C1869" s="8">
        <v>0</v>
      </c>
      <c r="D1869" s="13">
        <f t="shared" si="28"/>
        <v>73426.070556640625</v>
      </c>
      <c r="E1869" s="8" t="str" cm="1">
        <f t="array" ref="E1869">_xlfn.IFS(D1869&lt;100000,"Malá",D1869&lt;442000,"Podlimitná",D1869&gt;442000,"Nadlimitná")</f>
        <v>Malá</v>
      </c>
    </row>
    <row r="1870" spans="1:5" x14ac:dyDescent="0.3">
      <c r="A1870" s="14" t="s">
        <v>1944</v>
      </c>
      <c r="B1870" s="13">
        <v>9311.5101318359375</v>
      </c>
      <c r="C1870" s="8">
        <v>0</v>
      </c>
      <c r="D1870" s="13">
        <f t="shared" ref="D1870:D1933" si="29">IF(C1870=1,B1870*$M$20,B1870)</f>
        <v>9311.5101318359375</v>
      </c>
      <c r="E1870" s="8" t="str" cm="1">
        <f t="array" ref="E1870">_xlfn.IFS(D1870&lt;100000,"Malá",D1870&lt;442000,"Podlimitná",D1870&gt;442000,"Nadlimitná")</f>
        <v>Malá</v>
      </c>
    </row>
    <row r="1871" spans="1:5" x14ac:dyDescent="0.3">
      <c r="A1871" s="14" t="s">
        <v>1945</v>
      </c>
      <c r="B1871" s="13">
        <v>48420.470458984375</v>
      </c>
      <c r="C1871" s="8">
        <v>0</v>
      </c>
      <c r="D1871" s="13">
        <f t="shared" si="29"/>
        <v>48420.470458984375</v>
      </c>
      <c r="E1871" s="8" t="str" cm="1">
        <f t="array" ref="E1871">_xlfn.IFS(D1871&lt;100000,"Malá",D1871&lt;442000,"Podlimitná",D1871&gt;442000,"Nadlimitná")</f>
        <v>Malá</v>
      </c>
    </row>
    <row r="1872" spans="1:5" x14ac:dyDescent="0.3">
      <c r="A1872" s="14" t="s">
        <v>1946</v>
      </c>
      <c r="B1872" s="13">
        <v>91239.369140625</v>
      </c>
      <c r="C1872" s="8">
        <v>0</v>
      </c>
      <c r="D1872" s="13">
        <f t="shared" si="29"/>
        <v>91239.369140625</v>
      </c>
      <c r="E1872" s="8" t="str" cm="1">
        <f t="array" ref="E1872">_xlfn.IFS(D1872&lt;100000,"Malá",D1872&lt;442000,"Podlimitná",D1872&gt;442000,"Nadlimitná")</f>
        <v>Malá</v>
      </c>
    </row>
    <row r="1873" spans="1:5" x14ac:dyDescent="0.3">
      <c r="A1873" s="14" t="s">
        <v>1947</v>
      </c>
      <c r="B1873" s="13">
        <v>1180.5700073242188</v>
      </c>
      <c r="C1873" s="8">
        <v>0</v>
      </c>
      <c r="D1873" s="13">
        <f t="shared" si="29"/>
        <v>1180.5700073242188</v>
      </c>
      <c r="E1873" s="8" t="str" cm="1">
        <f t="array" ref="E1873">_xlfn.IFS(D1873&lt;100000,"Malá",D1873&lt;442000,"Podlimitná",D1873&gt;442000,"Nadlimitná")</f>
        <v>Malá</v>
      </c>
    </row>
    <row r="1874" spans="1:5" x14ac:dyDescent="0.3">
      <c r="A1874" s="14" t="s">
        <v>1948</v>
      </c>
      <c r="B1874" s="13">
        <v>7693.2198944091797</v>
      </c>
      <c r="C1874" s="8">
        <v>0</v>
      </c>
      <c r="D1874" s="13">
        <f t="shared" si="29"/>
        <v>7693.2198944091797</v>
      </c>
      <c r="E1874" s="8" t="str" cm="1">
        <f t="array" ref="E1874">_xlfn.IFS(D1874&lt;100000,"Malá",D1874&lt;442000,"Podlimitná",D1874&gt;442000,"Nadlimitná")</f>
        <v>Malá</v>
      </c>
    </row>
    <row r="1875" spans="1:5" x14ac:dyDescent="0.3">
      <c r="A1875" s="14" t="s">
        <v>1949</v>
      </c>
      <c r="B1875" s="13">
        <v>6252.8999633789063</v>
      </c>
      <c r="C1875" s="8">
        <v>0</v>
      </c>
      <c r="D1875" s="13">
        <f t="shared" si="29"/>
        <v>6252.8999633789063</v>
      </c>
      <c r="E1875" s="8" t="str" cm="1">
        <f t="array" ref="E1875">_xlfn.IFS(D1875&lt;100000,"Malá",D1875&lt;442000,"Podlimitná",D1875&gt;442000,"Nadlimitná")</f>
        <v>Malá</v>
      </c>
    </row>
    <row r="1876" spans="1:5" x14ac:dyDescent="0.3">
      <c r="A1876" s="14" t="s">
        <v>1950</v>
      </c>
      <c r="B1876" s="13">
        <v>33452.460470199585</v>
      </c>
      <c r="C1876" s="8">
        <v>0</v>
      </c>
      <c r="D1876" s="13">
        <f t="shared" si="29"/>
        <v>33452.460470199585</v>
      </c>
      <c r="E1876" s="8" t="str" cm="1">
        <f t="array" ref="E1876">_xlfn.IFS(D1876&lt;100000,"Malá",D1876&lt;442000,"Podlimitná",D1876&gt;442000,"Nadlimitná")</f>
        <v>Malá</v>
      </c>
    </row>
    <row r="1877" spans="1:5" x14ac:dyDescent="0.3">
      <c r="A1877" s="14" t="s">
        <v>1951</v>
      </c>
      <c r="B1877" s="13">
        <v>15568.060272216797</v>
      </c>
      <c r="C1877" s="8">
        <v>0</v>
      </c>
      <c r="D1877" s="13">
        <f t="shared" si="29"/>
        <v>15568.060272216797</v>
      </c>
      <c r="E1877" s="8" t="str" cm="1">
        <f t="array" ref="E1877">_xlfn.IFS(D1877&lt;100000,"Malá",D1877&lt;442000,"Podlimitná",D1877&gt;442000,"Nadlimitná")</f>
        <v>Malá</v>
      </c>
    </row>
    <row r="1878" spans="1:5" x14ac:dyDescent="0.3">
      <c r="A1878" s="14" t="s">
        <v>1952</v>
      </c>
      <c r="B1878" s="13">
        <v>40401.019912719727</v>
      </c>
      <c r="C1878" s="8">
        <v>0</v>
      </c>
      <c r="D1878" s="13">
        <f t="shared" si="29"/>
        <v>40401.019912719727</v>
      </c>
      <c r="E1878" s="8" t="str" cm="1">
        <f t="array" ref="E1878">_xlfn.IFS(D1878&lt;100000,"Malá",D1878&lt;442000,"Podlimitná",D1878&gt;442000,"Nadlimitná")</f>
        <v>Malá</v>
      </c>
    </row>
    <row r="1879" spans="1:5" x14ac:dyDescent="0.3">
      <c r="A1879" s="14" t="s">
        <v>1953</v>
      </c>
      <c r="B1879" s="13">
        <v>6956.469970703125</v>
      </c>
      <c r="C1879" s="8">
        <v>0</v>
      </c>
      <c r="D1879" s="13">
        <f t="shared" si="29"/>
        <v>6956.469970703125</v>
      </c>
      <c r="E1879" s="8" t="str" cm="1">
        <f t="array" ref="E1879">_xlfn.IFS(D1879&lt;100000,"Malá",D1879&lt;442000,"Podlimitná",D1879&gt;442000,"Nadlimitná")</f>
        <v>Malá</v>
      </c>
    </row>
    <row r="1880" spans="1:5" x14ac:dyDescent="0.3">
      <c r="A1880" s="14" t="s">
        <v>1954</v>
      </c>
      <c r="B1880" s="13">
        <v>8492.6199951171875</v>
      </c>
      <c r="C1880" s="8">
        <v>0</v>
      </c>
      <c r="D1880" s="13">
        <f t="shared" si="29"/>
        <v>8492.6199951171875</v>
      </c>
      <c r="E1880" s="8" t="str" cm="1">
        <f t="array" ref="E1880">_xlfn.IFS(D1880&lt;100000,"Malá",D1880&lt;442000,"Podlimitná",D1880&gt;442000,"Nadlimitná")</f>
        <v>Malá</v>
      </c>
    </row>
    <row r="1881" spans="1:5" x14ac:dyDescent="0.3">
      <c r="A1881" s="14" t="s">
        <v>1955</v>
      </c>
      <c r="B1881" s="13">
        <v>39035.95947265625</v>
      </c>
      <c r="C1881" s="8">
        <v>0</v>
      </c>
      <c r="D1881" s="13">
        <f t="shared" si="29"/>
        <v>39035.95947265625</v>
      </c>
      <c r="E1881" s="8" t="str" cm="1">
        <f t="array" ref="E1881">_xlfn.IFS(D1881&lt;100000,"Malá",D1881&lt;442000,"Podlimitná",D1881&gt;442000,"Nadlimitná")</f>
        <v>Malá</v>
      </c>
    </row>
    <row r="1882" spans="1:5" x14ac:dyDescent="0.3">
      <c r="A1882" s="14" t="s">
        <v>1956</v>
      </c>
      <c r="B1882" s="13">
        <v>18210.8603515625</v>
      </c>
      <c r="C1882" s="8">
        <v>0</v>
      </c>
      <c r="D1882" s="13">
        <f t="shared" si="29"/>
        <v>18210.8603515625</v>
      </c>
      <c r="E1882" s="8" t="str" cm="1">
        <f t="array" ref="E1882">_xlfn.IFS(D1882&lt;100000,"Malá",D1882&lt;442000,"Podlimitná",D1882&gt;442000,"Nadlimitná")</f>
        <v>Malá</v>
      </c>
    </row>
    <row r="1883" spans="1:5" x14ac:dyDescent="0.3">
      <c r="A1883" s="14" t="s">
        <v>1957</v>
      </c>
      <c r="B1883" s="13">
        <v>22745.110412597656</v>
      </c>
      <c r="C1883" s="8">
        <v>0</v>
      </c>
      <c r="D1883" s="13">
        <f t="shared" si="29"/>
        <v>22745.110412597656</v>
      </c>
      <c r="E1883" s="8" t="str" cm="1">
        <f t="array" ref="E1883">_xlfn.IFS(D1883&lt;100000,"Malá",D1883&lt;442000,"Podlimitná",D1883&gt;442000,"Nadlimitná")</f>
        <v>Malá</v>
      </c>
    </row>
    <row r="1884" spans="1:5" x14ac:dyDescent="0.3">
      <c r="A1884" s="14" t="s">
        <v>1958</v>
      </c>
      <c r="B1884" s="13">
        <v>14115.829956054688</v>
      </c>
      <c r="C1884" s="8">
        <v>0</v>
      </c>
      <c r="D1884" s="13">
        <f t="shared" si="29"/>
        <v>14115.829956054688</v>
      </c>
      <c r="E1884" s="8" t="str" cm="1">
        <f t="array" ref="E1884">_xlfn.IFS(D1884&lt;100000,"Malá",D1884&lt;442000,"Podlimitná",D1884&gt;442000,"Nadlimitná")</f>
        <v>Malá</v>
      </c>
    </row>
    <row r="1885" spans="1:5" x14ac:dyDescent="0.3">
      <c r="A1885" s="14" t="s">
        <v>1959</v>
      </c>
      <c r="B1885" s="13">
        <v>26309.52978515625</v>
      </c>
      <c r="C1885" s="8">
        <v>0</v>
      </c>
      <c r="D1885" s="13">
        <f t="shared" si="29"/>
        <v>26309.52978515625</v>
      </c>
      <c r="E1885" s="8" t="str" cm="1">
        <f t="array" ref="E1885">_xlfn.IFS(D1885&lt;100000,"Malá",D1885&lt;442000,"Podlimitná",D1885&gt;442000,"Nadlimitná")</f>
        <v>Malá</v>
      </c>
    </row>
    <row r="1886" spans="1:5" x14ac:dyDescent="0.3">
      <c r="A1886" s="14" t="s">
        <v>1960</v>
      </c>
      <c r="B1886" s="13">
        <v>17519.550231933594</v>
      </c>
      <c r="C1886" s="8">
        <v>0</v>
      </c>
      <c r="D1886" s="13">
        <f t="shared" si="29"/>
        <v>17519.550231933594</v>
      </c>
      <c r="E1886" s="8" t="str" cm="1">
        <f t="array" ref="E1886">_xlfn.IFS(D1886&lt;100000,"Malá",D1886&lt;442000,"Podlimitná",D1886&gt;442000,"Nadlimitná")</f>
        <v>Malá</v>
      </c>
    </row>
    <row r="1887" spans="1:5" x14ac:dyDescent="0.3">
      <c r="A1887" s="14" t="s">
        <v>1961</v>
      </c>
      <c r="B1887" s="13">
        <v>107296.03198242188</v>
      </c>
      <c r="C1887" s="8">
        <v>0</v>
      </c>
      <c r="D1887" s="13">
        <f t="shared" si="29"/>
        <v>107296.03198242188</v>
      </c>
      <c r="E1887" s="8" t="str" cm="1">
        <f t="array" ref="E1887">_xlfn.IFS(D1887&lt;100000,"Malá",D1887&lt;442000,"Podlimitná",D1887&gt;442000,"Nadlimitná")</f>
        <v>Podlimitná</v>
      </c>
    </row>
    <row r="1888" spans="1:5" x14ac:dyDescent="0.3">
      <c r="A1888" s="14" t="s">
        <v>1962</v>
      </c>
      <c r="B1888" s="13">
        <v>7587.8001098632813</v>
      </c>
      <c r="C1888" s="8">
        <v>0</v>
      </c>
      <c r="D1888" s="13">
        <f t="shared" si="29"/>
        <v>7587.8001098632813</v>
      </c>
      <c r="E1888" s="8" t="str" cm="1">
        <f t="array" ref="E1888">_xlfn.IFS(D1888&lt;100000,"Malá",D1888&lt;442000,"Podlimitná",D1888&gt;442000,"Nadlimitná")</f>
        <v>Malá</v>
      </c>
    </row>
    <row r="1889" spans="1:5" x14ac:dyDescent="0.3">
      <c r="A1889" s="14" t="s">
        <v>1963</v>
      </c>
      <c r="B1889" s="13">
        <v>53731.270568847656</v>
      </c>
      <c r="C1889" s="8">
        <v>0</v>
      </c>
      <c r="D1889" s="13">
        <f t="shared" si="29"/>
        <v>53731.270568847656</v>
      </c>
      <c r="E1889" s="8" t="str" cm="1">
        <f t="array" ref="E1889">_xlfn.IFS(D1889&lt;100000,"Malá",D1889&lt;442000,"Podlimitná",D1889&gt;442000,"Nadlimitná")</f>
        <v>Malá</v>
      </c>
    </row>
    <row r="1890" spans="1:5" x14ac:dyDescent="0.3">
      <c r="A1890" s="14" t="s">
        <v>1964</v>
      </c>
      <c r="B1890" s="13">
        <v>29641.89990234375</v>
      </c>
      <c r="C1890" s="8">
        <v>0</v>
      </c>
      <c r="D1890" s="13">
        <f t="shared" si="29"/>
        <v>29641.89990234375</v>
      </c>
      <c r="E1890" s="8" t="str" cm="1">
        <f t="array" ref="E1890">_xlfn.IFS(D1890&lt;100000,"Malá",D1890&lt;442000,"Podlimitná",D1890&gt;442000,"Nadlimitná")</f>
        <v>Malá</v>
      </c>
    </row>
    <row r="1891" spans="1:5" x14ac:dyDescent="0.3">
      <c r="A1891" s="14" t="s">
        <v>1965</v>
      </c>
      <c r="B1891" s="13">
        <v>69747.130020141602</v>
      </c>
      <c r="C1891" s="8">
        <v>0</v>
      </c>
      <c r="D1891" s="13">
        <f t="shared" si="29"/>
        <v>69747.130020141602</v>
      </c>
      <c r="E1891" s="8" t="str" cm="1">
        <f t="array" ref="E1891">_xlfn.IFS(D1891&lt;100000,"Malá",D1891&lt;442000,"Podlimitná",D1891&gt;442000,"Nadlimitná")</f>
        <v>Malá</v>
      </c>
    </row>
    <row r="1892" spans="1:5" x14ac:dyDescent="0.3">
      <c r="A1892" s="14" t="s">
        <v>1966</v>
      </c>
      <c r="B1892" s="13">
        <v>8190.31982421875</v>
      </c>
      <c r="C1892" s="8">
        <v>0</v>
      </c>
      <c r="D1892" s="13">
        <f t="shared" si="29"/>
        <v>8190.31982421875</v>
      </c>
      <c r="E1892" s="8" t="str" cm="1">
        <f t="array" ref="E1892">_xlfn.IFS(D1892&lt;100000,"Malá",D1892&lt;442000,"Podlimitná",D1892&gt;442000,"Nadlimitná")</f>
        <v>Malá</v>
      </c>
    </row>
    <row r="1893" spans="1:5" x14ac:dyDescent="0.3">
      <c r="A1893" s="14" t="s">
        <v>1967</v>
      </c>
      <c r="B1893" s="13">
        <v>6198.6201171875</v>
      </c>
      <c r="C1893" s="8">
        <v>0</v>
      </c>
      <c r="D1893" s="13">
        <f t="shared" si="29"/>
        <v>6198.6201171875</v>
      </c>
      <c r="E1893" s="8" t="str" cm="1">
        <f t="array" ref="E1893">_xlfn.IFS(D1893&lt;100000,"Malá",D1893&lt;442000,"Podlimitná",D1893&gt;442000,"Nadlimitná")</f>
        <v>Malá</v>
      </c>
    </row>
    <row r="1894" spans="1:5" x14ac:dyDescent="0.3">
      <c r="A1894" s="14" t="s">
        <v>1968</v>
      </c>
      <c r="B1894" s="13">
        <v>5348.9800300598145</v>
      </c>
      <c r="C1894" s="8">
        <v>0</v>
      </c>
      <c r="D1894" s="13">
        <f t="shared" si="29"/>
        <v>5348.9800300598145</v>
      </c>
      <c r="E1894" s="8" t="str" cm="1">
        <f t="array" ref="E1894">_xlfn.IFS(D1894&lt;100000,"Malá",D1894&lt;442000,"Podlimitná",D1894&gt;442000,"Nadlimitná")</f>
        <v>Malá</v>
      </c>
    </row>
    <row r="1895" spans="1:5" x14ac:dyDescent="0.3">
      <c r="A1895" s="14" t="s">
        <v>1969</v>
      </c>
      <c r="B1895" s="13">
        <v>7983.72998046875</v>
      </c>
      <c r="C1895" s="8">
        <v>0</v>
      </c>
      <c r="D1895" s="13">
        <f t="shared" si="29"/>
        <v>7983.72998046875</v>
      </c>
      <c r="E1895" s="8" t="str" cm="1">
        <f t="array" ref="E1895">_xlfn.IFS(D1895&lt;100000,"Malá",D1895&lt;442000,"Podlimitná",D1895&gt;442000,"Nadlimitná")</f>
        <v>Malá</v>
      </c>
    </row>
    <row r="1896" spans="1:5" x14ac:dyDescent="0.3">
      <c r="A1896" s="14" t="s">
        <v>1970</v>
      </c>
      <c r="B1896" s="13">
        <v>5179.97998046875</v>
      </c>
      <c r="C1896" s="8">
        <v>0</v>
      </c>
      <c r="D1896" s="13">
        <f t="shared" si="29"/>
        <v>5179.97998046875</v>
      </c>
      <c r="E1896" s="8" t="str" cm="1">
        <f t="array" ref="E1896">_xlfn.IFS(D1896&lt;100000,"Malá",D1896&lt;442000,"Podlimitná",D1896&gt;442000,"Nadlimitná")</f>
        <v>Malá</v>
      </c>
    </row>
    <row r="1897" spans="1:5" x14ac:dyDescent="0.3">
      <c r="A1897" s="14" t="s">
        <v>1971</v>
      </c>
      <c r="B1897" s="13">
        <v>58696.279487609863</v>
      </c>
      <c r="C1897" s="8">
        <v>0</v>
      </c>
      <c r="D1897" s="13">
        <f t="shared" si="29"/>
        <v>58696.279487609863</v>
      </c>
      <c r="E1897" s="8" t="str" cm="1">
        <f t="array" ref="E1897">_xlfn.IFS(D1897&lt;100000,"Malá",D1897&lt;442000,"Podlimitná",D1897&gt;442000,"Nadlimitná")</f>
        <v>Malá</v>
      </c>
    </row>
    <row r="1898" spans="1:5" x14ac:dyDescent="0.3">
      <c r="A1898" s="14" t="s">
        <v>1972</v>
      </c>
      <c r="B1898" s="13">
        <v>112770.73928070068</v>
      </c>
      <c r="C1898" s="8">
        <v>0</v>
      </c>
      <c r="D1898" s="13">
        <f t="shared" si="29"/>
        <v>112770.73928070068</v>
      </c>
      <c r="E1898" s="8" t="str" cm="1">
        <f t="array" ref="E1898">_xlfn.IFS(D1898&lt;100000,"Malá",D1898&lt;442000,"Podlimitná",D1898&gt;442000,"Nadlimitná")</f>
        <v>Podlimitná</v>
      </c>
    </row>
    <row r="1899" spans="1:5" x14ac:dyDescent="0.3">
      <c r="A1899" s="14" t="s">
        <v>1973</v>
      </c>
      <c r="B1899" s="13">
        <v>7375.1899871826172</v>
      </c>
      <c r="C1899" s="8">
        <v>0</v>
      </c>
      <c r="D1899" s="13">
        <f t="shared" si="29"/>
        <v>7375.1899871826172</v>
      </c>
      <c r="E1899" s="8" t="str" cm="1">
        <f t="array" ref="E1899">_xlfn.IFS(D1899&lt;100000,"Malá",D1899&lt;442000,"Podlimitná",D1899&gt;442000,"Nadlimitná")</f>
        <v>Malá</v>
      </c>
    </row>
    <row r="1900" spans="1:5" x14ac:dyDescent="0.3">
      <c r="A1900" s="14" t="s">
        <v>1974</v>
      </c>
      <c r="B1900" s="13">
        <v>4823.1999206542969</v>
      </c>
      <c r="C1900" s="8">
        <v>0</v>
      </c>
      <c r="D1900" s="13">
        <f t="shared" si="29"/>
        <v>4823.1999206542969</v>
      </c>
      <c r="E1900" s="8" t="str" cm="1">
        <f t="array" ref="E1900">_xlfn.IFS(D1900&lt;100000,"Malá",D1900&lt;442000,"Podlimitná",D1900&gt;442000,"Nadlimitná")</f>
        <v>Malá</v>
      </c>
    </row>
    <row r="1901" spans="1:5" x14ac:dyDescent="0.3">
      <c r="A1901" s="14" t="s">
        <v>1975</v>
      </c>
      <c r="B1901" s="13">
        <v>27504.129150390625</v>
      </c>
      <c r="C1901" s="8">
        <v>0</v>
      </c>
      <c r="D1901" s="13">
        <f t="shared" si="29"/>
        <v>27504.129150390625</v>
      </c>
      <c r="E1901" s="8" t="str" cm="1">
        <f t="array" ref="E1901">_xlfn.IFS(D1901&lt;100000,"Malá",D1901&lt;442000,"Podlimitná",D1901&gt;442000,"Nadlimitná")</f>
        <v>Malá</v>
      </c>
    </row>
    <row r="1902" spans="1:5" x14ac:dyDescent="0.3">
      <c r="A1902" s="14" t="s">
        <v>1976</v>
      </c>
      <c r="B1902" s="13">
        <v>4010.860107421875</v>
      </c>
      <c r="C1902" s="8">
        <v>0</v>
      </c>
      <c r="D1902" s="13">
        <f t="shared" si="29"/>
        <v>4010.860107421875</v>
      </c>
      <c r="E1902" s="8" t="str" cm="1">
        <f t="array" ref="E1902">_xlfn.IFS(D1902&lt;100000,"Malá",D1902&lt;442000,"Podlimitná",D1902&gt;442000,"Nadlimitná")</f>
        <v>Malá</v>
      </c>
    </row>
    <row r="1903" spans="1:5" x14ac:dyDescent="0.3">
      <c r="A1903" s="14" t="s">
        <v>1977</v>
      </c>
      <c r="B1903" s="13">
        <v>12352.030197143555</v>
      </c>
      <c r="C1903" s="8">
        <v>0</v>
      </c>
      <c r="D1903" s="13">
        <f t="shared" si="29"/>
        <v>12352.030197143555</v>
      </c>
      <c r="E1903" s="8" t="str" cm="1">
        <f t="array" ref="E1903">_xlfn.IFS(D1903&lt;100000,"Malá",D1903&lt;442000,"Podlimitná",D1903&gt;442000,"Nadlimitná")</f>
        <v>Malá</v>
      </c>
    </row>
    <row r="1904" spans="1:5" x14ac:dyDescent="0.3">
      <c r="A1904" s="14" t="s">
        <v>1978</v>
      </c>
      <c r="B1904" s="13">
        <v>6449.2001953125</v>
      </c>
      <c r="C1904" s="8">
        <v>0</v>
      </c>
      <c r="D1904" s="13">
        <f t="shared" si="29"/>
        <v>6449.2001953125</v>
      </c>
      <c r="E1904" s="8" t="str" cm="1">
        <f t="array" ref="E1904">_xlfn.IFS(D1904&lt;100000,"Malá",D1904&lt;442000,"Podlimitná",D1904&gt;442000,"Nadlimitná")</f>
        <v>Malá</v>
      </c>
    </row>
    <row r="1905" spans="1:5" x14ac:dyDescent="0.3">
      <c r="A1905" s="14" t="s">
        <v>1979</v>
      </c>
      <c r="B1905" s="13">
        <v>19338.660018920898</v>
      </c>
      <c r="C1905" s="8">
        <v>0</v>
      </c>
      <c r="D1905" s="13">
        <f t="shared" si="29"/>
        <v>19338.660018920898</v>
      </c>
      <c r="E1905" s="8" t="str" cm="1">
        <f t="array" ref="E1905">_xlfn.IFS(D1905&lt;100000,"Malá",D1905&lt;442000,"Podlimitná",D1905&gt;442000,"Nadlimitná")</f>
        <v>Malá</v>
      </c>
    </row>
    <row r="1906" spans="1:5" x14ac:dyDescent="0.3">
      <c r="A1906" s="14" t="s">
        <v>1980</v>
      </c>
      <c r="B1906" s="13">
        <v>68218.72013092041</v>
      </c>
      <c r="C1906" s="8">
        <v>0</v>
      </c>
      <c r="D1906" s="13">
        <f t="shared" si="29"/>
        <v>68218.72013092041</v>
      </c>
      <c r="E1906" s="8" t="str" cm="1">
        <f t="array" ref="E1906">_xlfn.IFS(D1906&lt;100000,"Malá",D1906&lt;442000,"Podlimitná",D1906&gt;442000,"Nadlimitná")</f>
        <v>Malá</v>
      </c>
    </row>
    <row r="1907" spans="1:5" x14ac:dyDescent="0.3">
      <c r="A1907" s="14" t="s">
        <v>1981</v>
      </c>
      <c r="B1907" s="13">
        <v>42980.06982421875</v>
      </c>
      <c r="C1907" s="8">
        <v>0</v>
      </c>
      <c r="D1907" s="13">
        <f t="shared" si="29"/>
        <v>42980.06982421875</v>
      </c>
      <c r="E1907" s="8" t="str" cm="1">
        <f t="array" ref="E1907">_xlfn.IFS(D1907&lt;100000,"Malá",D1907&lt;442000,"Podlimitná",D1907&gt;442000,"Nadlimitná")</f>
        <v>Malá</v>
      </c>
    </row>
    <row r="1908" spans="1:5" x14ac:dyDescent="0.3">
      <c r="A1908" s="14" t="s">
        <v>1982</v>
      </c>
      <c r="B1908" s="13">
        <v>5245.6600341796875</v>
      </c>
      <c r="C1908" s="8">
        <v>0</v>
      </c>
      <c r="D1908" s="13">
        <f t="shared" si="29"/>
        <v>5245.6600341796875</v>
      </c>
      <c r="E1908" s="8" t="str" cm="1">
        <f t="array" ref="E1908">_xlfn.IFS(D1908&lt;100000,"Malá",D1908&lt;442000,"Podlimitná",D1908&gt;442000,"Nadlimitná")</f>
        <v>Malá</v>
      </c>
    </row>
    <row r="1909" spans="1:5" x14ac:dyDescent="0.3">
      <c r="A1909" s="14" t="s">
        <v>1983</v>
      </c>
      <c r="B1909" s="13">
        <v>4893.030029296875</v>
      </c>
      <c r="C1909" s="8">
        <v>0</v>
      </c>
      <c r="D1909" s="13">
        <f t="shared" si="29"/>
        <v>4893.030029296875</v>
      </c>
      <c r="E1909" s="8" t="str" cm="1">
        <f t="array" ref="E1909">_xlfn.IFS(D1909&lt;100000,"Malá",D1909&lt;442000,"Podlimitná",D1909&gt;442000,"Nadlimitná")</f>
        <v>Malá</v>
      </c>
    </row>
    <row r="1910" spans="1:5" x14ac:dyDescent="0.3">
      <c r="A1910" s="14" t="s">
        <v>1984</v>
      </c>
      <c r="B1910" s="13">
        <v>51985.339233398438</v>
      </c>
      <c r="C1910" s="8">
        <v>0</v>
      </c>
      <c r="D1910" s="13">
        <f t="shared" si="29"/>
        <v>51985.339233398438</v>
      </c>
      <c r="E1910" s="8" t="str" cm="1">
        <f t="array" ref="E1910">_xlfn.IFS(D1910&lt;100000,"Malá",D1910&lt;442000,"Podlimitná",D1910&gt;442000,"Nadlimitná")</f>
        <v>Malá</v>
      </c>
    </row>
    <row r="1911" spans="1:5" x14ac:dyDescent="0.3">
      <c r="A1911" s="14" t="s">
        <v>1985</v>
      </c>
      <c r="B1911" s="13">
        <v>30543.35107421875</v>
      </c>
      <c r="C1911" s="8">
        <v>0</v>
      </c>
      <c r="D1911" s="13">
        <f t="shared" si="29"/>
        <v>30543.35107421875</v>
      </c>
      <c r="E1911" s="8" t="str" cm="1">
        <f t="array" ref="E1911">_xlfn.IFS(D1911&lt;100000,"Malá",D1911&lt;442000,"Podlimitná",D1911&gt;442000,"Nadlimitná")</f>
        <v>Malá</v>
      </c>
    </row>
    <row r="1912" spans="1:5" x14ac:dyDescent="0.3">
      <c r="A1912" s="14" t="s">
        <v>1986</v>
      </c>
      <c r="B1912" s="13">
        <v>1626.0299835205078</v>
      </c>
      <c r="C1912" s="8">
        <v>0</v>
      </c>
      <c r="D1912" s="13">
        <f t="shared" si="29"/>
        <v>1626.0299835205078</v>
      </c>
      <c r="E1912" s="8" t="str" cm="1">
        <f t="array" ref="E1912">_xlfn.IFS(D1912&lt;100000,"Malá",D1912&lt;442000,"Podlimitná",D1912&gt;442000,"Nadlimitná")</f>
        <v>Malá</v>
      </c>
    </row>
    <row r="1913" spans="1:5" x14ac:dyDescent="0.3">
      <c r="A1913" s="14" t="s">
        <v>1987</v>
      </c>
      <c r="B1913" s="13">
        <v>6250.3699951171875</v>
      </c>
      <c r="C1913" s="8">
        <v>0</v>
      </c>
      <c r="D1913" s="13">
        <f t="shared" si="29"/>
        <v>6250.3699951171875</v>
      </c>
      <c r="E1913" s="8" t="str" cm="1">
        <f t="array" ref="E1913">_xlfn.IFS(D1913&lt;100000,"Malá",D1913&lt;442000,"Podlimitná",D1913&gt;442000,"Nadlimitná")</f>
        <v>Malá</v>
      </c>
    </row>
    <row r="1914" spans="1:5" x14ac:dyDescent="0.3">
      <c r="A1914" s="14" t="s">
        <v>1988</v>
      </c>
      <c r="B1914" s="13">
        <v>4321.72021484375</v>
      </c>
      <c r="C1914" s="8">
        <v>0</v>
      </c>
      <c r="D1914" s="13">
        <f t="shared" si="29"/>
        <v>4321.72021484375</v>
      </c>
      <c r="E1914" s="8" t="str" cm="1">
        <f t="array" ref="E1914">_xlfn.IFS(D1914&lt;100000,"Malá",D1914&lt;442000,"Podlimitná",D1914&gt;442000,"Nadlimitná")</f>
        <v>Malá</v>
      </c>
    </row>
    <row r="1915" spans="1:5" x14ac:dyDescent="0.3">
      <c r="A1915" s="14" t="s">
        <v>1989</v>
      </c>
      <c r="B1915" s="13">
        <v>3784.4100341796875</v>
      </c>
      <c r="C1915" s="8">
        <v>0</v>
      </c>
      <c r="D1915" s="13">
        <f t="shared" si="29"/>
        <v>3784.4100341796875</v>
      </c>
      <c r="E1915" s="8" t="str" cm="1">
        <f t="array" ref="E1915">_xlfn.IFS(D1915&lt;100000,"Malá",D1915&lt;442000,"Podlimitná",D1915&gt;442000,"Nadlimitná")</f>
        <v>Malá</v>
      </c>
    </row>
    <row r="1916" spans="1:5" x14ac:dyDescent="0.3">
      <c r="A1916" s="14" t="s">
        <v>1990</v>
      </c>
      <c r="B1916" s="13">
        <v>14520.190307617188</v>
      </c>
      <c r="C1916" s="8">
        <v>0</v>
      </c>
      <c r="D1916" s="13">
        <f t="shared" si="29"/>
        <v>14520.190307617188</v>
      </c>
      <c r="E1916" s="8" t="str" cm="1">
        <f t="array" ref="E1916">_xlfn.IFS(D1916&lt;100000,"Malá",D1916&lt;442000,"Podlimitná",D1916&gt;442000,"Nadlimitná")</f>
        <v>Malá</v>
      </c>
    </row>
    <row r="1917" spans="1:5" x14ac:dyDescent="0.3">
      <c r="A1917" s="14" t="s">
        <v>1991</v>
      </c>
      <c r="B1917" s="13">
        <v>22113.130004882813</v>
      </c>
      <c r="C1917" s="8">
        <v>0</v>
      </c>
      <c r="D1917" s="13">
        <f t="shared" si="29"/>
        <v>22113.130004882813</v>
      </c>
      <c r="E1917" s="8" t="str" cm="1">
        <f t="array" ref="E1917">_xlfn.IFS(D1917&lt;100000,"Malá",D1917&lt;442000,"Podlimitná",D1917&gt;442000,"Nadlimitná")</f>
        <v>Malá</v>
      </c>
    </row>
    <row r="1918" spans="1:5" x14ac:dyDescent="0.3">
      <c r="A1918" s="14" t="s">
        <v>1992</v>
      </c>
      <c r="B1918" s="13">
        <v>13245.770141601563</v>
      </c>
      <c r="C1918" s="8">
        <v>0</v>
      </c>
      <c r="D1918" s="13">
        <f t="shared" si="29"/>
        <v>13245.770141601563</v>
      </c>
      <c r="E1918" s="8" t="str" cm="1">
        <f t="array" ref="E1918">_xlfn.IFS(D1918&lt;100000,"Malá",D1918&lt;442000,"Podlimitná",D1918&gt;442000,"Nadlimitná")</f>
        <v>Malá</v>
      </c>
    </row>
    <row r="1919" spans="1:5" x14ac:dyDescent="0.3">
      <c r="A1919" s="14" t="s">
        <v>1993</v>
      </c>
      <c r="B1919" s="13">
        <v>466870.61140060425</v>
      </c>
      <c r="C1919" s="8">
        <v>1</v>
      </c>
      <c r="D1919" s="13">
        <f t="shared" si="29"/>
        <v>388807.57184810541</v>
      </c>
      <c r="E1919" s="8" t="str" cm="1">
        <f t="array" ref="E1919">_xlfn.IFS(D1919&lt;100000,"Malá",D1919&lt;442000,"Podlimitná",D1919&gt;442000,"Nadlimitná")</f>
        <v>Podlimitná</v>
      </c>
    </row>
    <row r="1920" spans="1:5" x14ac:dyDescent="0.3">
      <c r="A1920" s="14" t="s">
        <v>1994</v>
      </c>
      <c r="B1920" s="13">
        <v>30132.299560546875</v>
      </c>
      <c r="C1920" s="8">
        <v>0</v>
      </c>
      <c r="D1920" s="13">
        <f t="shared" si="29"/>
        <v>30132.299560546875</v>
      </c>
      <c r="E1920" s="8" t="str" cm="1">
        <f t="array" ref="E1920">_xlfn.IFS(D1920&lt;100000,"Malá",D1920&lt;442000,"Podlimitná",D1920&gt;442000,"Nadlimitná")</f>
        <v>Malá</v>
      </c>
    </row>
    <row r="1921" spans="1:5" x14ac:dyDescent="0.3">
      <c r="A1921" s="14" t="s">
        <v>1995</v>
      </c>
      <c r="B1921" s="13">
        <v>333091.77561950684</v>
      </c>
      <c r="C1921" s="8">
        <v>1</v>
      </c>
      <c r="D1921" s="13">
        <f t="shared" si="29"/>
        <v>277397.2088169583</v>
      </c>
      <c r="E1921" s="8" t="str" cm="1">
        <f t="array" ref="E1921">_xlfn.IFS(D1921&lt;100000,"Malá",D1921&lt;442000,"Podlimitná",D1921&gt;442000,"Nadlimitná")</f>
        <v>Podlimitná</v>
      </c>
    </row>
    <row r="1922" spans="1:5" x14ac:dyDescent="0.3">
      <c r="A1922" s="14" t="s">
        <v>1996</v>
      </c>
      <c r="B1922" s="13">
        <v>21430.239753723145</v>
      </c>
      <c r="C1922" s="8">
        <v>0</v>
      </c>
      <c r="D1922" s="13">
        <f t="shared" si="29"/>
        <v>21430.239753723145</v>
      </c>
      <c r="E1922" s="8" t="str" cm="1">
        <f t="array" ref="E1922">_xlfn.IFS(D1922&lt;100000,"Malá",D1922&lt;442000,"Podlimitná",D1922&gt;442000,"Nadlimitná")</f>
        <v>Malá</v>
      </c>
    </row>
    <row r="1923" spans="1:5" x14ac:dyDescent="0.3">
      <c r="A1923" s="14" t="s">
        <v>1997</v>
      </c>
      <c r="B1923" s="13">
        <v>8732.89990234375</v>
      </c>
      <c r="C1923" s="8">
        <v>0</v>
      </c>
      <c r="D1923" s="13">
        <f t="shared" si="29"/>
        <v>8732.89990234375</v>
      </c>
      <c r="E1923" s="8" t="str" cm="1">
        <f t="array" ref="E1923">_xlfn.IFS(D1923&lt;100000,"Malá",D1923&lt;442000,"Podlimitná",D1923&gt;442000,"Nadlimitná")</f>
        <v>Malá</v>
      </c>
    </row>
    <row r="1924" spans="1:5" x14ac:dyDescent="0.3">
      <c r="A1924" s="14" t="s">
        <v>1998</v>
      </c>
      <c r="B1924" s="13">
        <v>6328.0300598144531</v>
      </c>
      <c r="C1924" s="8">
        <v>0</v>
      </c>
      <c r="D1924" s="13">
        <f t="shared" si="29"/>
        <v>6328.0300598144531</v>
      </c>
      <c r="E1924" s="8" t="str" cm="1">
        <f t="array" ref="E1924">_xlfn.IFS(D1924&lt;100000,"Malá",D1924&lt;442000,"Podlimitná",D1924&gt;442000,"Nadlimitná")</f>
        <v>Malá</v>
      </c>
    </row>
    <row r="1925" spans="1:5" x14ac:dyDescent="0.3">
      <c r="A1925" s="14" t="s">
        <v>1999</v>
      </c>
      <c r="B1925" s="13">
        <v>1905.510009765625</v>
      </c>
      <c r="C1925" s="8">
        <v>0</v>
      </c>
      <c r="D1925" s="13">
        <f t="shared" si="29"/>
        <v>1905.510009765625</v>
      </c>
      <c r="E1925" s="8" t="str" cm="1">
        <f t="array" ref="E1925">_xlfn.IFS(D1925&lt;100000,"Malá",D1925&lt;442000,"Podlimitná",D1925&gt;442000,"Nadlimitná")</f>
        <v>Malá</v>
      </c>
    </row>
    <row r="1926" spans="1:5" x14ac:dyDescent="0.3">
      <c r="A1926" s="14" t="s">
        <v>2000</v>
      </c>
      <c r="B1926" s="13">
        <v>16713.069884777069</v>
      </c>
      <c r="C1926" s="8">
        <v>0</v>
      </c>
      <c r="D1926" s="13">
        <f t="shared" si="29"/>
        <v>16713.069884777069</v>
      </c>
      <c r="E1926" s="8" t="str" cm="1">
        <f t="array" ref="E1926">_xlfn.IFS(D1926&lt;100000,"Malá",D1926&lt;442000,"Podlimitná",D1926&gt;442000,"Nadlimitná")</f>
        <v>Malá</v>
      </c>
    </row>
    <row r="1927" spans="1:5" x14ac:dyDescent="0.3">
      <c r="A1927" s="14" t="s">
        <v>2001</v>
      </c>
      <c r="B1927" s="13">
        <v>2290.510009765625</v>
      </c>
      <c r="C1927" s="8">
        <v>0</v>
      </c>
      <c r="D1927" s="13">
        <f t="shared" si="29"/>
        <v>2290.510009765625</v>
      </c>
      <c r="E1927" s="8" t="str" cm="1">
        <f t="array" ref="E1927">_xlfn.IFS(D1927&lt;100000,"Malá",D1927&lt;442000,"Podlimitná",D1927&gt;442000,"Nadlimitná")</f>
        <v>Malá</v>
      </c>
    </row>
    <row r="1928" spans="1:5" x14ac:dyDescent="0.3">
      <c r="A1928" s="14" t="s">
        <v>2002</v>
      </c>
      <c r="B1928" s="13">
        <v>18656.270050048828</v>
      </c>
      <c r="C1928" s="8">
        <v>0</v>
      </c>
      <c r="D1928" s="13">
        <f t="shared" si="29"/>
        <v>18656.270050048828</v>
      </c>
      <c r="E1928" s="8" t="str" cm="1">
        <f t="array" ref="E1928">_xlfn.IFS(D1928&lt;100000,"Malá",D1928&lt;442000,"Podlimitná",D1928&gt;442000,"Nadlimitná")</f>
        <v>Malá</v>
      </c>
    </row>
    <row r="1929" spans="1:5" x14ac:dyDescent="0.3">
      <c r="A1929" s="14" t="s">
        <v>2003</v>
      </c>
      <c r="B1929" s="13">
        <v>142427.85968017578</v>
      </c>
      <c r="C1929" s="8">
        <v>0</v>
      </c>
      <c r="D1929" s="13">
        <f t="shared" si="29"/>
        <v>142427.85968017578</v>
      </c>
      <c r="E1929" s="8" t="str" cm="1">
        <f t="array" ref="E1929">_xlfn.IFS(D1929&lt;100000,"Malá",D1929&lt;442000,"Podlimitná",D1929&gt;442000,"Nadlimitná")</f>
        <v>Podlimitná</v>
      </c>
    </row>
    <row r="1930" spans="1:5" x14ac:dyDescent="0.3">
      <c r="A1930" s="14" t="s">
        <v>2004</v>
      </c>
      <c r="B1930" s="13">
        <v>18654.650390625</v>
      </c>
      <c r="C1930" s="8">
        <v>0</v>
      </c>
      <c r="D1930" s="13">
        <f t="shared" si="29"/>
        <v>18654.650390625</v>
      </c>
      <c r="E1930" s="8" t="str" cm="1">
        <f t="array" ref="E1930">_xlfn.IFS(D1930&lt;100000,"Malá",D1930&lt;442000,"Podlimitná",D1930&gt;442000,"Nadlimitná")</f>
        <v>Malá</v>
      </c>
    </row>
    <row r="1931" spans="1:5" x14ac:dyDescent="0.3">
      <c r="A1931" s="14" t="s">
        <v>2005</v>
      </c>
      <c r="B1931" s="13">
        <v>23454.7099609375</v>
      </c>
      <c r="C1931" s="8">
        <v>0</v>
      </c>
      <c r="D1931" s="13">
        <f t="shared" si="29"/>
        <v>23454.7099609375</v>
      </c>
      <c r="E1931" s="8" t="str" cm="1">
        <f t="array" ref="E1931">_xlfn.IFS(D1931&lt;100000,"Malá",D1931&lt;442000,"Podlimitná",D1931&gt;442000,"Nadlimitná")</f>
        <v>Malá</v>
      </c>
    </row>
    <row r="1932" spans="1:5" x14ac:dyDescent="0.3">
      <c r="A1932" s="14" t="s">
        <v>2006</v>
      </c>
      <c r="B1932" s="13">
        <v>38966.589935302734</v>
      </c>
      <c r="C1932" s="8">
        <v>0</v>
      </c>
      <c r="D1932" s="13">
        <f t="shared" si="29"/>
        <v>38966.589935302734</v>
      </c>
      <c r="E1932" s="8" t="str" cm="1">
        <f t="array" ref="E1932">_xlfn.IFS(D1932&lt;100000,"Malá",D1932&lt;442000,"Podlimitná",D1932&gt;442000,"Nadlimitná")</f>
        <v>Malá</v>
      </c>
    </row>
    <row r="1933" spans="1:5" x14ac:dyDescent="0.3">
      <c r="A1933" s="14" t="s">
        <v>2007</v>
      </c>
      <c r="B1933" s="13">
        <v>54131.450439453125</v>
      </c>
      <c r="C1933" s="8">
        <v>0</v>
      </c>
      <c r="D1933" s="13">
        <f t="shared" si="29"/>
        <v>54131.450439453125</v>
      </c>
      <c r="E1933" s="8" t="str" cm="1">
        <f t="array" ref="E1933">_xlfn.IFS(D1933&lt;100000,"Malá",D1933&lt;442000,"Podlimitná",D1933&gt;442000,"Nadlimitná")</f>
        <v>Malá</v>
      </c>
    </row>
    <row r="1934" spans="1:5" x14ac:dyDescent="0.3">
      <c r="A1934" s="14" t="s">
        <v>2008</v>
      </c>
      <c r="B1934" s="13">
        <v>24688.260139465332</v>
      </c>
      <c r="C1934" s="8">
        <v>0</v>
      </c>
      <c r="D1934" s="13">
        <f t="shared" ref="D1934:D1997" si="30">IF(C1934=1,B1934*$M$20,B1934)</f>
        <v>24688.260139465332</v>
      </c>
      <c r="E1934" s="8" t="str" cm="1">
        <f t="array" ref="E1934">_xlfn.IFS(D1934&lt;100000,"Malá",D1934&lt;442000,"Podlimitná",D1934&gt;442000,"Nadlimitná")</f>
        <v>Malá</v>
      </c>
    </row>
    <row r="1935" spans="1:5" x14ac:dyDescent="0.3">
      <c r="A1935" s="14" t="s">
        <v>2009</v>
      </c>
      <c r="B1935" s="13">
        <v>98482.600860595703</v>
      </c>
      <c r="C1935" s="8">
        <v>0</v>
      </c>
      <c r="D1935" s="13">
        <f t="shared" si="30"/>
        <v>98482.600860595703</v>
      </c>
      <c r="E1935" s="8" t="str" cm="1">
        <f t="array" ref="E1935">_xlfn.IFS(D1935&lt;100000,"Malá",D1935&lt;442000,"Podlimitná",D1935&gt;442000,"Nadlimitná")</f>
        <v>Malá</v>
      </c>
    </row>
    <row r="1936" spans="1:5" x14ac:dyDescent="0.3">
      <c r="A1936" s="14" t="s">
        <v>2010</v>
      </c>
      <c r="B1936" s="13">
        <v>129217.12902832031</v>
      </c>
      <c r="C1936" s="8">
        <v>0</v>
      </c>
      <c r="D1936" s="13">
        <f t="shared" si="30"/>
        <v>129217.12902832031</v>
      </c>
      <c r="E1936" s="8" t="str" cm="1">
        <f t="array" ref="E1936">_xlfn.IFS(D1936&lt;100000,"Malá",D1936&lt;442000,"Podlimitná",D1936&gt;442000,"Nadlimitná")</f>
        <v>Podlimitná</v>
      </c>
    </row>
    <row r="1937" spans="1:5" x14ac:dyDescent="0.3">
      <c r="A1937" s="14" t="s">
        <v>2011</v>
      </c>
      <c r="B1937" s="13">
        <v>2837.4399871826172</v>
      </c>
      <c r="C1937" s="8">
        <v>0</v>
      </c>
      <c r="D1937" s="13">
        <f t="shared" si="30"/>
        <v>2837.4399871826172</v>
      </c>
      <c r="E1937" s="8" t="str" cm="1">
        <f t="array" ref="E1937">_xlfn.IFS(D1937&lt;100000,"Malá",D1937&lt;442000,"Podlimitná",D1937&gt;442000,"Nadlimitná")</f>
        <v>Malá</v>
      </c>
    </row>
    <row r="1938" spans="1:5" x14ac:dyDescent="0.3">
      <c r="A1938" s="14" t="s">
        <v>2012</v>
      </c>
      <c r="B1938" s="13">
        <v>11502.400047302246</v>
      </c>
      <c r="C1938" s="8">
        <v>0</v>
      </c>
      <c r="D1938" s="13">
        <f t="shared" si="30"/>
        <v>11502.400047302246</v>
      </c>
      <c r="E1938" s="8" t="str" cm="1">
        <f t="array" ref="E1938">_xlfn.IFS(D1938&lt;100000,"Malá",D1938&lt;442000,"Podlimitná",D1938&gt;442000,"Nadlimitná")</f>
        <v>Malá</v>
      </c>
    </row>
    <row r="1939" spans="1:5" x14ac:dyDescent="0.3">
      <c r="A1939" s="14" t="s">
        <v>2013</v>
      </c>
      <c r="B1939" s="13">
        <v>45712.618896484375</v>
      </c>
      <c r="C1939" s="8">
        <v>0</v>
      </c>
      <c r="D1939" s="13">
        <f t="shared" si="30"/>
        <v>45712.618896484375</v>
      </c>
      <c r="E1939" s="8" t="str" cm="1">
        <f t="array" ref="E1939">_xlfn.IFS(D1939&lt;100000,"Malá",D1939&lt;442000,"Podlimitná",D1939&gt;442000,"Nadlimitná")</f>
        <v>Malá</v>
      </c>
    </row>
    <row r="1940" spans="1:5" x14ac:dyDescent="0.3">
      <c r="A1940" s="14" t="s">
        <v>2014</v>
      </c>
      <c r="B1940" s="13">
        <v>39184.680197715759</v>
      </c>
      <c r="C1940" s="8">
        <v>0</v>
      </c>
      <c r="D1940" s="13">
        <f t="shared" si="30"/>
        <v>39184.680197715759</v>
      </c>
      <c r="E1940" s="8" t="str" cm="1">
        <f t="array" ref="E1940">_xlfn.IFS(D1940&lt;100000,"Malá",D1940&lt;442000,"Podlimitná",D1940&gt;442000,"Nadlimitná")</f>
        <v>Malá</v>
      </c>
    </row>
    <row r="1941" spans="1:5" x14ac:dyDescent="0.3">
      <c r="A1941" s="14" t="s">
        <v>2015</v>
      </c>
      <c r="B1941" s="13">
        <v>17207.300155639648</v>
      </c>
      <c r="C1941" s="8">
        <v>0</v>
      </c>
      <c r="D1941" s="13">
        <f t="shared" si="30"/>
        <v>17207.300155639648</v>
      </c>
      <c r="E1941" s="8" t="str" cm="1">
        <f t="array" ref="E1941">_xlfn.IFS(D1941&lt;100000,"Malá",D1941&lt;442000,"Podlimitná",D1941&gt;442000,"Nadlimitná")</f>
        <v>Malá</v>
      </c>
    </row>
    <row r="1942" spans="1:5" x14ac:dyDescent="0.3">
      <c r="A1942" s="14" t="s">
        <v>2016</v>
      </c>
      <c r="B1942" s="13">
        <v>5733.3501281738281</v>
      </c>
      <c r="C1942" s="8">
        <v>0</v>
      </c>
      <c r="D1942" s="13">
        <f t="shared" si="30"/>
        <v>5733.3501281738281</v>
      </c>
      <c r="E1942" s="8" t="str" cm="1">
        <f t="array" ref="E1942">_xlfn.IFS(D1942&lt;100000,"Malá",D1942&lt;442000,"Podlimitná",D1942&gt;442000,"Nadlimitná")</f>
        <v>Malá</v>
      </c>
    </row>
    <row r="1943" spans="1:5" x14ac:dyDescent="0.3">
      <c r="A1943" s="14" t="s">
        <v>2017</v>
      </c>
      <c r="B1943" s="13">
        <v>11147.539855957031</v>
      </c>
      <c r="C1943" s="8">
        <v>0</v>
      </c>
      <c r="D1943" s="13">
        <f t="shared" si="30"/>
        <v>11147.539855957031</v>
      </c>
      <c r="E1943" s="8" t="str" cm="1">
        <f t="array" ref="E1943">_xlfn.IFS(D1943&lt;100000,"Malá",D1943&lt;442000,"Podlimitná",D1943&gt;442000,"Nadlimitná")</f>
        <v>Malá</v>
      </c>
    </row>
    <row r="1944" spans="1:5" x14ac:dyDescent="0.3">
      <c r="A1944" s="14" t="s">
        <v>2018</v>
      </c>
      <c r="B1944" s="13">
        <v>21320.990234375</v>
      </c>
      <c r="C1944" s="8">
        <v>0</v>
      </c>
      <c r="D1944" s="13">
        <f t="shared" si="30"/>
        <v>21320.990234375</v>
      </c>
      <c r="E1944" s="8" t="str" cm="1">
        <f t="array" ref="E1944">_xlfn.IFS(D1944&lt;100000,"Malá",D1944&lt;442000,"Podlimitná",D1944&gt;442000,"Nadlimitná")</f>
        <v>Malá</v>
      </c>
    </row>
    <row r="1945" spans="1:5" x14ac:dyDescent="0.3">
      <c r="A1945" s="14" t="s">
        <v>2019</v>
      </c>
      <c r="B1945" s="13">
        <v>12156.269958496094</v>
      </c>
      <c r="C1945" s="8">
        <v>0</v>
      </c>
      <c r="D1945" s="13">
        <f t="shared" si="30"/>
        <v>12156.269958496094</v>
      </c>
      <c r="E1945" s="8" t="str" cm="1">
        <f t="array" ref="E1945">_xlfn.IFS(D1945&lt;100000,"Malá",D1945&lt;442000,"Podlimitná",D1945&gt;442000,"Nadlimitná")</f>
        <v>Malá</v>
      </c>
    </row>
    <row r="1946" spans="1:5" x14ac:dyDescent="0.3">
      <c r="A1946" s="14" t="s">
        <v>2020</v>
      </c>
      <c r="B1946" s="13">
        <v>10552.869850158691</v>
      </c>
      <c r="C1946" s="8">
        <v>0</v>
      </c>
      <c r="D1946" s="13">
        <f t="shared" si="30"/>
        <v>10552.869850158691</v>
      </c>
      <c r="E1946" s="8" t="str" cm="1">
        <f t="array" ref="E1946">_xlfn.IFS(D1946&lt;100000,"Malá",D1946&lt;442000,"Podlimitná",D1946&gt;442000,"Nadlimitná")</f>
        <v>Malá</v>
      </c>
    </row>
    <row r="1947" spans="1:5" x14ac:dyDescent="0.3">
      <c r="A1947" s="14" t="s">
        <v>2021</v>
      </c>
      <c r="B1947" s="13">
        <v>37068.379597663879</v>
      </c>
      <c r="C1947" s="8">
        <v>0</v>
      </c>
      <c r="D1947" s="13">
        <f t="shared" si="30"/>
        <v>37068.379597663879</v>
      </c>
      <c r="E1947" s="8" t="str" cm="1">
        <f t="array" ref="E1947">_xlfn.IFS(D1947&lt;100000,"Malá",D1947&lt;442000,"Podlimitná",D1947&gt;442000,"Nadlimitná")</f>
        <v>Malá</v>
      </c>
    </row>
    <row r="1948" spans="1:5" x14ac:dyDescent="0.3">
      <c r="A1948" s="14" t="s">
        <v>2022</v>
      </c>
      <c r="B1948" s="13">
        <v>77152.709915161133</v>
      </c>
      <c r="C1948" s="8">
        <v>0</v>
      </c>
      <c r="D1948" s="13">
        <f t="shared" si="30"/>
        <v>77152.709915161133</v>
      </c>
      <c r="E1948" s="8" t="str" cm="1">
        <f t="array" ref="E1948">_xlfn.IFS(D1948&lt;100000,"Malá",D1948&lt;442000,"Podlimitná",D1948&gt;442000,"Nadlimitná")</f>
        <v>Malá</v>
      </c>
    </row>
    <row r="1949" spans="1:5" x14ac:dyDescent="0.3">
      <c r="A1949" s="14" t="s">
        <v>2023</v>
      </c>
      <c r="B1949" s="13">
        <v>2905513.166267395</v>
      </c>
      <c r="C1949" s="8">
        <v>1</v>
      </c>
      <c r="D1949" s="13">
        <f t="shared" si="30"/>
        <v>2419697.2170942356</v>
      </c>
      <c r="E1949" s="8" t="str" cm="1">
        <f t="array" ref="E1949">_xlfn.IFS(D1949&lt;100000,"Malá",D1949&lt;442000,"Podlimitná",D1949&gt;442000,"Nadlimitná")</f>
        <v>Nadlimitná</v>
      </c>
    </row>
    <row r="1950" spans="1:5" x14ac:dyDescent="0.3">
      <c r="A1950" s="14" t="s">
        <v>2024</v>
      </c>
      <c r="B1950" s="13">
        <v>4839.0799789428711</v>
      </c>
      <c r="C1950" s="8">
        <v>0</v>
      </c>
      <c r="D1950" s="13">
        <f t="shared" si="30"/>
        <v>4839.0799789428711</v>
      </c>
      <c r="E1950" s="8" t="str" cm="1">
        <f t="array" ref="E1950">_xlfn.IFS(D1950&lt;100000,"Malá",D1950&lt;442000,"Podlimitná",D1950&gt;442000,"Nadlimitná")</f>
        <v>Malá</v>
      </c>
    </row>
    <row r="1951" spans="1:5" x14ac:dyDescent="0.3">
      <c r="A1951" s="14" t="s">
        <v>2025</v>
      </c>
      <c r="B1951" s="13">
        <v>114341.17053985596</v>
      </c>
      <c r="C1951" s="8">
        <v>0</v>
      </c>
      <c r="D1951" s="13">
        <f t="shared" si="30"/>
        <v>114341.17053985596</v>
      </c>
      <c r="E1951" s="8" t="str" cm="1">
        <f t="array" ref="E1951">_xlfn.IFS(D1951&lt;100000,"Malá",D1951&lt;442000,"Podlimitná",D1951&gt;442000,"Nadlimitná")</f>
        <v>Podlimitná</v>
      </c>
    </row>
    <row r="1952" spans="1:5" x14ac:dyDescent="0.3">
      <c r="A1952" s="14" t="s">
        <v>2026</v>
      </c>
      <c r="B1952" s="13">
        <v>6160.1099853515625</v>
      </c>
      <c r="C1952" s="8">
        <v>0</v>
      </c>
      <c r="D1952" s="13">
        <f t="shared" si="30"/>
        <v>6160.1099853515625</v>
      </c>
      <c r="E1952" s="8" t="str" cm="1">
        <f t="array" ref="E1952">_xlfn.IFS(D1952&lt;100000,"Malá",D1952&lt;442000,"Podlimitná",D1952&gt;442000,"Nadlimitná")</f>
        <v>Malá</v>
      </c>
    </row>
    <row r="1953" spans="1:5" x14ac:dyDescent="0.3">
      <c r="A1953" s="14" t="s">
        <v>2027</v>
      </c>
      <c r="B1953" s="13">
        <v>28017.809829711914</v>
      </c>
      <c r="C1953" s="8">
        <v>0</v>
      </c>
      <c r="D1953" s="13">
        <f t="shared" si="30"/>
        <v>28017.809829711914</v>
      </c>
      <c r="E1953" s="8" t="str" cm="1">
        <f t="array" ref="E1953">_xlfn.IFS(D1953&lt;100000,"Malá",D1953&lt;442000,"Podlimitná",D1953&gt;442000,"Nadlimitná")</f>
        <v>Malá</v>
      </c>
    </row>
    <row r="1954" spans="1:5" x14ac:dyDescent="0.3">
      <c r="A1954" s="14" t="s">
        <v>2028</v>
      </c>
      <c r="B1954" s="13">
        <v>33114.029968261719</v>
      </c>
      <c r="C1954" s="8">
        <v>0</v>
      </c>
      <c r="D1954" s="13">
        <f t="shared" si="30"/>
        <v>33114.029968261719</v>
      </c>
      <c r="E1954" s="8" t="str" cm="1">
        <f t="array" ref="E1954">_xlfn.IFS(D1954&lt;100000,"Malá",D1954&lt;442000,"Podlimitná",D1954&gt;442000,"Nadlimitná")</f>
        <v>Malá</v>
      </c>
    </row>
    <row r="1955" spans="1:5" x14ac:dyDescent="0.3">
      <c r="A1955" s="14" t="s">
        <v>2029</v>
      </c>
      <c r="B1955" s="13">
        <v>41789.929809570313</v>
      </c>
      <c r="C1955" s="8">
        <v>0</v>
      </c>
      <c r="D1955" s="13">
        <f t="shared" si="30"/>
        <v>41789.929809570313</v>
      </c>
      <c r="E1955" s="8" t="str" cm="1">
        <f t="array" ref="E1955">_xlfn.IFS(D1955&lt;100000,"Malá",D1955&lt;442000,"Podlimitná",D1955&gt;442000,"Nadlimitná")</f>
        <v>Malá</v>
      </c>
    </row>
    <row r="1956" spans="1:5" x14ac:dyDescent="0.3">
      <c r="A1956" s="14" t="s">
        <v>2030</v>
      </c>
      <c r="B1956" s="13">
        <v>1436.5000305175781</v>
      </c>
      <c r="C1956" s="8">
        <v>0</v>
      </c>
      <c r="D1956" s="13">
        <f t="shared" si="30"/>
        <v>1436.5000305175781</v>
      </c>
      <c r="E1956" s="8" t="str" cm="1">
        <f t="array" ref="E1956">_xlfn.IFS(D1956&lt;100000,"Malá",D1956&lt;442000,"Podlimitná",D1956&gt;442000,"Nadlimitná")</f>
        <v>Malá</v>
      </c>
    </row>
    <row r="1957" spans="1:5" x14ac:dyDescent="0.3">
      <c r="A1957" s="14" t="s">
        <v>2031</v>
      </c>
      <c r="B1957" s="13">
        <v>75932.859700202942</v>
      </c>
      <c r="C1957" s="8">
        <v>0</v>
      </c>
      <c r="D1957" s="13">
        <f t="shared" si="30"/>
        <v>75932.859700202942</v>
      </c>
      <c r="E1957" s="8" t="str" cm="1">
        <f t="array" ref="E1957">_xlfn.IFS(D1957&lt;100000,"Malá",D1957&lt;442000,"Podlimitná",D1957&gt;442000,"Nadlimitná")</f>
        <v>Malá</v>
      </c>
    </row>
    <row r="1958" spans="1:5" x14ac:dyDescent="0.3">
      <c r="A1958" s="14" t="s">
        <v>2032</v>
      </c>
      <c r="B1958" s="13">
        <v>49702.630096435547</v>
      </c>
      <c r="C1958" s="8">
        <v>0</v>
      </c>
      <c r="D1958" s="13">
        <f t="shared" si="30"/>
        <v>49702.630096435547</v>
      </c>
      <c r="E1958" s="8" t="str" cm="1">
        <f t="array" ref="E1958">_xlfn.IFS(D1958&lt;100000,"Malá",D1958&lt;442000,"Podlimitná",D1958&gt;442000,"Nadlimitná")</f>
        <v>Malá</v>
      </c>
    </row>
    <row r="1959" spans="1:5" x14ac:dyDescent="0.3">
      <c r="A1959" s="14" t="s">
        <v>2033</v>
      </c>
      <c r="B1959" s="13">
        <v>28678.830322265625</v>
      </c>
      <c r="C1959" s="8">
        <v>0</v>
      </c>
      <c r="D1959" s="13">
        <f t="shared" si="30"/>
        <v>28678.830322265625</v>
      </c>
      <c r="E1959" s="8" t="str" cm="1">
        <f t="array" ref="E1959">_xlfn.IFS(D1959&lt;100000,"Malá",D1959&lt;442000,"Podlimitná",D1959&gt;442000,"Nadlimitná")</f>
        <v>Malá</v>
      </c>
    </row>
    <row r="1960" spans="1:5" x14ac:dyDescent="0.3">
      <c r="A1960" s="14" t="s">
        <v>2034</v>
      </c>
      <c r="B1960" s="13">
        <v>4426.2400207519531</v>
      </c>
      <c r="C1960" s="8">
        <v>0</v>
      </c>
      <c r="D1960" s="13">
        <f t="shared" si="30"/>
        <v>4426.2400207519531</v>
      </c>
      <c r="E1960" s="8" t="str" cm="1">
        <f t="array" ref="E1960">_xlfn.IFS(D1960&lt;100000,"Malá",D1960&lt;442000,"Podlimitná",D1960&gt;442000,"Nadlimitná")</f>
        <v>Malá</v>
      </c>
    </row>
    <row r="1961" spans="1:5" x14ac:dyDescent="0.3">
      <c r="A1961" s="14" t="s">
        <v>2035</v>
      </c>
      <c r="B1961" s="13">
        <v>101383.9409866333</v>
      </c>
      <c r="C1961" s="8">
        <v>0</v>
      </c>
      <c r="D1961" s="13">
        <f t="shared" si="30"/>
        <v>101383.9409866333</v>
      </c>
      <c r="E1961" s="8" t="str" cm="1">
        <f t="array" ref="E1961">_xlfn.IFS(D1961&lt;100000,"Malá",D1961&lt;442000,"Podlimitná",D1961&gt;442000,"Nadlimitná")</f>
        <v>Podlimitná</v>
      </c>
    </row>
    <row r="1962" spans="1:5" x14ac:dyDescent="0.3">
      <c r="A1962" s="14" t="s">
        <v>2036</v>
      </c>
      <c r="B1962" s="13">
        <v>111773.91830444336</v>
      </c>
      <c r="C1962" s="8">
        <v>0</v>
      </c>
      <c r="D1962" s="13">
        <f t="shared" si="30"/>
        <v>111773.91830444336</v>
      </c>
      <c r="E1962" s="8" t="str" cm="1">
        <f t="array" ref="E1962">_xlfn.IFS(D1962&lt;100000,"Malá",D1962&lt;442000,"Podlimitná",D1962&gt;442000,"Nadlimitná")</f>
        <v>Podlimitná</v>
      </c>
    </row>
    <row r="1963" spans="1:5" x14ac:dyDescent="0.3">
      <c r="A1963" s="14" t="s">
        <v>2037</v>
      </c>
      <c r="B1963" s="13">
        <v>70164.079120635986</v>
      </c>
      <c r="C1963" s="8">
        <v>0</v>
      </c>
      <c r="D1963" s="13">
        <f t="shared" si="30"/>
        <v>70164.079120635986</v>
      </c>
      <c r="E1963" s="8" t="str" cm="1">
        <f t="array" ref="E1963">_xlfn.IFS(D1963&lt;100000,"Malá",D1963&lt;442000,"Podlimitná",D1963&gt;442000,"Nadlimitná")</f>
        <v>Malá</v>
      </c>
    </row>
    <row r="1964" spans="1:5" x14ac:dyDescent="0.3">
      <c r="A1964" s="14" t="s">
        <v>2038</v>
      </c>
      <c r="B1964" s="13">
        <v>65656.241149902344</v>
      </c>
      <c r="C1964" s="8">
        <v>0</v>
      </c>
      <c r="D1964" s="13">
        <f t="shared" si="30"/>
        <v>65656.241149902344</v>
      </c>
      <c r="E1964" s="8" t="str" cm="1">
        <f t="array" ref="E1964">_xlfn.IFS(D1964&lt;100000,"Malá",D1964&lt;442000,"Podlimitná",D1964&gt;442000,"Nadlimitná")</f>
        <v>Malá</v>
      </c>
    </row>
    <row r="1965" spans="1:5" x14ac:dyDescent="0.3">
      <c r="A1965" s="14" t="s">
        <v>2039</v>
      </c>
      <c r="B1965" s="13">
        <v>2995.1300239562988</v>
      </c>
      <c r="C1965" s="8">
        <v>0</v>
      </c>
      <c r="D1965" s="13">
        <f t="shared" si="30"/>
        <v>2995.1300239562988</v>
      </c>
      <c r="E1965" s="8" t="str" cm="1">
        <f t="array" ref="E1965">_xlfn.IFS(D1965&lt;100000,"Malá",D1965&lt;442000,"Podlimitná",D1965&gt;442000,"Nadlimitná")</f>
        <v>Malá</v>
      </c>
    </row>
    <row r="1966" spans="1:5" x14ac:dyDescent="0.3">
      <c r="A1966" s="14" t="s">
        <v>2040</v>
      </c>
      <c r="B1966" s="13">
        <v>50132.701187133789</v>
      </c>
      <c r="C1966" s="8">
        <v>0</v>
      </c>
      <c r="D1966" s="13">
        <f t="shared" si="30"/>
        <v>50132.701187133789</v>
      </c>
      <c r="E1966" s="8" t="str" cm="1">
        <f t="array" ref="E1966">_xlfn.IFS(D1966&lt;100000,"Malá",D1966&lt;442000,"Podlimitná",D1966&gt;442000,"Nadlimitná")</f>
        <v>Malá</v>
      </c>
    </row>
    <row r="1967" spans="1:5" x14ac:dyDescent="0.3">
      <c r="A1967" s="14" t="s">
        <v>2041</v>
      </c>
      <c r="B1967" s="13">
        <v>953182.03585290909</v>
      </c>
      <c r="C1967" s="8">
        <v>1</v>
      </c>
      <c r="D1967" s="13">
        <f t="shared" si="30"/>
        <v>793805.35814279714</v>
      </c>
      <c r="E1967" s="8" t="str" cm="1">
        <f t="array" ref="E1967">_xlfn.IFS(D1967&lt;100000,"Malá",D1967&lt;442000,"Podlimitná",D1967&gt;442000,"Nadlimitná")</f>
        <v>Nadlimitná</v>
      </c>
    </row>
    <row r="1968" spans="1:5" x14ac:dyDescent="0.3">
      <c r="A1968" s="14" t="s">
        <v>2042</v>
      </c>
      <c r="B1968" s="13">
        <v>41615.989723205566</v>
      </c>
      <c r="C1968" s="8">
        <v>0</v>
      </c>
      <c r="D1968" s="13">
        <f t="shared" si="30"/>
        <v>41615.989723205566</v>
      </c>
      <c r="E1968" s="8" t="str" cm="1">
        <f t="array" ref="E1968">_xlfn.IFS(D1968&lt;100000,"Malá",D1968&lt;442000,"Podlimitná",D1968&gt;442000,"Nadlimitná")</f>
        <v>Malá</v>
      </c>
    </row>
    <row r="1969" spans="1:5" x14ac:dyDescent="0.3">
      <c r="A1969" s="14" t="s">
        <v>2043</v>
      </c>
      <c r="B1969" s="13">
        <v>131158.03076171875</v>
      </c>
      <c r="C1969" s="8">
        <v>0</v>
      </c>
      <c r="D1969" s="13">
        <f t="shared" si="30"/>
        <v>131158.03076171875</v>
      </c>
      <c r="E1969" s="8" t="str" cm="1">
        <f t="array" ref="E1969">_xlfn.IFS(D1969&lt;100000,"Malá",D1969&lt;442000,"Podlimitná",D1969&gt;442000,"Nadlimitná")</f>
        <v>Podlimitná</v>
      </c>
    </row>
    <row r="1970" spans="1:5" x14ac:dyDescent="0.3">
      <c r="A1970" s="14" t="s">
        <v>2044</v>
      </c>
      <c r="B1970" s="13">
        <v>3964.2400665283203</v>
      </c>
      <c r="C1970" s="8">
        <v>0</v>
      </c>
      <c r="D1970" s="13">
        <f t="shared" si="30"/>
        <v>3964.2400665283203</v>
      </c>
      <c r="E1970" s="8" t="str" cm="1">
        <f t="array" ref="E1970">_xlfn.IFS(D1970&lt;100000,"Malá",D1970&lt;442000,"Podlimitná",D1970&gt;442000,"Nadlimitná")</f>
        <v>Malá</v>
      </c>
    </row>
    <row r="1971" spans="1:5" x14ac:dyDescent="0.3">
      <c r="A1971" s="14" t="s">
        <v>2045</v>
      </c>
      <c r="B1971" s="13">
        <v>235691.31098175049</v>
      </c>
      <c r="C1971" s="8">
        <v>0</v>
      </c>
      <c r="D1971" s="13">
        <f t="shared" si="30"/>
        <v>235691.31098175049</v>
      </c>
      <c r="E1971" s="8" t="str" cm="1">
        <f t="array" ref="E1971">_xlfn.IFS(D1971&lt;100000,"Malá",D1971&lt;442000,"Podlimitná",D1971&gt;442000,"Nadlimitná")</f>
        <v>Podlimitná</v>
      </c>
    </row>
    <row r="1972" spans="1:5" x14ac:dyDescent="0.3">
      <c r="A1972" s="14" t="s">
        <v>2046</v>
      </c>
      <c r="B1972" s="13">
        <v>102504.86977767944</v>
      </c>
      <c r="C1972" s="8">
        <v>0</v>
      </c>
      <c r="D1972" s="13">
        <f t="shared" si="30"/>
        <v>102504.86977767944</v>
      </c>
      <c r="E1972" s="8" t="str" cm="1">
        <f t="array" ref="E1972">_xlfn.IFS(D1972&lt;100000,"Malá",D1972&lt;442000,"Podlimitná",D1972&gt;442000,"Nadlimitná")</f>
        <v>Podlimitná</v>
      </c>
    </row>
    <row r="1973" spans="1:5" x14ac:dyDescent="0.3">
      <c r="A1973" s="14" t="s">
        <v>2047</v>
      </c>
      <c r="B1973" s="13">
        <v>32690.980247497559</v>
      </c>
      <c r="C1973" s="8">
        <v>0</v>
      </c>
      <c r="D1973" s="13">
        <f t="shared" si="30"/>
        <v>32690.980247497559</v>
      </c>
      <c r="E1973" s="8" t="str" cm="1">
        <f t="array" ref="E1973">_xlfn.IFS(D1973&lt;100000,"Malá",D1973&lt;442000,"Podlimitná",D1973&gt;442000,"Nadlimitná")</f>
        <v>Malá</v>
      </c>
    </row>
    <row r="1974" spans="1:5" x14ac:dyDescent="0.3">
      <c r="A1974" s="14" t="s">
        <v>2048</v>
      </c>
      <c r="B1974" s="13">
        <v>3797.3798828125</v>
      </c>
      <c r="C1974" s="8">
        <v>0</v>
      </c>
      <c r="D1974" s="13">
        <f t="shared" si="30"/>
        <v>3797.3798828125</v>
      </c>
      <c r="E1974" s="8" t="str" cm="1">
        <f t="array" ref="E1974">_xlfn.IFS(D1974&lt;100000,"Malá",D1974&lt;442000,"Podlimitná",D1974&gt;442000,"Nadlimitná")</f>
        <v>Malá</v>
      </c>
    </row>
    <row r="1975" spans="1:5" x14ac:dyDescent="0.3">
      <c r="A1975" s="14" t="s">
        <v>2049</v>
      </c>
      <c r="B1975" s="13">
        <v>251250.40687561035</v>
      </c>
      <c r="C1975" s="8">
        <v>0</v>
      </c>
      <c r="D1975" s="13">
        <f t="shared" si="30"/>
        <v>251250.40687561035</v>
      </c>
      <c r="E1975" s="8" t="str" cm="1">
        <f t="array" ref="E1975">_xlfn.IFS(D1975&lt;100000,"Malá",D1975&lt;442000,"Podlimitná",D1975&gt;442000,"Nadlimitná")</f>
        <v>Podlimitná</v>
      </c>
    </row>
    <row r="1976" spans="1:5" x14ac:dyDescent="0.3">
      <c r="A1976" s="14" t="s">
        <v>2050</v>
      </c>
      <c r="B1976" s="13">
        <v>31603.009473204613</v>
      </c>
      <c r="C1976" s="8">
        <v>0</v>
      </c>
      <c r="D1976" s="13">
        <f t="shared" si="30"/>
        <v>31603.009473204613</v>
      </c>
      <c r="E1976" s="8" t="str" cm="1">
        <f t="array" ref="E1976">_xlfn.IFS(D1976&lt;100000,"Malá",D1976&lt;442000,"Podlimitná",D1976&gt;442000,"Nadlimitná")</f>
        <v>Malá</v>
      </c>
    </row>
    <row r="1977" spans="1:5" x14ac:dyDescent="0.3">
      <c r="A1977" s="14" t="s">
        <v>2051</v>
      </c>
      <c r="B1977" s="13">
        <v>17224.739868164063</v>
      </c>
      <c r="C1977" s="8">
        <v>0</v>
      </c>
      <c r="D1977" s="13">
        <f t="shared" si="30"/>
        <v>17224.739868164063</v>
      </c>
      <c r="E1977" s="8" t="str" cm="1">
        <f t="array" ref="E1977">_xlfn.IFS(D1977&lt;100000,"Malá",D1977&lt;442000,"Podlimitná",D1977&gt;442000,"Nadlimitná")</f>
        <v>Malá</v>
      </c>
    </row>
    <row r="1978" spans="1:5" x14ac:dyDescent="0.3">
      <c r="A1978" s="14" t="s">
        <v>2052</v>
      </c>
      <c r="B1978" s="13">
        <v>30407.37036895752</v>
      </c>
      <c r="C1978" s="8">
        <v>0</v>
      </c>
      <c r="D1978" s="13">
        <f t="shared" si="30"/>
        <v>30407.37036895752</v>
      </c>
      <c r="E1978" s="8" t="str" cm="1">
        <f t="array" ref="E1978">_xlfn.IFS(D1978&lt;100000,"Malá",D1978&lt;442000,"Podlimitná",D1978&gt;442000,"Nadlimitná")</f>
        <v>Malá</v>
      </c>
    </row>
    <row r="1979" spans="1:5" x14ac:dyDescent="0.3">
      <c r="A1979" s="14" t="s">
        <v>2053</v>
      </c>
      <c r="B1979" s="13">
        <v>34436.459922790527</v>
      </c>
      <c r="C1979" s="8">
        <v>0</v>
      </c>
      <c r="D1979" s="13">
        <f t="shared" si="30"/>
        <v>34436.459922790527</v>
      </c>
      <c r="E1979" s="8" t="str" cm="1">
        <f t="array" ref="E1979">_xlfn.IFS(D1979&lt;100000,"Malá",D1979&lt;442000,"Podlimitná",D1979&gt;442000,"Nadlimitná")</f>
        <v>Malá</v>
      </c>
    </row>
    <row r="1980" spans="1:5" x14ac:dyDescent="0.3">
      <c r="A1980" s="14" t="s">
        <v>2054</v>
      </c>
      <c r="B1980" s="13">
        <v>91936.658203125</v>
      </c>
      <c r="C1980" s="8">
        <v>0</v>
      </c>
      <c r="D1980" s="13">
        <f t="shared" si="30"/>
        <v>91936.658203125</v>
      </c>
      <c r="E1980" s="8" t="str" cm="1">
        <f t="array" ref="E1980">_xlfn.IFS(D1980&lt;100000,"Malá",D1980&lt;442000,"Podlimitná",D1980&gt;442000,"Nadlimitná")</f>
        <v>Malá</v>
      </c>
    </row>
    <row r="1981" spans="1:5" x14ac:dyDescent="0.3">
      <c r="A1981" s="14" t="s">
        <v>2055</v>
      </c>
      <c r="B1981" s="13">
        <v>11656.240478515625</v>
      </c>
      <c r="C1981" s="8">
        <v>0</v>
      </c>
      <c r="D1981" s="13">
        <f t="shared" si="30"/>
        <v>11656.240478515625</v>
      </c>
      <c r="E1981" s="8" t="str" cm="1">
        <f t="array" ref="E1981">_xlfn.IFS(D1981&lt;100000,"Malá",D1981&lt;442000,"Podlimitná",D1981&gt;442000,"Nadlimitná")</f>
        <v>Malá</v>
      </c>
    </row>
    <row r="1982" spans="1:5" x14ac:dyDescent="0.3">
      <c r="A1982" s="14" t="s">
        <v>2056</v>
      </c>
      <c r="B1982" s="13">
        <v>81585.689697265625</v>
      </c>
      <c r="C1982" s="8">
        <v>0</v>
      </c>
      <c r="D1982" s="13">
        <f t="shared" si="30"/>
        <v>81585.689697265625</v>
      </c>
      <c r="E1982" s="8" t="str" cm="1">
        <f t="array" ref="E1982">_xlfn.IFS(D1982&lt;100000,"Malá",D1982&lt;442000,"Podlimitná",D1982&gt;442000,"Nadlimitná")</f>
        <v>Malá</v>
      </c>
    </row>
    <row r="1983" spans="1:5" x14ac:dyDescent="0.3">
      <c r="A1983" s="14" t="s">
        <v>2057</v>
      </c>
      <c r="B1983" s="13">
        <v>231774.21995925903</v>
      </c>
      <c r="C1983" s="8">
        <v>0</v>
      </c>
      <c r="D1983" s="13">
        <f t="shared" si="30"/>
        <v>231774.21995925903</v>
      </c>
      <c r="E1983" s="8" t="str" cm="1">
        <f t="array" ref="E1983">_xlfn.IFS(D1983&lt;100000,"Malá",D1983&lt;442000,"Podlimitná",D1983&gt;442000,"Nadlimitná")</f>
        <v>Podlimitná</v>
      </c>
    </row>
    <row r="1984" spans="1:5" x14ac:dyDescent="0.3">
      <c r="A1984" s="14" t="s">
        <v>2058</v>
      </c>
      <c r="B1984" s="13">
        <v>21622.850135803223</v>
      </c>
      <c r="C1984" s="8">
        <v>0</v>
      </c>
      <c r="D1984" s="13">
        <f t="shared" si="30"/>
        <v>21622.850135803223</v>
      </c>
      <c r="E1984" s="8" t="str" cm="1">
        <f t="array" ref="E1984">_xlfn.IFS(D1984&lt;100000,"Malá",D1984&lt;442000,"Podlimitná",D1984&gt;442000,"Nadlimitná")</f>
        <v>Malá</v>
      </c>
    </row>
    <row r="1985" spans="1:5" x14ac:dyDescent="0.3">
      <c r="A1985" s="14" t="s">
        <v>2059</v>
      </c>
      <c r="B1985" s="13">
        <v>141639.09057807922</v>
      </c>
      <c r="C1985" s="8">
        <v>0</v>
      </c>
      <c r="D1985" s="13">
        <f t="shared" si="30"/>
        <v>141639.09057807922</v>
      </c>
      <c r="E1985" s="8" t="str" cm="1">
        <f t="array" ref="E1985">_xlfn.IFS(D1985&lt;100000,"Malá",D1985&lt;442000,"Podlimitná",D1985&gt;442000,"Nadlimitná")</f>
        <v>Podlimitná</v>
      </c>
    </row>
    <row r="1986" spans="1:5" x14ac:dyDescent="0.3">
      <c r="A1986" s="14" t="s">
        <v>2060</v>
      </c>
      <c r="B1986" s="13">
        <v>435259.13949584961</v>
      </c>
      <c r="C1986" s="8">
        <v>1</v>
      </c>
      <c r="D1986" s="13">
        <f t="shared" si="30"/>
        <v>362481.69197110884</v>
      </c>
      <c r="E1986" s="8" t="str" cm="1">
        <f t="array" ref="E1986">_xlfn.IFS(D1986&lt;100000,"Malá",D1986&lt;442000,"Podlimitná",D1986&gt;442000,"Nadlimitná")</f>
        <v>Podlimitná</v>
      </c>
    </row>
    <row r="1987" spans="1:5" x14ac:dyDescent="0.3">
      <c r="A1987" s="14" t="s">
        <v>2061</v>
      </c>
      <c r="B1987" s="13">
        <v>203637.3486328125</v>
      </c>
      <c r="C1987" s="8">
        <v>0</v>
      </c>
      <c r="D1987" s="13">
        <f t="shared" si="30"/>
        <v>203637.3486328125</v>
      </c>
      <c r="E1987" s="8" t="str" cm="1">
        <f t="array" ref="E1987">_xlfn.IFS(D1987&lt;100000,"Malá",D1987&lt;442000,"Podlimitná",D1987&gt;442000,"Nadlimitná")</f>
        <v>Podlimitná</v>
      </c>
    </row>
    <row r="1988" spans="1:5" x14ac:dyDescent="0.3">
      <c r="A1988" s="14" t="s">
        <v>2062</v>
      </c>
      <c r="B1988" s="13">
        <v>126345.31146240234</v>
      </c>
      <c r="C1988" s="8">
        <v>0</v>
      </c>
      <c r="D1988" s="13">
        <f t="shared" si="30"/>
        <v>126345.31146240234</v>
      </c>
      <c r="E1988" s="8" t="str" cm="1">
        <f t="array" ref="E1988">_xlfn.IFS(D1988&lt;100000,"Malá",D1988&lt;442000,"Podlimitná",D1988&gt;442000,"Nadlimitná")</f>
        <v>Podlimitná</v>
      </c>
    </row>
    <row r="1989" spans="1:5" x14ac:dyDescent="0.3">
      <c r="A1989" s="14" t="s">
        <v>2063</v>
      </c>
      <c r="B1989" s="13">
        <v>131894.89965820313</v>
      </c>
      <c r="C1989" s="8">
        <v>0</v>
      </c>
      <c r="D1989" s="13">
        <f t="shared" si="30"/>
        <v>131894.89965820313</v>
      </c>
      <c r="E1989" s="8" t="str" cm="1">
        <f t="array" ref="E1989">_xlfn.IFS(D1989&lt;100000,"Malá",D1989&lt;442000,"Podlimitná",D1989&gt;442000,"Nadlimitná")</f>
        <v>Podlimitná</v>
      </c>
    </row>
    <row r="1990" spans="1:5" x14ac:dyDescent="0.3">
      <c r="A1990" s="14" t="s">
        <v>2064</v>
      </c>
      <c r="B1990" s="13">
        <v>47023.049743652344</v>
      </c>
      <c r="C1990" s="8">
        <v>0</v>
      </c>
      <c r="D1990" s="13">
        <f t="shared" si="30"/>
        <v>47023.049743652344</v>
      </c>
      <c r="E1990" s="8" t="str" cm="1">
        <f t="array" ref="E1990">_xlfn.IFS(D1990&lt;100000,"Malá",D1990&lt;442000,"Podlimitná",D1990&gt;442000,"Nadlimitná")</f>
        <v>Malá</v>
      </c>
    </row>
    <row r="1991" spans="1:5" x14ac:dyDescent="0.3">
      <c r="A1991" s="14" t="s">
        <v>2065</v>
      </c>
      <c r="B1991" s="13">
        <v>97497.289930343628</v>
      </c>
      <c r="C1991" s="8">
        <v>0</v>
      </c>
      <c r="D1991" s="13">
        <f t="shared" si="30"/>
        <v>97497.289930343628</v>
      </c>
      <c r="E1991" s="8" t="str" cm="1">
        <f t="array" ref="E1991">_xlfn.IFS(D1991&lt;100000,"Malá",D1991&lt;442000,"Podlimitná",D1991&gt;442000,"Nadlimitná")</f>
        <v>Malá</v>
      </c>
    </row>
    <row r="1992" spans="1:5" x14ac:dyDescent="0.3">
      <c r="A1992" s="14" t="s">
        <v>2066</v>
      </c>
      <c r="B1992" s="13">
        <v>36780.119510650635</v>
      </c>
      <c r="C1992" s="8">
        <v>0</v>
      </c>
      <c r="D1992" s="13">
        <f t="shared" si="30"/>
        <v>36780.119510650635</v>
      </c>
      <c r="E1992" s="8" t="str" cm="1">
        <f t="array" ref="E1992">_xlfn.IFS(D1992&lt;100000,"Malá",D1992&lt;442000,"Podlimitná",D1992&gt;442000,"Nadlimitná")</f>
        <v>Malá</v>
      </c>
    </row>
    <row r="1993" spans="1:5" x14ac:dyDescent="0.3">
      <c r="A1993" s="14" t="s">
        <v>2067</v>
      </c>
      <c r="B1993" s="13">
        <v>142234.95980834961</v>
      </c>
      <c r="C1993" s="8">
        <v>0</v>
      </c>
      <c r="D1993" s="13">
        <f t="shared" si="30"/>
        <v>142234.95980834961</v>
      </c>
      <c r="E1993" s="8" t="str" cm="1">
        <f t="array" ref="E1993">_xlfn.IFS(D1993&lt;100000,"Malá",D1993&lt;442000,"Podlimitná",D1993&gt;442000,"Nadlimitná")</f>
        <v>Podlimitná</v>
      </c>
    </row>
    <row r="1994" spans="1:5" x14ac:dyDescent="0.3">
      <c r="A1994" s="14" t="s">
        <v>2068</v>
      </c>
      <c r="B1994" s="13">
        <v>401151.15014648438</v>
      </c>
      <c r="C1994" s="8">
        <v>1</v>
      </c>
      <c r="D1994" s="13">
        <f t="shared" si="30"/>
        <v>334076.72452249686</v>
      </c>
      <c r="E1994" s="8" t="str" cm="1">
        <f t="array" ref="E1994">_xlfn.IFS(D1994&lt;100000,"Malá",D1994&lt;442000,"Podlimitná",D1994&gt;442000,"Nadlimitná")</f>
        <v>Podlimitná</v>
      </c>
    </row>
    <row r="1995" spans="1:5" x14ac:dyDescent="0.3">
      <c r="A1995" s="14" t="s">
        <v>2069</v>
      </c>
      <c r="B1995" s="13">
        <v>306164.38874053955</v>
      </c>
      <c r="C1995" s="8">
        <v>1</v>
      </c>
      <c r="D1995" s="13">
        <f t="shared" si="30"/>
        <v>254972.21214128993</v>
      </c>
      <c r="E1995" s="8" t="str" cm="1">
        <f t="array" ref="E1995">_xlfn.IFS(D1995&lt;100000,"Malá",D1995&lt;442000,"Podlimitná",D1995&gt;442000,"Nadlimitná")</f>
        <v>Podlimitná</v>
      </c>
    </row>
    <row r="1996" spans="1:5" x14ac:dyDescent="0.3">
      <c r="A1996" s="14" t="s">
        <v>2070</v>
      </c>
      <c r="B1996" s="13">
        <v>74473.480610847473</v>
      </c>
      <c r="C1996" s="8">
        <v>0</v>
      </c>
      <c r="D1996" s="13">
        <f t="shared" si="30"/>
        <v>74473.480610847473</v>
      </c>
      <c r="E1996" s="8" t="str" cm="1">
        <f t="array" ref="E1996">_xlfn.IFS(D1996&lt;100000,"Malá",D1996&lt;442000,"Podlimitná",D1996&gt;442000,"Nadlimitná")</f>
        <v>Malá</v>
      </c>
    </row>
    <row r="1997" spans="1:5" x14ac:dyDescent="0.3">
      <c r="A1997" s="14" t="s">
        <v>2071</v>
      </c>
      <c r="B1997" s="13">
        <v>86678.670257568359</v>
      </c>
      <c r="C1997" s="8">
        <v>0</v>
      </c>
      <c r="D1997" s="13">
        <f t="shared" si="30"/>
        <v>86678.670257568359</v>
      </c>
      <c r="E1997" s="8" t="str" cm="1">
        <f t="array" ref="E1997">_xlfn.IFS(D1997&lt;100000,"Malá",D1997&lt;442000,"Podlimitná",D1997&gt;442000,"Nadlimitná")</f>
        <v>Malá</v>
      </c>
    </row>
    <row r="1998" spans="1:5" x14ac:dyDescent="0.3">
      <c r="A1998" s="14" t="s">
        <v>2072</v>
      </c>
      <c r="B1998" s="13">
        <v>31367.769864082336</v>
      </c>
      <c r="C1998" s="8">
        <v>0</v>
      </c>
      <c r="D1998" s="13">
        <f t="shared" ref="D1998:D2061" si="31">IF(C1998=1,B1998*$M$20,B1998)</f>
        <v>31367.769864082336</v>
      </c>
      <c r="E1998" s="8" t="str" cm="1">
        <f t="array" ref="E1998">_xlfn.IFS(D1998&lt;100000,"Malá",D1998&lt;442000,"Podlimitná",D1998&gt;442000,"Nadlimitná")</f>
        <v>Malá</v>
      </c>
    </row>
    <row r="1999" spans="1:5" x14ac:dyDescent="0.3">
      <c r="A1999" s="14" t="s">
        <v>2073</v>
      </c>
      <c r="B1999" s="13">
        <v>29754.490478515625</v>
      </c>
      <c r="C1999" s="8">
        <v>0</v>
      </c>
      <c r="D1999" s="13">
        <f t="shared" si="31"/>
        <v>29754.490478515625</v>
      </c>
      <c r="E1999" s="8" t="str" cm="1">
        <f t="array" ref="E1999">_xlfn.IFS(D1999&lt;100000,"Malá",D1999&lt;442000,"Podlimitná",D1999&gt;442000,"Nadlimitná")</f>
        <v>Malá</v>
      </c>
    </row>
    <row r="2000" spans="1:5" x14ac:dyDescent="0.3">
      <c r="A2000" s="14" t="s">
        <v>2074</v>
      </c>
      <c r="B2000" s="13">
        <v>218408.2932434082</v>
      </c>
      <c r="C2000" s="8">
        <v>1</v>
      </c>
      <c r="D2000" s="13">
        <f t="shared" si="31"/>
        <v>181889.36312076592</v>
      </c>
      <c r="E2000" s="8" t="str" cm="1">
        <f t="array" ref="E2000">_xlfn.IFS(D2000&lt;100000,"Malá",D2000&lt;442000,"Podlimitná",D2000&gt;442000,"Nadlimitná")</f>
        <v>Podlimitná</v>
      </c>
    </row>
    <row r="2001" spans="1:5" x14ac:dyDescent="0.3">
      <c r="A2001" s="14" t="s">
        <v>2075</v>
      </c>
      <c r="B2001" s="13">
        <v>107119.35855102539</v>
      </c>
      <c r="C2001" s="8">
        <v>0</v>
      </c>
      <c r="D2001" s="13">
        <f t="shared" si="31"/>
        <v>107119.35855102539</v>
      </c>
      <c r="E2001" s="8" t="str" cm="1">
        <f t="array" ref="E2001">_xlfn.IFS(D2001&lt;100000,"Malá",D2001&lt;442000,"Podlimitná",D2001&gt;442000,"Nadlimitná")</f>
        <v>Podlimitná</v>
      </c>
    </row>
    <row r="2002" spans="1:5" x14ac:dyDescent="0.3">
      <c r="A2002" s="14" t="s">
        <v>2076</v>
      </c>
      <c r="B2002" s="13">
        <v>20982.900085449219</v>
      </c>
      <c r="C2002" s="8">
        <v>0</v>
      </c>
      <c r="D2002" s="13">
        <f t="shared" si="31"/>
        <v>20982.900085449219</v>
      </c>
      <c r="E2002" s="8" t="str" cm="1">
        <f t="array" ref="E2002">_xlfn.IFS(D2002&lt;100000,"Malá",D2002&lt;442000,"Podlimitná",D2002&gt;442000,"Nadlimitná")</f>
        <v>Malá</v>
      </c>
    </row>
    <row r="2003" spans="1:5" x14ac:dyDescent="0.3">
      <c r="A2003" s="14" t="s">
        <v>2077</v>
      </c>
      <c r="B2003" s="13">
        <v>90308.800109863281</v>
      </c>
      <c r="C2003" s="8">
        <v>0</v>
      </c>
      <c r="D2003" s="13">
        <f t="shared" si="31"/>
        <v>90308.800109863281</v>
      </c>
      <c r="E2003" s="8" t="str" cm="1">
        <f t="array" ref="E2003">_xlfn.IFS(D2003&lt;100000,"Malá",D2003&lt;442000,"Podlimitná",D2003&gt;442000,"Nadlimitná")</f>
        <v>Malá</v>
      </c>
    </row>
    <row r="2004" spans="1:5" x14ac:dyDescent="0.3">
      <c r="A2004" s="14" t="s">
        <v>2078</v>
      </c>
      <c r="B2004" s="13">
        <v>40719.829986572266</v>
      </c>
      <c r="C2004" s="8">
        <v>0</v>
      </c>
      <c r="D2004" s="13">
        <f t="shared" si="31"/>
        <v>40719.829986572266</v>
      </c>
      <c r="E2004" s="8" t="str" cm="1">
        <f t="array" ref="E2004">_xlfn.IFS(D2004&lt;100000,"Malá",D2004&lt;442000,"Podlimitná",D2004&gt;442000,"Nadlimitná")</f>
        <v>Malá</v>
      </c>
    </row>
    <row r="2005" spans="1:5" x14ac:dyDescent="0.3">
      <c r="A2005" s="14" t="s">
        <v>2079</v>
      </c>
      <c r="B2005" s="13">
        <v>25972.690135955811</v>
      </c>
      <c r="C2005" s="8">
        <v>0</v>
      </c>
      <c r="D2005" s="13">
        <f t="shared" si="31"/>
        <v>25972.690135955811</v>
      </c>
      <c r="E2005" s="8" t="str" cm="1">
        <f t="array" ref="E2005">_xlfn.IFS(D2005&lt;100000,"Malá",D2005&lt;442000,"Podlimitná",D2005&gt;442000,"Nadlimitná")</f>
        <v>Malá</v>
      </c>
    </row>
    <row r="2006" spans="1:5" x14ac:dyDescent="0.3">
      <c r="A2006" s="14" t="s">
        <v>2080</v>
      </c>
      <c r="B2006" s="13">
        <v>11587.209999084473</v>
      </c>
      <c r="C2006" s="8">
        <v>0</v>
      </c>
      <c r="D2006" s="13">
        <f t="shared" si="31"/>
        <v>11587.209999084473</v>
      </c>
      <c r="E2006" s="8" t="str" cm="1">
        <f t="array" ref="E2006">_xlfn.IFS(D2006&lt;100000,"Malá",D2006&lt;442000,"Podlimitná",D2006&gt;442000,"Nadlimitná")</f>
        <v>Malá</v>
      </c>
    </row>
    <row r="2007" spans="1:5" x14ac:dyDescent="0.3">
      <c r="A2007" s="14" t="s">
        <v>2081</v>
      </c>
      <c r="B2007" s="13">
        <v>94845.058364868164</v>
      </c>
      <c r="C2007" s="8">
        <v>0</v>
      </c>
      <c r="D2007" s="13">
        <f t="shared" si="31"/>
        <v>94845.058364868164</v>
      </c>
      <c r="E2007" s="8" t="str" cm="1">
        <f t="array" ref="E2007">_xlfn.IFS(D2007&lt;100000,"Malá",D2007&lt;442000,"Podlimitná",D2007&gt;442000,"Nadlimitná")</f>
        <v>Malá</v>
      </c>
    </row>
    <row r="2008" spans="1:5" x14ac:dyDescent="0.3">
      <c r="A2008" s="14" t="s">
        <v>2082</v>
      </c>
      <c r="B2008" s="13">
        <v>66151.690976142883</v>
      </c>
      <c r="C2008" s="8">
        <v>0</v>
      </c>
      <c r="D2008" s="13">
        <f t="shared" si="31"/>
        <v>66151.690976142883</v>
      </c>
      <c r="E2008" s="8" t="str" cm="1">
        <f t="array" ref="E2008">_xlfn.IFS(D2008&lt;100000,"Malá",D2008&lt;442000,"Podlimitná",D2008&gt;442000,"Nadlimitná")</f>
        <v>Malá</v>
      </c>
    </row>
    <row r="2009" spans="1:5" x14ac:dyDescent="0.3">
      <c r="A2009" s="14" t="s">
        <v>2083</v>
      </c>
      <c r="B2009" s="13">
        <v>61084.539401054382</v>
      </c>
      <c r="C2009" s="8">
        <v>0</v>
      </c>
      <c r="D2009" s="13">
        <f t="shared" si="31"/>
        <v>61084.539401054382</v>
      </c>
      <c r="E2009" s="8" t="str" cm="1">
        <f t="array" ref="E2009">_xlfn.IFS(D2009&lt;100000,"Malá",D2009&lt;442000,"Podlimitná",D2009&gt;442000,"Nadlimitná")</f>
        <v>Malá</v>
      </c>
    </row>
    <row r="2010" spans="1:5" x14ac:dyDescent="0.3">
      <c r="A2010" s="14" t="s">
        <v>2084</v>
      </c>
      <c r="B2010" s="13">
        <v>114232.68112182617</v>
      </c>
      <c r="C2010" s="8">
        <v>0</v>
      </c>
      <c r="D2010" s="13">
        <f t="shared" si="31"/>
        <v>114232.68112182617</v>
      </c>
      <c r="E2010" s="8" t="str" cm="1">
        <f t="array" ref="E2010">_xlfn.IFS(D2010&lt;100000,"Malá",D2010&lt;442000,"Podlimitná",D2010&gt;442000,"Nadlimitná")</f>
        <v>Podlimitná</v>
      </c>
    </row>
    <row r="2011" spans="1:5" x14ac:dyDescent="0.3">
      <c r="A2011" s="14" t="s">
        <v>2085</v>
      </c>
      <c r="B2011" s="13">
        <v>1611.5300216674805</v>
      </c>
      <c r="C2011" s="8">
        <v>0</v>
      </c>
      <c r="D2011" s="13">
        <f t="shared" si="31"/>
        <v>1611.5300216674805</v>
      </c>
      <c r="E2011" s="8" t="str" cm="1">
        <f t="array" ref="E2011">_xlfn.IFS(D2011&lt;100000,"Malá",D2011&lt;442000,"Podlimitná",D2011&gt;442000,"Nadlimitná")</f>
        <v>Malá</v>
      </c>
    </row>
    <row r="2012" spans="1:5" x14ac:dyDescent="0.3">
      <c r="A2012" s="14" t="s">
        <v>2086</v>
      </c>
      <c r="B2012" s="13">
        <v>56505.589672088623</v>
      </c>
      <c r="C2012" s="8">
        <v>0</v>
      </c>
      <c r="D2012" s="13">
        <f t="shared" si="31"/>
        <v>56505.589672088623</v>
      </c>
      <c r="E2012" s="8" t="str" cm="1">
        <f t="array" ref="E2012">_xlfn.IFS(D2012&lt;100000,"Malá",D2012&lt;442000,"Podlimitná",D2012&gt;442000,"Nadlimitná")</f>
        <v>Malá</v>
      </c>
    </row>
    <row r="2013" spans="1:5" x14ac:dyDescent="0.3">
      <c r="A2013" s="14" t="s">
        <v>2087</v>
      </c>
      <c r="B2013" s="13">
        <v>89908.1806640625</v>
      </c>
      <c r="C2013" s="8">
        <v>0</v>
      </c>
      <c r="D2013" s="13">
        <f t="shared" si="31"/>
        <v>89908.1806640625</v>
      </c>
      <c r="E2013" s="8" t="str" cm="1">
        <f t="array" ref="E2013">_xlfn.IFS(D2013&lt;100000,"Malá",D2013&lt;442000,"Podlimitná",D2013&gt;442000,"Nadlimitná")</f>
        <v>Malá</v>
      </c>
    </row>
    <row r="2014" spans="1:5" x14ac:dyDescent="0.3">
      <c r="A2014" s="14" t="s">
        <v>2088</v>
      </c>
      <c r="B2014" s="13">
        <v>4500416.6371035576</v>
      </c>
      <c r="C2014" s="8">
        <v>1</v>
      </c>
      <c r="D2014" s="13">
        <f t="shared" si="31"/>
        <v>3747925.061566181</v>
      </c>
      <c r="E2014" s="8" t="str" cm="1">
        <f t="array" ref="E2014">_xlfn.IFS(D2014&lt;100000,"Malá",D2014&lt;442000,"Podlimitná",D2014&gt;442000,"Nadlimitná")</f>
        <v>Nadlimitná</v>
      </c>
    </row>
    <row r="2015" spans="1:5" x14ac:dyDescent="0.3">
      <c r="A2015" s="14" t="s">
        <v>2089</v>
      </c>
      <c r="B2015" s="13">
        <v>21730.779663085938</v>
      </c>
      <c r="C2015" s="8">
        <v>0</v>
      </c>
      <c r="D2015" s="13">
        <f t="shared" si="31"/>
        <v>21730.779663085938</v>
      </c>
      <c r="E2015" s="8" t="str" cm="1">
        <f t="array" ref="E2015">_xlfn.IFS(D2015&lt;100000,"Malá",D2015&lt;442000,"Podlimitná",D2015&gt;442000,"Nadlimitná")</f>
        <v>Malá</v>
      </c>
    </row>
    <row r="2016" spans="1:5" x14ac:dyDescent="0.3">
      <c r="A2016" s="14" t="s">
        <v>2090</v>
      </c>
      <c r="B2016" s="13">
        <v>37860.009429931641</v>
      </c>
      <c r="C2016" s="8">
        <v>0</v>
      </c>
      <c r="D2016" s="13">
        <f t="shared" si="31"/>
        <v>37860.009429931641</v>
      </c>
      <c r="E2016" s="8" t="str" cm="1">
        <f t="array" ref="E2016">_xlfn.IFS(D2016&lt;100000,"Malá",D2016&lt;442000,"Podlimitná",D2016&gt;442000,"Nadlimitná")</f>
        <v>Malá</v>
      </c>
    </row>
    <row r="2017" spans="1:5" x14ac:dyDescent="0.3">
      <c r="A2017" s="14" t="s">
        <v>2091</v>
      </c>
      <c r="B2017" s="13">
        <v>10139.390090942383</v>
      </c>
      <c r="C2017" s="8">
        <v>0</v>
      </c>
      <c r="D2017" s="13">
        <f t="shared" si="31"/>
        <v>10139.390090942383</v>
      </c>
      <c r="E2017" s="8" t="str" cm="1">
        <f t="array" ref="E2017">_xlfn.IFS(D2017&lt;100000,"Malá",D2017&lt;442000,"Podlimitná",D2017&gt;442000,"Nadlimitná")</f>
        <v>Malá</v>
      </c>
    </row>
    <row r="2018" spans="1:5" x14ac:dyDescent="0.3">
      <c r="A2018" s="14" t="s">
        <v>2092</v>
      </c>
      <c r="B2018" s="13">
        <v>26797.259796142578</v>
      </c>
      <c r="C2018" s="8">
        <v>0</v>
      </c>
      <c r="D2018" s="13">
        <f t="shared" si="31"/>
        <v>26797.259796142578</v>
      </c>
      <c r="E2018" s="8" t="str" cm="1">
        <f t="array" ref="E2018">_xlfn.IFS(D2018&lt;100000,"Malá",D2018&lt;442000,"Podlimitná",D2018&gt;442000,"Nadlimitná")</f>
        <v>Malá</v>
      </c>
    </row>
    <row r="2019" spans="1:5" x14ac:dyDescent="0.3">
      <c r="A2019" s="14" t="s">
        <v>2093</v>
      </c>
      <c r="B2019" s="13">
        <v>16737.259887695313</v>
      </c>
      <c r="C2019" s="8">
        <v>0</v>
      </c>
      <c r="D2019" s="13">
        <f t="shared" si="31"/>
        <v>16737.259887695313</v>
      </c>
      <c r="E2019" s="8" t="str" cm="1">
        <f t="array" ref="E2019">_xlfn.IFS(D2019&lt;100000,"Malá",D2019&lt;442000,"Podlimitná",D2019&gt;442000,"Nadlimitná")</f>
        <v>Malá</v>
      </c>
    </row>
    <row r="2020" spans="1:5" x14ac:dyDescent="0.3">
      <c r="A2020" s="14" t="s">
        <v>2094</v>
      </c>
      <c r="B2020" s="13">
        <v>26863.178993225098</v>
      </c>
      <c r="C2020" s="8">
        <v>0</v>
      </c>
      <c r="D2020" s="13">
        <f t="shared" si="31"/>
        <v>26863.178993225098</v>
      </c>
      <c r="E2020" s="8" t="str" cm="1">
        <f t="array" ref="E2020">_xlfn.IFS(D2020&lt;100000,"Malá",D2020&lt;442000,"Podlimitná",D2020&gt;442000,"Nadlimitná")</f>
        <v>Malá</v>
      </c>
    </row>
    <row r="2021" spans="1:5" x14ac:dyDescent="0.3">
      <c r="A2021" s="14" t="s">
        <v>2095</v>
      </c>
      <c r="B2021" s="13">
        <v>13181.60009765625</v>
      </c>
      <c r="C2021" s="8">
        <v>0</v>
      </c>
      <c r="D2021" s="13">
        <f t="shared" si="31"/>
        <v>13181.60009765625</v>
      </c>
      <c r="E2021" s="8" t="str" cm="1">
        <f t="array" ref="E2021">_xlfn.IFS(D2021&lt;100000,"Malá",D2021&lt;442000,"Podlimitná",D2021&gt;442000,"Nadlimitná")</f>
        <v>Malá</v>
      </c>
    </row>
    <row r="2022" spans="1:5" x14ac:dyDescent="0.3">
      <c r="A2022" s="14" t="s">
        <v>2096</v>
      </c>
      <c r="B2022" s="13">
        <v>131345.70177268982</v>
      </c>
      <c r="C2022" s="8">
        <v>0</v>
      </c>
      <c r="D2022" s="13">
        <f t="shared" si="31"/>
        <v>131345.70177268982</v>
      </c>
      <c r="E2022" s="8" t="str" cm="1">
        <f t="array" ref="E2022">_xlfn.IFS(D2022&lt;100000,"Malá",D2022&lt;442000,"Podlimitná",D2022&gt;442000,"Nadlimitná")</f>
        <v>Podlimitná</v>
      </c>
    </row>
    <row r="2023" spans="1:5" x14ac:dyDescent="0.3">
      <c r="A2023" s="14" t="s">
        <v>2097</v>
      </c>
      <c r="B2023" s="13">
        <v>14478.619966864586</v>
      </c>
      <c r="C2023" s="8">
        <v>0</v>
      </c>
      <c r="D2023" s="13">
        <f t="shared" si="31"/>
        <v>14478.619966864586</v>
      </c>
      <c r="E2023" s="8" t="str" cm="1">
        <f t="array" ref="E2023">_xlfn.IFS(D2023&lt;100000,"Malá",D2023&lt;442000,"Podlimitná",D2023&gt;442000,"Nadlimitná")</f>
        <v>Malá</v>
      </c>
    </row>
    <row r="2024" spans="1:5" x14ac:dyDescent="0.3">
      <c r="A2024" s="14" t="s">
        <v>2098</v>
      </c>
      <c r="B2024" s="13">
        <v>4357.8200187683105</v>
      </c>
      <c r="C2024" s="8">
        <v>0</v>
      </c>
      <c r="D2024" s="13">
        <f t="shared" si="31"/>
        <v>4357.8200187683105</v>
      </c>
      <c r="E2024" s="8" t="str" cm="1">
        <f t="array" ref="E2024">_xlfn.IFS(D2024&lt;100000,"Malá",D2024&lt;442000,"Podlimitná",D2024&gt;442000,"Nadlimitná")</f>
        <v>Malá</v>
      </c>
    </row>
    <row r="2025" spans="1:5" x14ac:dyDescent="0.3">
      <c r="A2025" s="14" t="s">
        <v>2099</v>
      </c>
      <c r="B2025" s="13">
        <v>48786.880187988281</v>
      </c>
      <c r="C2025" s="8">
        <v>0</v>
      </c>
      <c r="D2025" s="13">
        <f t="shared" si="31"/>
        <v>48786.880187988281</v>
      </c>
      <c r="E2025" s="8" t="str" cm="1">
        <f t="array" ref="E2025">_xlfn.IFS(D2025&lt;100000,"Malá",D2025&lt;442000,"Podlimitná",D2025&gt;442000,"Nadlimitná")</f>
        <v>Malá</v>
      </c>
    </row>
    <row r="2026" spans="1:5" x14ac:dyDescent="0.3">
      <c r="A2026" s="14" t="s">
        <v>2100</v>
      </c>
      <c r="B2026" s="13">
        <v>9134.830078125</v>
      </c>
      <c r="C2026" s="8">
        <v>0</v>
      </c>
      <c r="D2026" s="13">
        <f t="shared" si="31"/>
        <v>9134.830078125</v>
      </c>
      <c r="E2026" s="8" t="str" cm="1">
        <f t="array" ref="E2026">_xlfn.IFS(D2026&lt;100000,"Malá",D2026&lt;442000,"Podlimitná",D2026&gt;442000,"Nadlimitná")</f>
        <v>Malá</v>
      </c>
    </row>
    <row r="2027" spans="1:5" x14ac:dyDescent="0.3">
      <c r="A2027" s="14" t="s">
        <v>2101</v>
      </c>
      <c r="B2027" s="13">
        <v>18880.690441131592</v>
      </c>
      <c r="C2027" s="8">
        <v>0</v>
      </c>
      <c r="D2027" s="13">
        <f t="shared" si="31"/>
        <v>18880.690441131592</v>
      </c>
      <c r="E2027" s="8" t="str" cm="1">
        <f t="array" ref="E2027">_xlfn.IFS(D2027&lt;100000,"Malá",D2027&lt;442000,"Podlimitná",D2027&gt;442000,"Nadlimitná")</f>
        <v>Malá</v>
      </c>
    </row>
    <row r="2028" spans="1:5" x14ac:dyDescent="0.3">
      <c r="A2028" s="14" t="s">
        <v>2102</v>
      </c>
      <c r="B2028" s="13">
        <v>39829.889678955078</v>
      </c>
      <c r="C2028" s="8">
        <v>0</v>
      </c>
      <c r="D2028" s="13">
        <f t="shared" si="31"/>
        <v>39829.889678955078</v>
      </c>
      <c r="E2028" s="8" t="str" cm="1">
        <f t="array" ref="E2028">_xlfn.IFS(D2028&lt;100000,"Malá",D2028&lt;442000,"Podlimitná",D2028&gt;442000,"Nadlimitná")</f>
        <v>Malá</v>
      </c>
    </row>
    <row r="2029" spans="1:5" x14ac:dyDescent="0.3">
      <c r="A2029" s="14" t="s">
        <v>2103</v>
      </c>
      <c r="B2029" s="13">
        <v>61542.20166015625</v>
      </c>
      <c r="C2029" s="8">
        <v>0</v>
      </c>
      <c r="D2029" s="13">
        <f t="shared" si="31"/>
        <v>61542.20166015625</v>
      </c>
      <c r="E2029" s="8" t="str" cm="1">
        <f t="array" ref="E2029">_xlfn.IFS(D2029&lt;100000,"Malá",D2029&lt;442000,"Podlimitná",D2029&gt;442000,"Nadlimitná")</f>
        <v>Malá</v>
      </c>
    </row>
    <row r="2030" spans="1:5" x14ac:dyDescent="0.3">
      <c r="A2030" s="14" t="s">
        <v>2104</v>
      </c>
      <c r="B2030" s="13">
        <v>21915.580535888672</v>
      </c>
      <c r="C2030" s="8">
        <v>0</v>
      </c>
      <c r="D2030" s="13">
        <f t="shared" si="31"/>
        <v>21915.580535888672</v>
      </c>
      <c r="E2030" s="8" t="str" cm="1">
        <f t="array" ref="E2030">_xlfn.IFS(D2030&lt;100000,"Malá",D2030&lt;442000,"Podlimitná",D2030&gt;442000,"Nadlimitná")</f>
        <v>Malá</v>
      </c>
    </row>
    <row r="2031" spans="1:5" x14ac:dyDescent="0.3">
      <c r="A2031" s="14" t="s">
        <v>2105</v>
      </c>
      <c r="B2031" s="13">
        <v>3172.080078125</v>
      </c>
      <c r="C2031" s="8">
        <v>0</v>
      </c>
      <c r="D2031" s="13">
        <f t="shared" si="31"/>
        <v>3172.080078125</v>
      </c>
      <c r="E2031" s="8" t="str" cm="1">
        <f t="array" ref="E2031">_xlfn.IFS(D2031&lt;100000,"Malá",D2031&lt;442000,"Podlimitná",D2031&gt;442000,"Nadlimitná")</f>
        <v>Malá</v>
      </c>
    </row>
    <row r="2032" spans="1:5" x14ac:dyDescent="0.3">
      <c r="A2032" s="14" t="s">
        <v>2106</v>
      </c>
      <c r="B2032" s="13">
        <v>58157.289291381836</v>
      </c>
      <c r="C2032" s="8">
        <v>0</v>
      </c>
      <c r="D2032" s="13">
        <f t="shared" si="31"/>
        <v>58157.289291381836</v>
      </c>
      <c r="E2032" s="8" t="str" cm="1">
        <f t="array" ref="E2032">_xlfn.IFS(D2032&lt;100000,"Malá",D2032&lt;442000,"Podlimitná",D2032&gt;442000,"Nadlimitná")</f>
        <v>Malá</v>
      </c>
    </row>
    <row r="2033" spans="1:5" x14ac:dyDescent="0.3">
      <c r="A2033" s="14" t="s">
        <v>2107</v>
      </c>
      <c r="B2033" s="13">
        <v>16758.000156402588</v>
      </c>
      <c r="C2033" s="8">
        <v>0</v>
      </c>
      <c r="D2033" s="13">
        <f t="shared" si="31"/>
        <v>16758.000156402588</v>
      </c>
      <c r="E2033" s="8" t="str" cm="1">
        <f t="array" ref="E2033">_xlfn.IFS(D2033&lt;100000,"Malá",D2033&lt;442000,"Podlimitná",D2033&gt;442000,"Nadlimitná")</f>
        <v>Malá</v>
      </c>
    </row>
    <row r="2034" spans="1:5" x14ac:dyDescent="0.3">
      <c r="A2034" s="14" t="s">
        <v>2108</v>
      </c>
      <c r="B2034" s="13">
        <v>94139.170532226563</v>
      </c>
      <c r="C2034" s="8">
        <v>0</v>
      </c>
      <c r="D2034" s="13">
        <f t="shared" si="31"/>
        <v>94139.170532226563</v>
      </c>
      <c r="E2034" s="8" t="str" cm="1">
        <f t="array" ref="E2034">_xlfn.IFS(D2034&lt;100000,"Malá",D2034&lt;442000,"Podlimitná",D2034&gt;442000,"Nadlimitná")</f>
        <v>Malá</v>
      </c>
    </row>
    <row r="2035" spans="1:5" x14ac:dyDescent="0.3">
      <c r="A2035" s="14" t="s">
        <v>2109</v>
      </c>
      <c r="B2035" s="13">
        <v>43601.1201171875</v>
      </c>
      <c r="C2035" s="8">
        <v>0</v>
      </c>
      <c r="D2035" s="13">
        <f t="shared" si="31"/>
        <v>43601.1201171875</v>
      </c>
      <c r="E2035" s="8" t="str" cm="1">
        <f t="array" ref="E2035">_xlfn.IFS(D2035&lt;100000,"Malá",D2035&lt;442000,"Podlimitná",D2035&gt;442000,"Nadlimitná")</f>
        <v>Malá</v>
      </c>
    </row>
    <row r="2036" spans="1:5" x14ac:dyDescent="0.3">
      <c r="A2036" s="14" t="s">
        <v>2110</v>
      </c>
      <c r="B2036" s="13">
        <v>50719.849853515625</v>
      </c>
      <c r="C2036" s="8">
        <v>0</v>
      </c>
      <c r="D2036" s="13">
        <f t="shared" si="31"/>
        <v>50719.849853515625</v>
      </c>
      <c r="E2036" s="8" t="str" cm="1">
        <f t="array" ref="E2036">_xlfn.IFS(D2036&lt;100000,"Malá",D2036&lt;442000,"Podlimitná",D2036&gt;442000,"Nadlimitná")</f>
        <v>Malá</v>
      </c>
    </row>
    <row r="2037" spans="1:5" x14ac:dyDescent="0.3">
      <c r="A2037" s="14" t="s">
        <v>2111</v>
      </c>
      <c r="B2037" s="13">
        <v>35853.810546875</v>
      </c>
      <c r="C2037" s="8">
        <v>0</v>
      </c>
      <c r="D2037" s="13">
        <f t="shared" si="31"/>
        <v>35853.810546875</v>
      </c>
      <c r="E2037" s="8" t="str" cm="1">
        <f t="array" ref="E2037">_xlfn.IFS(D2037&lt;100000,"Malá",D2037&lt;442000,"Podlimitná",D2037&gt;442000,"Nadlimitná")</f>
        <v>Malá</v>
      </c>
    </row>
    <row r="2038" spans="1:5" x14ac:dyDescent="0.3">
      <c r="A2038" s="14" t="s">
        <v>2112</v>
      </c>
      <c r="B2038" s="13">
        <v>102404.95983886719</v>
      </c>
      <c r="C2038" s="8">
        <v>0</v>
      </c>
      <c r="D2038" s="13">
        <f t="shared" si="31"/>
        <v>102404.95983886719</v>
      </c>
      <c r="E2038" s="8" t="str" cm="1">
        <f t="array" ref="E2038">_xlfn.IFS(D2038&lt;100000,"Malá",D2038&lt;442000,"Podlimitná",D2038&gt;442000,"Nadlimitná")</f>
        <v>Podlimitná</v>
      </c>
    </row>
    <row r="2039" spans="1:5" x14ac:dyDescent="0.3">
      <c r="A2039" s="14" t="s">
        <v>2113</v>
      </c>
      <c r="B2039" s="13">
        <v>80740.371231079102</v>
      </c>
      <c r="C2039" s="8">
        <v>0</v>
      </c>
      <c r="D2039" s="13">
        <f t="shared" si="31"/>
        <v>80740.371231079102</v>
      </c>
      <c r="E2039" s="8" t="str" cm="1">
        <f t="array" ref="E2039">_xlfn.IFS(D2039&lt;100000,"Malá",D2039&lt;442000,"Podlimitná",D2039&gt;442000,"Nadlimitná")</f>
        <v>Malá</v>
      </c>
    </row>
    <row r="2040" spans="1:5" x14ac:dyDescent="0.3">
      <c r="A2040" s="14" t="s">
        <v>2114</v>
      </c>
      <c r="B2040" s="13">
        <v>21222.020202636719</v>
      </c>
      <c r="C2040" s="8">
        <v>0</v>
      </c>
      <c r="D2040" s="13">
        <f t="shared" si="31"/>
        <v>21222.020202636719</v>
      </c>
      <c r="E2040" s="8" t="str" cm="1">
        <f t="array" ref="E2040">_xlfn.IFS(D2040&lt;100000,"Malá",D2040&lt;442000,"Podlimitná",D2040&gt;442000,"Nadlimitná")</f>
        <v>Malá</v>
      </c>
    </row>
    <row r="2041" spans="1:5" x14ac:dyDescent="0.3">
      <c r="A2041" s="14" t="s">
        <v>2115</v>
      </c>
      <c r="B2041" s="13">
        <v>2862</v>
      </c>
      <c r="C2041" s="8">
        <v>0</v>
      </c>
      <c r="D2041" s="13">
        <f t="shared" si="31"/>
        <v>2862</v>
      </c>
      <c r="E2041" s="8" t="str" cm="1">
        <f t="array" ref="E2041">_xlfn.IFS(D2041&lt;100000,"Malá",D2041&lt;442000,"Podlimitná",D2041&gt;442000,"Nadlimitná")</f>
        <v>Malá</v>
      </c>
    </row>
    <row r="2042" spans="1:5" x14ac:dyDescent="0.3">
      <c r="A2042" s="14" t="s">
        <v>2116</v>
      </c>
      <c r="B2042" s="13">
        <v>29208.780029296875</v>
      </c>
      <c r="C2042" s="8">
        <v>0</v>
      </c>
      <c r="D2042" s="13">
        <f t="shared" si="31"/>
        <v>29208.780029296875</v>
      </c>
      <c r="E2042" s="8" t="str" cm="1">
        <f t="array" ref="E2042">_xlfn.IFS(D2042&lt;100000,"Malá",D2042&lt;442000,"Podlimitná",D2042&gt;442000,"Nadlimitná")</f>
        <v>Malá</v>
      </c>
    </row>
    <row r="2043" spans="1:5" x14ac:dyDescent="0.3">
      <c r="A2043" s="14" t="s">
        <v>2117</v>
      </c>
      <c r="B2043" s="13">
        <v>3121.5700073242188</v>
      </c>
      <c r="C2043" s="8">
        <v>0</v>
      </c>
      <c r="D2043" s="13">
        <f t="shared" si="31"/>
        <v>3121.5700073242188</v>
      </c>
      <c r="E2043" s="8" t="str" cm="1">
        <f t="array" ref="E2043">_xlfn.IFS(D2043&lt;100000,"Malá",D2043&lt;442000,"Podlimitná",D2043&gt;442000,"Nadlimitná")</f>
        <v>Malá</v>
      </c>
    </row>
    <row r="2044" spans="1:5" x14ac:dyDescent="0.3">
      <c r="A2044" s="14" t="s">
        <v>2118</v>
      </c>
      <c r="B2044" s="13">
        <v>14753.079895019531</v>
      </c>
      <c r="C2044" s="8">
        <v>0</v>
      </c>
      <c r="D2044" s="13">
        <f t="shared" si="31"/>
        <v>14753.079895019531</v>
      </c>
      <c r="E2044" s="8" t="str" cm="1">
        <f t="array" ref="E2044">_xlfn.IFS(D2044&lt;100000,"Malá",D2044&lt;442000,"Podlimitná",D2044&gt;442000,"Nadlimitná")</f>
        <v>Malá</v>
      </c>
    </row>
    <row r="2045" spans="1:5" x14ac:dyDescent="0.3">
      <c r="A2045" s="14" t="s">
        <v>2119</v>
      </c>
      <c r="B2045" s="13">
        <v>115801.44042205811</v>
      </c>
      <c r="C2045" s="8">
        <v>0</v>
      </c>
      <c r="D2045" s="13">
        <f t="shared" si="31"/>
        <v>115801.44042205811</v>
      </c>
      <c r="E2045" s="8" t="str" cm="1">
        <f t="array" ref="E2045">_xlfn.IFS(D2045&lt;100000,"Malá",D2045&lt;442000,"Podlimitná",D2045&gt;442000,"Nadlimitná")</f>
        <v>Podlimitná</v>
      </c>
    </row>
    <row r="2046" spans="1:5" x14ac:dyDescent="0.3">
      <c r="A2046" s="14" t="s">
        <v>2120</v>
      </c>
      <c r="B2046" s="13">
        <v>44453.580360412598</v>
      </c>
      <c r="C2046" s="8">
        <v>0</v>
      </c>
      <c r="D2046" s="13">
        <f t="shared" si="31"/>
        <v>44453.580360412598</v>
      </c>
      <c r="E2046" s="8" t="str" cm="1">
        <f t="array" ref="E2046">_xlfn.IFS(D2046&lt;100000,"Malá",D2046&lt;442000,"Podlimitná",D2046&gt;442000,"Nadlimitná")</f>
        <v>Malá</v>
      </c>
    </row>
    <row r="2047" spans="1:5" x14ac:dyDescent="0.3">
      <c r="A2047" s="14" t="s">
        <v>2121</v>
      </c>
      <c r="B2047" s="13">
        <v>20262.830200195313</v>
      </c>
      <c r="C2047" s="8">
        <v>0</v>
      </c>
      <c r="D2047" s="13">
        <f t="shared" si="31"/>
        <v>20262.830200195313</v>
      </c>
      <c r="E2047" s="8" t="str" cm="1">
        <f t="array" ref="E2047">_xlfn.IFS(D2047&lt;100000,"Malá",D2047&lt;442000,"Podlimitná",D2047&gt;442000,"Nadlimitná")</f>
        <v>Malá</v>
      </c>
    </row>
    <row r="2048" spans="1:5" x14ac:dyDescent="0.3">
      <c r="A2048" s="14" t="s">
        <v>2122</v>
      </c>
      <c r="B2048" s="13">
        <v>79825.350677490234</v>
      </c>
      <c r="C2048" s="8">
        <v>0</v>
      </c>
      <c r="D2048" s="13">
        <f t="shared" si="31"/>
        <v>79825.350677490234</v>
      </c>
      <c r="E2048" s="8" t="str" cm="1">
        <f t="array" ref="E2048">_xlfn.IFS(D2048&lt;100000,"Malá",D2048&lt;442000,"Podlimitná",D2048&gt;442000,"Nadlimitná")</f>
        <v>Malá</v>
      </c>
    </row>
    <row r="2049" spans="1:5" x14ac:dyDescent="0.3">
      <c r="A2049" s="14" t="s">
        <v>2123</v>
      </c>
      <c r="B2049" s="13">
        <v>11108.990036010742</v>
      </c>
      <c r="C2049" s="8">
        <v>0</v>
      </c>
      <c r="D2049" s="13">
        <f t="shared" si="31"/>
        <v>11108.990036010742</v>
      </c>
      <c r="E2049" s="8" t="str" cm="1">
        <f t="array" ref="E2049">_xlfn.IFS(D2049&lt;100000,"Malá",D2049&lt;442000,"Podlimitná",D2049&gt;442000,"Nadlimitná")</f>
        <v>Malá</v>
      </c>
    </row>
    <row r="2050" spans="1:5" x14ac:dyDescent="0.3">
      <c r="A2050" s="14" t="s">
        <v>2124</v>
      </c>
      <c r="B2050" s="13">
        <v>133073.10072946548</v>
      </c>
      <c r="C2050" s="8">
        <v>0</v>
      </c>
      <c r="D2050" s="13">
        <f t="shared" si="31"/>
        <v>133073.10072946548</v>
      </c>
      <c r="E2050" s="8" t="str" cm="1">
        <f t="array" ref="E2050">_xlfn.IFS(D2050&lt;100000,"Malá",D2050&lt;442000,"Podlimitná",D2050&gt;442000,"Nadlimitná")</f>
        <v>Podlimitná</v>
      </c>
    </row>
    <row r="2051" spans="1:5" x14ac:dyDescent="0.3">
      <c r="A2051" s="14" t="s">
        <v>2125</v>
      </c>
      <c r="B2051" s="13">
        <v>108205.82116699219</v>
      </c>
      <c r="C2051" s="8">
        <v>0</v>
      </c>
      <c r="D2051" s="13">
        <f t="shared" si="31"/>
        <v>108205.82116699219</v>
      </c>
      <c r="E2051" s="8" t="str" cm="1">
        <f t="array" ref="E2051">_xlfn.IFS(D2051&lt;100000,"Malá",D2051&lt;442000,"Podlimitná",D2051&gt;442000,"Nadlimitná")</f>
        <v>Podlimitná</v>
      </c>
    </row>
    <row r="2052" spans="1:5" x14ac:dyDescent="0.3">
      <c r="A2052" s="14" t="s">
        <v>2126</v>
      </c>
      <c r="B2052" s="13">
        <v>34700.459722518921</v>
      </c>
      <c r="C2052" s="8">
        <v>0</v>
      </c>
      <c r="D2052" s="13">
        <f t="shared" si="31"/>
        <v>34700.459722518921</v>
      </c>
      <c r="E2052" s="8" t="str" cm="1">
        <f t="array" ref="E2052">_xlfn.IFS(D2052&lt;100000,"Malá",D2052&lt;442000,"Podlimitná",D2052&gt;442000,"Nadlimitná")</f>
        <v>Malá</v>
      </c>
    </row>
    <row r="2053" spans="1:5" x14ac:dyDescent="0.3">
      <c r="A2053" s="14" t="s">
        <v>2127</v>
      </c>
      <c r="B2053" s="13">
        <v>8395.27001953125</v>
      </c>
      <c r="C2053" s="8">
        <v>0</v>
      </c>
      <c r="D2053" s="13">
        <f t="shared" si="31"/>
        <v>8395.27001953125</v>
      </c>
      <c r="E2053" s="8" t="str" cm="1">
        <f t="array" ref="E2053">_xlfn.IFS(D2053&lt;100000,"Malá",D2053&lt;442000,"Podlimitná",D2053&gt;442000,"Nadlimitná")</f>
        <v>Malá</v>
      </c>
    </row>
    <row r="2054" spans="1:5" x14ac:dyDescent="0.3">
      <c r="A2054" s="14" t="s">
        <v>2128</v>
      </c>
      <c r="B2054" s="13">
        <v>13758.590072631836</v>
      </c>
      <c r="C2054" s="8">
        <v>0</v>
      </c>
      <c r="D2054" s="13">
        <f t="shared" si="31"/>
        <v>13758.590072631836</v>
      </c>
      <c r="E2054" s="8" t="str" cm="1">
        <f t="array" ref="E2054">_xlfn.IFS(D2054&lt;100000,"Malá",D2054&lt;442000,"Podlimitná",D2054&gt;442000,"Nadlimitná")</f>
        <v>Malá</v>
      </c>
    </row>
    <row r="2055" spans="1:5" x14ac:dyDescent="0.3">
      <c r="A2055" s="14" t="s">
        <v>2129</v>
      </c>
      <c r="B2055" s="13">
        <v>57620.009218215942</v>
      </c>
      <c r="C2055" s="8">
        <v>0</v>
      </c>
      <c r="D2055" s="13">
        <f t="shared" si="31"/>
        <v>57620.009218215942</v>
      </c>
      <c r="E2055" s="8" t="str" cm="1">
        <f t="array" ref="E2055">_xlfn.IFS(D2055&lt;100000,"Malá",D2055&lt;442000,"Podlimitná",D2055&gt;442000,"Nadlimitná")</f>
        <v>Malá</v>
      </c>
    </row>
    <row r="2056" spans="1:5" x14ac:dyDescent="0.3">
      <c r="A2056" s="14" t="s">
        <v>2130</v>
      </c>
      <c r="B2056" s="13">
        <v>3942.8099517822266</v>
      </c>
      <c r="C2056" s="8">
        <v>0</v>
      </c>
      <c r="D2056" s="13">
        <f t="shared" si="31"/>
        <v>3942.8099517822266</v>
      </c>
      <c r="E2056" s="8" t="str" cm="1">
        <f t="array" ref="E2056">_xlfn.IFS(D2056&lt;100000,"Malá",D2056&lt;442000,"Podlimitná",D2056&gt;442000,"Nadlimitná")</f>
        <v>Malá</v>
      </c>
    </row>
    <row r="2057" spans="1:5" x14ac:dyDescent="0.3">
      <c r="A2057" s="14" t="s">
        <v>2131</v>
      </c>
      <c r="B2057" s="13">
        <v>10220.06005859375</v>
      </c>
      <c r="C2057" s="8">
        <v>0</v>
      </c>
      <c r="D2057" s="13">
        <f t="shared" si="31"/>
        <v>10220.06005859375</v>
      </c>
      <c r="E2057" s="8" t="str" cm="1">
        <f t="array" ref="E2057">_xlfn.IFS(D2057&lt;100000,"Malá",D2057&lt;442000,"Podlimitná",D2057&gt;442000,"Nadlimitná")</f>
        <v>Malá</v>
      </c>
    </row>
    <row r="2058" spans="1:5" x14ac:dyDescent="0.3">
      <c r="A2058" s="14" t="s">
        <v>2132</v>
      </c>
      <c r="B2058" s="13">
        <v>394582.00271606445</v>
      </c>
      <c r="C2058" s="8">
        <v>0</v>
      </c>
      <c r="D2058" s="13">
        <f t="shared" si="31"/>
        <v>394582.00271606445</v>
      </c>
      <c r="E2058" s="8" t="str" cm="1">
        <f t="array" ref="E2058">_xlfn.IFS(D2058&lt;100000,"Malá",D2058&lt;442000,"Podlimitná",D2058&gt;442000,"Nadlimitná")</f>
        <v>Podlimitná</v>
      </c>
    </row>
    <row r="2059" spans="1:5" x14ac:dyDescent="0.3">
      <c r="A2059" s="14" t="s">
        <v>2133</v>
      </c>
      <c r="B2059" s="13">
        <v>60270.610473632813</v>
      </c>
      <c r="C2059" s="8">
        <v>0</v>
      </c>
      <c r="D2059" s="13">
        <f t="shared" si="31"/>
        <v>60270.610473632813</v>
      </c>
      <c r="E2059" s="8" t="str" cm="1">
        <f t="array" ref="E2059">_xlfn.IFS(D2059&lt;100000,"Malá",D2059&lt;442000,"Podlimitná",D2059&gt;442000,"Nadlimitná")</f>
        <v>Malá</v>
      </c>
    </row>
    <row r="2060" spans="1:5" x14ac:dyDescent="0.3">
      <c r="A2060" s="14" t="s">
        <v>2134</v>
      </c>
      <c r="B2060" s="13">
        <v>153886.80780029297</v>
      </c>
      <c r="C2060" s="8">
        <v>1</v>
      </c>
      <c r="D2060" s="13">
        <f t="shared" si="31"/>
        <v>128156.18421727575</v>
      </c>
      <c r="E2060" s="8" t="str" cm="1">
        <f t="array" ref="E2060">_xlfn.IFS(D2060&lt;100000,"Malá",D2060&lt;442000,"Podlimitná",D2060&gt;442000,"Nadlimitná")</f>
        <v>Podlimitná</v>
      </c>
    </row>
    <row r="2061" spans="1:5" x14ac:dyDescent="0.3">
      <c r="A2061" s="14" t="s">
        <v>2135</v>
      </c>
      <c r="B2061" s="13">
        <v>61980.470031738281</v>
      </c>
      <c r="C2061" s="8">
        <v>0</v>
      </c>
      <c r="D2061" s="13">
        <f t="shared" si="31"/>
        <v>61980.470031738281</v>
      </c>
      <c r="E2061" s="8" t="str" cm="1">
        <f t="array" ref="E2061">_xlfn.IFS(D2061&lt;100000,"Malá",D2061&lt;442000,"Podlimitná",D2061&gt;442000,"Nadlimitná")</f>
        <v>Malá</v>
      </c>
    </row>
    <row r="2062" spans="1:5" x14ac:dyDescent="0.3">
      <c r="A2062" s="14" t="s">
        <v>2136</v>
      </c>
      <c r="B2062" s="13">
        <v>10360.750091552734</v>
      </c>
      <c r="C2062" s="8">
        <v>0</v>
      </c>
      <c r="D2062" s="13">
        <f t="shared" ref="D2062:D2125" si="32">IF(C2062=1,B2062*$M$20,B2062)</f>
        <v>10360.750091552734</v>
      </c>
      <c r="E2062" s="8" t="str" cm="1">
        <f t="array" ref="E2062">_xlfn.IFS(D2062&lt;100000,"Malá",D2062&lt;442000,"Podlimitná",D2062&gt;442000,"Nadlimitná")</f>
        <v>Malá</v>
      </c>
    </row>
    <row r="2063" spans="1:5" x14ac:dyDescent="0.3">
      <c r="A2063" s="14" t="s">
        <v>2137</v>
      </c>
      <c r="B2063" s="13">
        <v>40703.720733642578</v>
      </c>
      <c r="C2063" s="8">
        <v>0</v>
      </c>
      <c r="D2063" s="13">
        <f t="shared" si="32"/>
        <v>40703.720733642578</v>
      </c>
      <c r="E2063" s="8" t="str" cm="1">
        <f t="array" ref="E2063">_xlfn.IFS(D2063&lt;100000,"Malá",D2063&lt;442000,"Podlimitná",D2063&gt;442000,"Nadlimitná")</f>
        <v>Malá</v>
      </c>
    </row>
    <row r="2064" spans="1:5" x14ac:dyDescent="0.3">
      <c r="A2064" s="14" t="s">
        <v>2138</v>
      </c>
      <c r="B2064" s="13">
        <v>22815.729942321777</v>
      </c>
      <c r="C2064" s="8">
        <v>0</v>
      </c>
      <c r="D2064" s="13">
        <f t="shared" si="32"/>
        <v>22815.729942321777</v>
      </c>
      <c r="E2064" s="8" t="str" cm="1">
        <f t="array" ref="E2064">_xlfn.IFS(D2064&lt;100000,"Malá",D2064&lt;442000,"Podlimitná",D2064&gt;442000,"Nadlimitná")</f>
        <v>Malá</v>
      </c>
    </row>
    <row r="2065" spans="1:5" x14ac:dyDescent="0.3">
      <c r="A2065" s="14" t="s">
        <v>2139</v>
      </c>
      <c r="B2065" s="13">
        <v>40827.259544372559</v>
      </c>
      <c r="C2065" s="8">
        <v>0</v>
      </c>
      <c r="D2065" s="13">
        <f t="shared" si="32"/>
        <v>40827.259544372559</v>
      </c>
      <c r="E2065" s="8" t="str" cm="1">
        <f t="array" ref="E2065">_xlfn.IFS(D2065&lt;100000,"Malá",D2065&lt;442000,"Podlimitná",D2065&gt;442000,"Nadlimitná")</f>
        <v>Malá</v>
      </c>
    </row>
    <row r="2066" spans="1:5" x14ac:dyDescent="0.3">
      <c r="A2066" s="14" t="s">
        <v>2140</v>
      </c>
      <c r="B2066" s="13">
        <v>34686.799621582031</v>
      </c>
      <c r="C2066" s="8">
        <v>0</v>
      </c>
      <c r="D2066" s="13">
        <f t="shared" si="32"/>
        <v>34686.799621582031</v>
      </c>
      <c r="E2066" s="8" t="str" cm="1">
        <f t="array" ref="E2066">_xlfn.IFS(D2066&lt;100000,"Malá",D2066&lt;442000,"Podlimitná",D2066&gt;442000,"Nadlimitná")</f>
        <v>Malá</v>
      </c>
    </row>
    <row r="2067" spans="1:5" x14ac:dyDescent="0.3">
      <c r="A2067" s="14" t="s">
        <v>2141</v>
      </c>
      <c r="B2067" s="13">
        <v>11236.989929199219</v>
      </c>
      <c r="C2067" s="8">
        <v>0</v>
      </c>
      <c r="D2067" s="13">
        <f t="shared" si="32"/>
        <v>11236.989929199219</v>
      </c>
      <c r="E2067" s="8" t="str" cm="1">
        <f t="array" ref="E2067">_xlfn.IFS(D2067&lt;100000,"Malá",D2067&lt;442000,"Podlimitná",D2067&gt;442000,"Nadlimitná")</f>
        <v>Malá</v>
      </c>
    </row>
    <row r="2068" spans="1:5" x14ac:dyDescent="0.3">
      <c r="A2068" s="14" t="s">
        <v>2142</v>
      </c>
      <c r="B2068" s="13">
        <v>6203.0100173950195</v>
      </c>
      <c r="C2068" s="8">
        <v>0</v>
      </c>
      <c r="D2068" s="13">
        <f t="shared" si="32"/>
        <v>6203.0100173950195</v>
      </c>
      <c r="E2068" s="8" t="str" cm="1">
        <f t="array" ref="E2068">_xlfn.IFS(D2068&lt;100000,"Malá",D2068&lt;442000,"Podlimitná",D2068&gt;442000,"Nadlimitná")</f>
        <v>Malá</v>
      </c>
    </row>
    <row r="2069" spans="1:5" x14ac:dyDescent="0.3">
      <c r="A2069" s="14" t="s">
        <v>2143</v>
      </c>
      <c r="B2069" s="13">
        <v>20603.350028991699</v>
      </c>
      <c r="C2069" s="8">
        <v>0</v>
      </c>
      <c r="D2069" s="13">
        <f t="shared" si="32"/>
        <v>20603.350028991699</v>
      </c>
      <c r="E2069" s="8" t="str" cm="1">
        <f t="array" ref="E2069">_xlfn.IFS(D2069&lt;100000,"Malá",D2069&lt;442000,"Podlimitná",D2069&gt;442000,"Nadlimitná")</f>
        <v>Malá</v>
      </c>
    </row>
    <row r="2070" spans="1:5" x14ac:dyDescent="0.3">
      <c r="A2070" s="14" t="s">
        <v>2144</v>
      </c>
      <c r="B2070" s="13">
        <v>14319.150390625</v>
      </c>
      <c r="C2070" s="8">
        <v>0</v>
      </c>
      <c r="D2070" s="13">
        <f t="shared" si="32"/>
        <v>14319.150390625</v>
      </c>
      <c r="E2070" s="8" t="str" cm="1">
        <f t="array" ref="E2070">_xlfn.IFS(D2070&lt;100000,"Malá",D2070&lt;442000,"Podlimitná",D2070&gt;442000,"Nadlimitná")</f>
        <v>Malá</v>
      </c>
    </row>
    <row r="2071" spans="1:5" x14ac:dyDescent="0.3">
      <c r="A2071" s="14" t="s">
        <v>2145</v>
      </c>
      <c r="B2071" s="13">
        <v>113398.87969970703</v>
      </c>
      <c r="C2071" s="8">
        <v>0</v>
      </c>
      <c r="D2071" s="13">
        <f t="shared" si="32"/>
        <v>113398.87969970703</v>
      </c>
      <c r="E2071" s="8" t="str" cm="1">
        <f t="array" ref="E2071">_xlfn.IFS(D2071&lt;100000,"Malá",D2071&lt;442000,"Podlimitná",D2071&gt;442000,"Nadlimitná")</f>
        <v>Podlimitná</v>
      </c>
    </row>
    <row r="2072" spans="1:5" x14ac:dyDescent="0.3">
      <c r="A2072" s="14" t="s">
        <v>2146</v>
      </c>
      <c r="B2072" s="13">
        <v>11043.599975585938</v>
      </c>
      <c r="C2072" s="8">
        <v>0</v>
      </c>
      <c r="D2072" s="13">
        <f t="shared" si="32"/>
        <v>11043.599975585938</v>
      </c>
      <c r="E2072" s="8" t="str" cm="1">
        <f t="array" ref="E2072">_xlfn.IFS(D2072&lt;100000,"Malá",D2072&lt;442000,"Podlimitná",D2072&gt;442000,"Nadlimitná")</f>
        <v>Malá</v>
      </c>
    </row>
    <row r="2073" spans="1:5" x14ac:dyDescent="0.3">
      <c r="A2073" s="14" t="s">
        <v>2147</v>
      </c>
      <c r="B2073" s="13">
        <v>48426.030029296875</v>
      </c>
      <c r="C2073" s="8">
        <v>0</v>
      </c>
      <c r="D2073" s="13">
        <f t="shared" si="32"/>
        <v>48426.030029296875</v>
      </c>
      <c r="E2073" s="8" t="str" cm="1">
        <f t="array" ref="E2073">_xlfn.IFS(D2073&lt;100000,"Malá",D2073&lt;442000,"Podlimitná",D2073&gt;442000,"Nadlimitná")</f>
        <v>Malá</v>
      </c>
    </row>
    <row r="2074" spans="1:5" x14ac:dyDescent="0.3">
      <c r="A2074" s="14" t="s">
        <v>2148</v>
      </c>
      <c r="B2074" s="13">
        <v>441664.70874023438</v>
      </c>
      <c r="C2074" s="8">
        <v>0</v>
      </c>
      <c r="D2074" s="13">
        <f t="shared" si="32"/>
        <v>441664.70874023438</v>
      </c>
      <c r="E2074" s="8" t="str" cm="1">
        <f t="array" ref="E2074">_xlfn.IFS(D2074&lt;100000,"Malá",D2074&lt;442000,"Podlimitná",D2074&gt;442000,"Nadlimitná")</f>
        <v>Podlimitná</v>
      </c>
    </row>
    <row r="2075" spans="1:5" x14ac:dyDescent="0.3">
      <c r="A2075" s="14" t="s">
        <v>2149</v>
      </c>
      <c r="B2075" s="13">
        <v>52297.310874938965</v>
      </c>
      <c r="C2075" s="8">
        <v>0</v>
      </c>
      <c r="D2075" s="13">
        <f t="shared" si="32"/>
        <v>52297.310874938965</v>
      </c>
      <c r="E2075" s="8" t="str" cm="1">
        <f t="array" ref="E2075">_xlfn.IFS(D2075&lt;100000,"Malá",D2075&lt;442000,"Podlimitná",D2075&gt;442000,"Nadlimitná")</f>
        <v>Malá</v>
      </c>
    </row>
    <row r="2076" spans="1:5" x14ac:dyDescent="0.3">
      <c r="A2076" s="14" t="s">
        <v>2150</v>
      </c>
      <c r="B2076" s="13">
        <v>23637.570163726807</v>
      </c>
      <c r="C2076" s="8">
        <v>0</v>
      </c>
      <c r="D2076" s="13">
        <f t="shared" si="32"/>
        <v>23637.570163726807</v>
      </c>
      <c r="E2076" s="8" t="str" cm="1">
        <f t="array" ref="E2076">_xlfn.IFS(D2076&lt;100000,"Malá",D2076&lt;442000,"Podlimitná",D2076&gt;442000,"Nadlimitná")</f>
        <v>Malá</v>
      </c>
    </row>
    <row r="2077" spans="1:5" x14ac:dyDescent="0.3">
      <c r="A2077" s="14" t="s">
        <v>2151</v>
      </c>
      <c r="B2077" s="13">
        <v>1400</v>
      </c>
      <c r="C2077" s="8">
        <v>0</v>
      </c>
      <c r="D2077" s="13">
        <f t="shared" si="32"/>
        <v>1400</v>
      </c>
      <c r="E2077" s="8" t="str" cm="1">
        <f t="array" ref="E2077">_xlfn.IFS(D2077&lt;100000,"Malá",D2077&lt;442000,"Podlimitná",D2077&gt;442000,"Nadlimitná")</f>
        <v>Malá</v>
      </c>
    </row>
    <row r="2078" spans="1:5" x14ac:dyDescent="0.3">
      <c r="A2078" s="14" t="s">
        <v>2152</v>
      </c>
      <c r="B2078" s="13">
        <v>20626.539901733398</v>
      </c>
      <c r="C2078" s="8">
        <v>1</v>
      </c>
      <c r="D2078" s="13">
        <f t="shared" si="32"/>
        <v>17177.681993651062</v>
      </c>
      <c r="E2078" s="8" t="str" cm="1">
        <f t="array" ref="E2078">_xlfn.IFS(D2078&lt;100000,"Malá",D2078&lt;442000,"Podlimitná",D2078&gt;442000,"Nadlimitná")</f>
        <v>Malá</v>
      </c>
    </row>
    <row r="2079" spans="1:5" x14ac:dyDescent="0.3">
      <c r="A2079" s="14" t="s">
        <v>2153</v>
      </c>
      <c r="B2079" s="13">
        <v>44910.379684448242</v>
      </c>
      <c r="C2079" s="8">
        <v>0</v>
      </c>
      <c r="D2079" s="13">
        <f t="shared" si="32"/>
        <v>44910.379684448242</v>
      </c>
      <c r="E2079" s="8" t="str" cm="1">
        <f t="array" ref="E2079">_xlfn.IFS(D2079&lt;100000,"Malá",D2079&lt;442000,"Podlimitná",D2079&gt;442000,"Nadlimitná")</f>
        <v>Malá</v>
      </c>
    </row>
    <row r="2080" spans="1:5" x14ac:dyDescent="0.3">
      <c r="A2080" s="14" t="s">
        <v>2154</v>
      </c>
      <c r="B2080" s="13">
        <v>24936.610946655273</v>
      </c>
      <c r="C2080" s="8">
        <v>0</v>
      </c>
      <c r="D2080" s="13">
        <f t="shared" si="32"/>
        <v>24936.610946655273</v>
      </c>
      <c r="E2080" s="8" t="str" cm="1">
        <f t="array" ref="E2080">_xlfn.IFS(D2080&lt;100000,"Malá",D2080&lt;442000,"Podlimitná",D2080&gt;442000,"Nadlimitná")</f>
        <v>Malá</v>
      </c>
    </row>
    <row r="2081" spans="1:5" x14ac:dyDescent="0.3">
      <c r="A2081" s="14" t="s">
        <v>2155</v>
      </c>
      <c r="B2081" s="13">
        <v>48947.170211791992</v>
      </c>
      <c r="C2081" s="8">
        <v>0</v>
      </c>
      <c r="D2081" s="13">
        <f t="shared" si="32"/>
        <v>48947.170211791992</v>
      </c>
      <c r="E2081" s="8" t="str" cm="1">
        <f t="array" ref="E2081">_xlfn.IFS(D2081&lt;100000,"Malá",D2081&lt;442000,"Podlimitná",D2081&gt;442000,"Nadlimitná")</f>
        <v>Malá</v>
      </c>
    </row>
    <row r="2082" spans="1:5" x14ac:dyDescent="0.3">
      <c r="A2082" s="14" t="s">
        <v>2156</v>
      </c>
      <c r="B2082" s="13">
        <v>15059.58984375</v>
      </c>
      <c r="C2082" s="8">
        <v>0</v>
      </c>
      <c r="D2082" s="13">
        <f t="shared" si="32"/>
        <v>15059.58984375</v>
      </c>
      <c r="E2082" s="8" t="str" cm="1">
        <f t="array" ref="E2082">_xlfn.IFS(D2082&lt;100000,"Malá",D2082&lt;442000,"Podlimitná",D2082&gt;442000,"Nadlimitná")</f>
        <v>Malá</v>
      </c>
    </row>
    <row r="2083" spans="1:5" x14ac:dyDescent="0.3">
      <c r="A2083" s="14" t="s">
        <v>2157</v>
      </c>
      <c r="B2083" s="13">
        <v>23975.2197265625</v>
      </c>
      <c r="C2083" s="8">
        <v>0</v>
      </c>
      <c r="D2083" s="13">
        <f t="shared" si="32"/>
        <v>23975.2197265625</v>
      </c>
      <c r="E2083" s="8" t="str" cm="1">
        <f t="array" ref="E2083">_xlfn.IFS(D2083&lt;100000,"Malá",D2083&lt;442000,"Podlimitná",D2083&gt;442000,"Nadlimitná")</f>
        <v>Malá</v>
      </c>
    </row>
    <row r="2084" spans="1:5" x14ac:dyDescent="0.3">
      <c r="A2084" s="14" t="s">
        <v>2158</v>
      </c>
      <c r="B2084" s="13">
        <v>35158.66943359375</v>
      </c>
      <c r="C2084" s="8">
        <v>0</v>
      </c>
      <c r="D2084" s="13">
        <f t="shared" si="32"/>
        <v>35158.66943359375</v>
      </c>
      <c r="E2084" s="8" t="str" cm="1">
        <f t="array" ref="E2084">_xlfn.IFS(D2084&lt;100000,"Malá",D2084&lt;442000,"Podlimitná",D2084&gt;442000,"Nadlimitná")</f>
        <v>Malá</v>
      </c>
    </row>
    <row r="2085" spans="1:5" x14ac:dyDescent="0.3">
      <c r="A2085" s="14" t="s">
        <v>2159</v>
      </c>
      <c r="B2085" s="13">
        <v>5360.8099060058594</v>
      </c>
      <c r="C2085" s="8">
        <v>0</v>
      </c>
      <c r="D2085" s="13">
        <f t="shared" si="32"/>
        <v>5360.8099060058594</v>
      </c>
      <c r="E2085" s="8" t="str" cm="1">
        <f t="array" ref="E2085">_xlfn.IFS(D2085&lt;100000,"Malá",D2085&lt;442000,"Podlimitná",D2085&gt;442000,"Nadlimitná")</f>
        <v>Malá</v>
      </c>
    </row>
    <row r="2086" spans="1:5" x14ac:dyDescent="0.3">
      <c r="A2086" s="14" t="s">
        <v>2160</v>
      </c>
      <c r="B2086" s="13">
        <v>15092.230113983154</v>
      </c>
      <c r="C2086" s="8">
        <v>0</v>
      </c>
      <c r="D2086" s="13">
        <f t="shared" si="32"/>
        <v>15092.230113983154</v>
      </c>
      <c r="E2086" s="8" t="str" cm="1">
        <f t="array" ref="E2086">_xlfn.IFS(D2086&lt;100000,"Malá",D2086&lt;442000,"Podlimitná",D2086&gt;442000,"Nadlimitná")</f>
        <v>Malá</v>
      </c>
    </row>
    <row r="2087" spans="1:5" x14ac:dyDescent="0.3">
      <c r="A2087" s="14" t="s">
        <v>2161</v>
      </c>
      <c r="B2087" s="13">
        <v>53466.920547485352</v>
      </c>
      <c r="C2087" s="8">
        <v>0</v>
      </c>
      <c r="D2087" s="13">
        <f t="shared" si="32"/>
        <v>53466.920547485352</v>
      </c>
      <c r="E2087" s="8" t="str" cm="1">
        <f t="array" ref="E2087">_xlfn.IFS(D2087&lt;100000,"Malá",D2087&lt;442000,"Podlimitná",D2087&gt;442000,"Nadlimitná")</f>
        <v>Malá</v>
      </c>
    </row>
    <row r="2088" spans="1:5" x14ac:dyDescent="0.3">
      <c r="A2088" s="14" t="s">
        <v>2162</v>
      </c>
      <c r="B2088" s="13">
        <v>14981.7001953125</v>
      </c>
      <c r="C2088" s="8">
        <v>0</v>
      </c>
      <c r="D2088" s="13">
        <f t="shared" si="32"/>
        <v>14981.7001953125</v>
      </c>
      <c r="E2088" s="8" t="str" cm="1">
        <f t="array" ref="E2088">_xlfn.IFS(D2088&lt;100000,"Malá",D2088&lt;442000,"Podlimitná",D2088&gt;442000,"Nadlimitná")</f>
        <v>Malá</v>
      </c>
    </row>
    <row r="2089" spans="1:5" x14ac:dyDescent="0.3">
      <c r="A2089" s="14" t="s">
        <v>2163</v>
      </c>
      <c r="B2089" s="13">
        <v>18634.009521484375</v>
      </c>
      <c r="C2089" s="8">
        <v>0</v>
      </c>
      <c r="D2089" s="13">
        <f t="shared" si="32"/>
        <v>18634.009521484375</v>
      </c>
      <c r="E2089" s="8" t="str" cm="1">
        <f t="array" ref="E2089">_xlfn.IFS(D2089&lt;100000,"Malá",D2089&lt;442000,"Podlimitná",D2089&gt;442000,"Nadlimitná")</f>
        <v>Malá</v>
      </c>
    </row>
    <row r="2090" spans="1:5" x14ac:dyDescent="0.3">
      <c r="A2090" s="14" t="s">
        <v>2164</v>
      </c>
      <c r="B2090" s="13">
        <v>10802.630195617676</v>
      </c>
      <c r="C2090" s="8">
        <v>0</v>
      </c>
      <c r="D2090" s="13">
        <f t="shared" si="32"/>
        <v>10802.630195617676</v>
      </c>
      <c r="E2090" s="8" t="str" cm="1">
        <f t="array" ref="E2090">_xlfn.IFS(D2090&lt;100000,"Malá",D2090&lt;442000,"Podlimitná",D2090&gt;442000,"Nadlimitná")</f>
        <v>Malá</v>
      </c>
    </row>
    <row r="2091" spans="1:5" x14ac:dyDescent="0.3">
      <c r="A2091" s="14" t="s">
        <v>2165</v>
      </c>
      <c r="B2091" s="13">
        <v>2754.219970703125</v>
      </c>
      <c r="C2091" s="8">
        <v>0</v>
      </c>
      <c r="D2091" s="13">
        <f t="shared" si="32"/>
        <v>2754.219970703125</v>
      </c>
      <c r="E2091" s="8" t="str" cm="1">
        <f t="array" ref="E2091">_xlfn.IFS(D2091&lt;100000,"Malá",D2091&lt;442000,"Podlimitná",D2091&gt;442000,"Nadlimitná")</f>
        <v>Malá</v>
      </c>
    </row>
    <row r="2092" spans="1:5" x14ac:dyDescent="0.3">
      <c r="A2092" s="14" t="s">
        <v>2166</v>
      </c>
      <c r="B2092" s="13">
        <v>86438.059997558594</v>
      </c>
      <c r="C2092" s="8">
        <v>0</v>
      </c>
      <c r="D2092" s="13">
        <f t="shared" si="32"/>
        <v>86438.059997558594</v>
      </c>
      <c r="E2092" s="8" t="str" cm="1">
        <f t="array" ref="E2092">_xlfn.IFS(D2092&lt;100000,"Malá",D2092&lt;442000,"Podlimitná",D2092&gt;442000,"Nadlimitná")</f>
        <v>Malá</v>
      </c>
    </row>
    <row r="2093" spans="1:5" x14ac:dyDescent="0.3">
      <c r="A2093" s="14" t="s">
        <v>2167</v>
      </c>
      <c r="B2093" s="13">
        <v>18591.240280151367</v>
      </c>
      <c r="C2093" s="8">
        <v>0</v>
      </c>
      <c r="D2093" s="13">
        <f t="shared" si="32"/>
        <v>18591.240280151367</v>
      </c>
      <c r="E2093" s="8" t="str" cm="1">
        <f t="array" ref="E2093">_xlfn.IFS(D2093&lt;100000,"Malá",D2093&lt;442000,"Podlimitná",D2093&gt;442000,"Nadlimitná")</f>
        <v>Malá</v>
      </c>
    </row>
    <row r="2094" spans="1:5" x14ac:dyDescent="0.3">
      <c r="A2094" s="14" t="s">
        <v>2168</v>
      </c>
      <c r="B2094" s="13">
        <v>149009.25035095215</v>
      </c>
      <c r="C2094" s="8">
        <v>0</v>
      </c>
      <c r="D2094" s="13">
        <f t="shared" si="32"/>
        <v>149009.25035095215</v>
      </c>
      <c r="E2094" s="8" t="str" cm="1">
        <f t="array" ref="E2094">_xlfn.IFS(D2094&lt;100000,"Malá",D2094&lt;442000,"Podlimitná",D2094&gt;442000,"Nadlimitná")</f>
        <v>Podlimitná</v>
      </c>
    </row>
    <row r="2095" spans="1:5" x14ac:dyDescent="0.3">
      <c r="A2095" s="14" t="s">
        <v>2169</v>
      </c>
      <c r="B2095" s="13">
        <v>127976.88849639893</v>
      </c>
      <c r="C2095" s="8">
        <v>0</v>
      </c>
      <c r="D2095" s="13">
        <f t="shared" si="32"/>
        <v>127976.88849639893</v>
      </c>
      <c r="E2095" s="8" t="str" cm="1">
        <f t="array" ref="E2095">_xlfn.IFS(D2095&lt;100000,"Malá",D2095&lt;442000,"Podlimitná",D2095&gt;442000,"Nadlimitná")</f>
        <v>Podlimitná</v>
      </c>
    </row>
    <row r="2096" spans="1:5" x14ac:dyDescent="0.3">
      <c r="A2096" s="14" t="s">
        <v>2170</v>
      </c>
      <c r="B2096" s="13">
        <v>25641.929824829102</v>
      </c>
      <c r="C2096" s="8">
        <v>0</v>
      </c>
      <c r="D2096" s="13">
        <f t="shared" si="32"/>
        <v>25641.929824829102</v>
      </c>
      <c r="E2096" s="8" t="str" cm="1">
        <f t="array" ref="E2096">_xlfn.IFS(D2096&lt;100000,"Malá",D2096&lt;442000,"Podlimitná",D2096&gt;442000,"Nadlimitná")</f>
        <v>Malá</v>
      </c>
    </row>
    <row r="2097" spans="1:5" x14ac:dyDescent="0.3">
      <c r="A2097" s="14" t="s">
        <v>2171</v>
      </c>
      <c r="B2097" s="13">
        <v>10242.48991394043</v>
      </c>
      <c r="C2097" s="8">
        <v>0</v>
      </c>
      <c r="D2097" s="13">
        <f t="shared" si="32"/>
        <v>10242.48991394043</v>
      </c>
      <c r="E2097" s="8" t="str" cm="1">
        <f t="array" ref="E2097">_xlfn.IFS(D2097&lt;100000,"Malá",D2097&lt;442000,"Podlimitná",D2097&gt;442000,"Nadlimitná")</f>
        <v>Malá</v>
      </c>
    </row>
    <row r="2098" spans="1:5" x14ac:dyDescent="0.3">
      <c r="A2098" s="14" t="s">
        <v>2172</v>
      </c>
      <c r="B2098" s="13">
        <v>40961.610122680664</v>
      </c>
      <c r="C2098" s="8">
        <v>0</v>
      </c>
      <c r="D2098" s="13">
        <f t="shared" si="32"/>
        <v>40961.610122680664</v>
      </c>
      <c r="E2098" s="8" t="str" cm="1">
        <f t="array" ref="E2098">_xlfn.IFS(D2098&lt;100000,"Malá",D2098&lt;442000,"Podlimitná",D2098&gt;442000,"Nadlimitná")</f>
        <v>Malá</v>
      </c>
    </row>
    <row r="2099" spans="1:5" x14ac:dyDescent="0.3">
      <c r="A2099" s="14" t="s">
        <v>2173</v>
      </c>
      <c r="B2099" s="13">
        <v>15676.309814453125</v>
      </c>
      <c r="C2099" s="8">
        <v>0</v>
      </c>
      <c r="D2099" s="13">
        <f t="shared" si="32"/>
        <v>15676.309814453125</v>
      </c>
      <c r="E2099" s="8" t="str" cm="1">
        <f t="array" ref="E2099">_xlfn.IFS(D2099&lt;100000,"Malá",D2099&lt;442000,"Podlimitná",D2099&gt;442000,"Nadlimitná")</f>
        <v>Malá</v>
      </c>
    </row>
    <row r="2100" spans="1:5" x14ac:dyDescent="0.3">
      <c r="A2100" s="14" t="s">
        <v>2174</v>
      </c>
      <c r="B2100" s="13">
        <v>23162.459747314453</v>
      </c>
      <c r="C2100" s="8">
        <v>0</v>
      </c>
      <c r="D2100" s="13">
        <f t="shared" si="32"/>
        <v>23162.459747314453</v>
      </c>
      <c r="E2100" s="8" t="str" cm="1">
        <f t="array" ref="E2100">_xlfn.IFS(D2100&lt;100000,"Malá",D2100&lt;442000,"Podlimitná",D2100&gt;442000,"Nadlimitná")</f>
        <v>Malá</v>
      </c>
    </row>
    <row r="2101" spans="1:5" x14ac:dyDescent="0.3">
      <c r="A2101" s="14" t="s">
        <v>2175</v>
      </c>
      <c r="B2101" s="13">
        <v>26116.070678710938</v>
      </c>
      <c r="C2101" s="8">
        <v>0</v>
      </c>
      <c r="D2101" s="13">
        <f t="shared" si="32"/>
        <v>26116.070678710938</v>
      </c>
      <c r="E2101" s="8" t="str" cm="1">
        <f t="array" ref="E2101">_xlfn.IFS(D2101&lt;100000,"Malá",D2101&lt;442000,"Podlimitná",D2101&gt;442000,"Nadlimitná")</f>
        <v>Malá</v>
      </c>
    </row>
    <row r="2102" spans="1:5" x14ac:dyDescent="0.3">
      <c r="A2102" s="14" t="s">
        <v>2176</v>
      </c>
      <c r="B2102" s="13">
        <v>2968.2800369262695</v>
      </c>
      <c r="C2102" s="8">
        <v>0</v>
      </c>
      <c r="D2102" s="13">
        <f t="shared" si="32"/>
        <v>2968.2800369262695</v>
      </c>
      <c r="E2102" s="8" t="str" cm="1">
        <f t="array" ref="E2102">_xlfn.IFS(D2102&lt;100000,"Malá",D2102&lt;442000,"Podlimitná",D2102&gt;442000,"Nadlimitná")</f>
        <v>Malá</v>
      </c>
    </row>
    <row r="2103" spans="1:5" x14ac:dyDescent="0.3">
      <c r="A2103" s="14" t="s">
        <v>2177</v>
      </c>
      <c r="B2103" s="13">
        <v>53764.880111694336</v>
      </c>
      <c r="C2103" s="8">
        <v>0</v>
      </c>
      <c r="D2103" s="13">
        <f t="shared" si="32"/>
        <v>53764.880111694336</v>
      </c>
      <c r="E2103" s="8" t="str" cm="1">
        <f t="array" ref="E2103">_xlfn.IFS(D2103&lt;100000,"Malá",D2103&lt;442000,"Podlimitná",D2103&gt;442000,"Nadlimitná")</f>
        <v>Malá</v>
      </c>
    </row>
    <row r="2104" spans="1:5" x14ac:dyDescent="0.3">
      <c r="A2104" s="14" t="s">
        <v>2178</v>
      </c>
      <c r="B2104" s="13">
        <v>4356</v>
      </c>
      <c r="C2104" s="8">
        <v>0</v>
      </c>
      <c r="D2104" s="13">
        <f t="shared" si="32"/>
        <v>4356</v>
      </c>
      <c r="E2104" s="8" t="str" cm="1">
        <f t="array" ref="E2104">_xlfn.IFS(D2104&lt;100000,"Malá",D2104&lt;442000,"Podlimitná",D2104&gt;442000,"Nadlimitná")</f>
        <v>Malá</v>
      </c>
    </row>
    <row r="2105" spans="1:5" x14ac:dyDescent="0.3">
      <c r="A2105" s="14" t="s">
        <v>2179</v>
      </c>
      <c r="B2105" s="13">
        <v>45487.859680175781</v>
      </c>
      <c r="C2105" s="8">
        <v>0</v>
      </c>
      <c r="D2105" s="13">
        <f t="shared" si="32"/>
        <v>45487.859680175781</v>
      </c>
      <c r="E2105" s="8" t="str" cm="1">
        <f t="array" ref="E2105">_xlfn.IFS(D2105&lt;100000,"Malá",D2105&lt;442000,"Podlimitná",D2105&gt;442000,"Nadlimitná")</f>
        <v>Malá</v>
      </c>
    </row>
    <row r="2106" spans="1:5" x14ac:dyDescent="0.3">
      <c r="A2106" s="14" t="s">
        <v>2180</v>
      </c>
      <c r="B2106" s="13">
        <v>47495.979248046875</v>
      </c>
      <c r="C2106" s="8">
        <v>0</v>
      </c>
      <c r="D2106" s="13">
        <f t="shared" si="32"/>
        <v>47495.979248046875</v>
      </c>
      <c r="E2106" s="8" t="str" cm="1">
        <f t="array" ref="E2106">_xlfn.IFS(D2106&lt;100000,"Malá",D2106&lt;442000,"Podlimitná",D2106&gt;442000,"Nadlimitná")</f>
        <v>Malá</v>
      </c>
    </row>
    <row r="2107" spans="1:5" x14ac:dyDescent="0.3">
      <c r="A2107" s="14" t="s">
        <v>2181</v>
      </c>
      <c r="B2107" s="13">
        <v>18038.990356445313</v>
      </c>
      <c r="C2107" s="8">
        <v>0</v>
      </c>
      <c r="D2107" s="13">
        <f t="shared" si="32"/>
        <v>18038.990356445313</v>
      </c>
      <c r="E2107" s="8" t="str" cm="1">
        <f t="array" ref="E2107">_xlfn.IFS(D2107&lt;100000,"Malá",D2107&lt;442000,"Podlimitná",D2107&gt;442000,"Nadlimitná")</f>
        <v>Malá</v>
      </c>
    </row>
    <row r="2108" spans="1:5" x14ac:dyDescent="0.3">
      <c r="A2108" s="14" t="s">
        <v>2182</v>
      </c>
      <c r="B2108" s="13">
        <v>745892.24801635742</v>
      </c>
      <c r="C2108" s="8">
        <v>1</v>
      </c>
      <c r="D2108" s="13">
        <f t="shared" si="32"/>
        <v>621175.43218568375</v>
      </c>
      <c r="E2108" s="8" t="str" cm="1">
        <f t="array" ref="E2108">_xlfn.IFS(D2108&lt;100000,"Malá",D2108&lt;442000,"Podlimitná",D2108&gt;442000,"Nadlimitná")</f>
        <v>Nadlimitná</v>
      </c>
    </row>
    <row r="2109" spans="1:5" x14ac:dyDescent="0.3">
      <c r="A2109" s="14" t="s">
        <v>2183</v>
      </c>
      <c r="B2109" s="13">
        <v>40861.640197753906</v>
      </c>
      <c r="C2109" s="8">
        <v>0</v>
      </c>
      <c r="D2109" s="13">
        <f t="shared" si="32"/>
        <v>40861.640197753906</v>
      </c>
      <c r="E2109" s="8" t="str" cm="1">
        <f t="array" ref="E2109">_xlfn.IFS(D2109&lt;100000,"Malá",D2109&lt;442000,"Podlimitná",D2109&gt;442000,"Nadlimitná")</f>
        <v>Malá</v>
      </c>
    </row>
    <row r="2110" spans="1:5" x14ac:dyDescent="0.3">
      <c r="A2110" s="14" t="s">
        <v>2184</v>
      </c>
      <c r="B2110" s="13">
        <v>6546.3900909423828</v>
      </c>
      <c r="C2110" s="8">
        <v>0</v>
      </c>
      <c r="D2110" s="13">
        <f t="shared" si="32"/>
        <v>6546.3900909423828</v>
      </c>
      <c r="E2110" s="8" t="str" cm="1">
        <f t="array" ref="E2110">_xlfn.IFS(D2110&lt;100000,"Malá",D2110&lt;442000,"Podlimitná",D2110&gt;442000,"Nadlimitná")</f>
        <v>Malá</v>
      </c>
    </row>
    <row r="2111" spans="1:5" x14ac:dyDescent="0.3">
      <c r="A2111" s="14" t="s">
        <v>2185</v>
      </c>
      <c r="B2111" s="13">
        <v>154940.17108154297</v>
      </c>
      <c r="C2111" s="8">
        <v>0</v>
      </c>
      <c r="D2111" s="13">
        <f t="shared" si="32"/>
        <v>154940.17108154297</v>
      </c>
      <c r="E2111" s="8" t="str" cm="1">
        <f t="array" ref="E2111">_xlfn.IFS(D2111&lt;100000,"Malá",D2111&lt;442000,"Podlimitná",D2111&gt;442000,"Nadlimitná")</f>
        <v>Podlimitná</v>
      </c>
    </row>
    <row r="2112" spans="1:5" x14ac:dyDescent="0.3">
      <c r="A2112" s="14" t="s">
        <v>2186</v>
      </c>
      <c r="B2112" s="13">
        <v>26614.629615783691</v>
      </c>
      <c r="C2112" s="8">
        <v>0</v>
      </c>
      <c r="D2112" s="13">
        <f t="shared" si="32"/>
        <v>26614.629615783691</v>
      </c>
      <c r="E2112" s="8" t="str" cm="1">
        <f t="array" ref="E2112">_xlfn.IFS(D2112&lt;100000,"Malá",D2112&lt;442000,"Podlimitná",D2112&gt;442000,"Nadlimitná")</f>
        <v>Malá</v>
      </c>
    </row>
    <row r="2113" spans="1:5" x14ac:dyDescent="0.3">
      <c r="A2113" s="14" t="s">
        <v>2187</v>
      </c>
      <c r="B2113" s="13">
        <v>8601.8701171875</v>
      </c>
      <c r="C2113" s="8">
        <v>0</v>
      </c>
      <c r="D2113" s="13">
        <f t="shared" si="32"/>
        <v>8601.8701171875</v>
      </c>
      <c r="E2113" s="8" t="str" cm="1">
        <f t="array" ref="E2113">_xlfn.IFS(D2113&lt;100000,"Malá",D2113&lt;442000,"Podlimitná",D2113&gt;442000,"Nadlimitná")</f>
        <v>Malá</v>
      </c>
    </row>
    <row r="2114" spans="1:5" x14ac:dyDescent="0.3">
      <c r="A2114" s="14" t="s">
        <v>2188</v>
      </c>
      <c r="B2114" s="13">
        <v>91204.59033203125</v>
      </c>
      <c r="C2114" s="8">
        <v>0</v>
      </c>
      <c r="D2114" s="13">
        <f t="shared" si="32"/>
        <v>91204.59033203125</v>
      </c>
      <c r="E2114" s="8" t="str" cm="1">
        <f t="array" ref="E2114">_xlfn.IFS(D2114&lt;100000,"Malá",D2114&lt;442000,"Podlimitná",D2114&gt;442000,"Nadlimitná")</f>
        <v>Malá</v>
      </c>
    </row>
    <row r="2115" spans="1:5" x14ac:dyDescent="0.3">
      <c r="A2115" s="14" t="s">
        <v>2189</v>
      </c>
      <c r="B2115" s="13">
        <v>72967.360107421875</v>
      </c>
      <c r="C2115" s="8">
        <v>0</v>
      </c>
      <c r="D2115" s="13">
        <f t="shared" si="32"/>
        <v>72967.360107421875</v>
      </c>
      <c r="E2115" s="8" t="str" cm="1">
        <f t="array" ref="E2115">_xlfn.IFS(D2115&lt;100000,"Malá",D2115&lt;442000,"Podlimitná",D2115&gt;442000,"Nadlimitná")</f>
        <v>Malá</v>
      </c>
    </row>
    <row r="2116" spans="1:5" x14ac:dyDescent="0.3">
      <c r="A2116" s="14" t="s">
        <v>2190</v>
      </c>
      <c r="B2116" s="13">
        <v>154439.04792785645</v>
      </c>
      <c r="C2116" s="8">
        <v>0</v>
      </c>
      <c r="D2116" s="13">
        <f t="shared" si="32"/>
        <v>154439.04792785645</v>
      </c>
      <c r="E2116" s="8" t="str" cm="1">
        <f t="array" ref="E2116">_xlfn.IFS(D2116&lt;100000,"Malá",D2116&lt;442000,"Podlimitná",D2116&gt;442000,"Nadlimitná")</f>
        <v>Podlimitná</v>
      </c>
    </row>
    <row r="2117" spans="1:5" x14ac:dyDescent="0.3">
      <c r="A2117" s="14" t="s">
        <v>2191</v>
      </c>
      <c r="B2117" s="13">
        <v>14314.5400390625</v>
      </c>
      <c r="C2117" s="8">
        <v>0</v>
      </c>
      <c r="D2117" s="13">
        <f t="shared" si="32"/>
        <v>14314.5400390625</v>
      </c>
      <c r="E2117" s="8" t="str" cm="1">
        <f t="array" ref="E2117">_xlfn.IFS(D2117&lt;100000,"Malá",D2117&lt;442000,"Podlimitná",D2117&gt;442000,"Nadlimitná")</f>
        <v>Malá</v>
      </c>
    </row>
    <row r="2118" spans="1:5" x14ac:dyDescent="0.3">
      <c r="A2118" s="14" t="s">
        <v>2192</v>
      </c>
      <c r="B2118" s="13">
        <v>15782.44995880127</v>
      </c>
      <c r="C2118" s="8">
        <v>0</v>
      </c>
      <c r="D2118" s="13">
        <f t="shared" si="32"/>
        <v>15782.44995880127</v>
      </c>
      <c r="E2118" s="8" t="str" cm="1">
        <f t="array" ref="E2118">_xlfn.IFS(D2118&lt;100000,"Malá",D2118&lt;442000,"Podlimitná",D2118&gt;442000,"Nadlimitná")</f>
        <v>Malá</v>
      </c>
    </row>
    <row r="2119" spans="1:5" x14ac:dyDescent="0.3">
      <c r="A2119" s="14" t="s">
        <v>2193</v>
      </c>
      <c r="B2119" s="13">
        <v>229600.52410888672</v>
      </c>
      <c r="C2119" s="8">
        <v>0</v>
      </c>
      <c r="D2119" s="13">
        <f t="shared" si="32"/>
        <v>229600.52410888672</v>
      </c>
      <c r="E2119" s="8" t="str" cm="1">
        <f t="array" ref="E2119">_xlfn.IFS(D2119&lt;100000,"Malá",D2119&lt;442000,"Podlimitná",D2119&gt;442000,"Nadlimitná")</f>
        <v>Podlimitná</v>
      </c>
    </row>
    <row r="2120" spans="1:5" x14ac:dyDescent="0.3">
      <c r="A2120" s="14" t="s">
        <v>2194</v>
      </c>
      <c r="B2120" s="13">
        <v>5430.3098793029785</v>
      </c>
      <c r="C2120" s="8">
        <v>0</v>
      </c>
      <c r="D2120" s="13">
        <f t="shared" si="32"/>
        <v>5430.3098793029785</v>
      </c>
      <c r="E2120" s="8" t="str" cm="1">
        <f t="array" ref="E2120">_xlfn.IFS(D2120&lt;100000,"Malá",D2120&lt;442000,"Podlimitná",D2120&gt;442000,"Nadlimitná")</f>
        <v>Malá</v>
      </c>
    </row>
    <row r="2121" spans="1:5" x14ac:dyDescent="0.3">
      <c r="A2121" s="14" t="s">
        <v>2195</v>
      </c>
      <c r="B2121" s="13">
        <v>20881.490087509155</v>
      </c>
      <c r="C2121" s="8">
        <v>0</v>
      </c>
      <c r="D2121" s="13">
        <f t="shared" si="32"/>
        <v>20881.490087509155</v>
      </c>
      <c r="E2121" s="8" t="str" cm="1">
        <f t="array" ref="E2121">_xlfn.IFS(D2121&lt;100000,"Malá",D2121&lt;442000,"Podlimitná",D2121&gt;442000,"Nadlimitná")</f>
        <v>Malá</v>
      </c>
    </row>
    <row r="2122" spans="1:5" x14ac:dyDescent="0.3">
      <c r="A2122" s="14" t="s">
        <v>2196</v>
      </c>
      <c r="B2122" s="13">
        <v>96752.300994873047</v>
      </c>
      <c r="C2122" s="8">
        <v>0</v>
      </c>
      <c r="D2122" s="13">
        <f t="shared" si="32"/>
        <v>96752.300994873047</v>
      </c>
      <c r="E2122" s="8" t="str" cm="1">
        <f t="array" ref="E2122">_xlfn.IFS(D2122&lt;100000,"Malá",D2122&lt;442000,"Podlimitná",D2122&gt;442000,"Nadlimitná")</f>
        <v>Malá</v>
      </c>
    </row>
    <row r="2123" spans="1:5" x14ac:dyDescent="0.3">
      <c r="A2123" s="14" t="s">
        <v>2197</v>
      </c>
      <c r="B2123" s="13">
        <v>16350.249687194824</v>
      </c>
      <c r="C2123" s="8">
        <v>0</v>
      </c>
      <c r="D2123" s="13">
        <f t="shared" si="32"/>
        <v>16350.249687194824</v>
      </c>
      <c r="E2123" s="8" t="str" cm="1">
        <f t="array" ref="E2123">_xlfn.IFS(D2123&lt;100000,"Malá",D2123&lt;442000,"Podlimitná",D2123&gt;442000,"Nadlimitná")</f>
        <v>Malá</v>
      </c>
    </row>
    <row r="2124" spans="1:5" x14ac:dyDescent="0.3">
      <c r="A2124" s="14" t="s">
        <v>2198</v>
      </c>
      <c r="B2124" s="13">
        <v>64639.100708007813</v>
      </c>
      <c r="C2124" s="8">
        <v>0</v>
      </c>
      <c r="D2124" s="13">
        <f t="shared" si="32"/>
        <v>64639.100708007813</v>
      </c>
      <c r="E2124" s="8" t="str" cm="1">
        <f t="array" ref="E2124">_xlfn.IFS(D2124&lt;100000,"Malá",D2124&lt;442000,"Podlimitná",D2124&gt;442000,"Nadlimitná")</f>
        <v>Malá</v>
      </c>
    </row>
    <row r="2125" spans="1:5" x14ac:dyDescent="0.3">
      <c r="A2125" s="14" t="s">
        <v>2199</v>
      </c>
      <c r="B2125" s="13">
        <v>10874.649780273438</v>
      </c>
      <c r="C2125" s="8">
        <v>0</v>
      </c>
      <c r="D2125" s="13">
        <f t="shared" si="32"/>
        <v>10874.649780273438</v>
      </c>
      <c r="E2125" s="8" t="str" cm="1">
        <f t="array" ref="E2125">_xlfn.IFS(D2125&lt;100000,"Malá",D2125&lt;442000,"Podlimitná",D2125&gt;442000,"Nadlimitná")</f>
        <v>Malá</v>
      </c>
    </row>
    <row r="2126" spans="1:5" x14ac:dyDescent="0.3">
      <c r="A2126" s="14" t="s">
        <v>2200</v>
      </c>
      <c r="B2126" s="13">
        <v>36606.700424194336</v>
      </c>
      <c r="C2126" s="8">
        <v>0</v>
      </c>
      <c r="D2126" s="13">
        <f t="shared" ref="D2126:D2189" si="33">IF(C2126=1,B2126*$M$20,B2126)</f>
        <v>36606.700424194336</v>
      </c>
      <c r="E2126" s="8" t="str" cm="1">
        <f t="array" ref="E2126">_xlfn.IFS(D2126&lt;100000,"Malá",D2126&lt;442000,"Podlimitná",D2126&gt;442000,"Nadlimitná")</f>
        <v>Malá</v>
      </c>
    </row>
    <row r="2127" spans="1:5" x14ac:dyDescent="0.3">
      <c r="A2127" s="14" t="s">
        <v>2201</v>
      </c>
      <c r="B2127" s="13">
        <v>62206.440444946289</v>
      </c>
      <c r="C2127" s="8">
        <v>0</v>
      </c>
      <c r="D2127" s="13">
        <f t="shared" si="33"/>
        <v>62206.440444946289</v>
      </c>
      <c r="E2127" s="8" t="str" cm="1">
        <f t="array" ref="E2127">_xlfn.IFS(D2127&lt;100000,"Malá",D2127&lt;442000,"Podlimitná",D2127&gt;442000,"Nadlimitná")</f>
        <v>Malá</v>
      </c>
    </row>
    <row r="2128" spans="1:5" x14ac:dyDescent="0.3">
      <c r="A2128" s="14" t="s">
        <v>2202</v>
      </c>
      <c r="B2128" s="13">
        <v>15890.879913330078</v>
      </c>
      <c r="C2128" s="8">
        <v>0</v>
      </c>
      <c r="D2128" s="13">
        <f t="shared" si="33"/>
        <v>15890.879913330078</v>
      </c>
      <c r="E2128" s="8" t="str" cm="1">
        <f t="array" ref="E2128">_xlfn.IFS(D2128&lt;100000,"Malá",D2128&lt;442000,"Podlimitná",D2128&gt;442000,"Nadlimitná")</f>
        <v>Malá</v>
      </c>
    </row>
    <row r="2129" spans="1:5" x14ac:dyDescent="0.3">
      <c r="A2129" s="14" t="s">
        <v>2203</v>
      </c>
      <c r="B2129" s="13">
        <v>40390.320602416992</v>
      </c>
      <c r="C2129" s="8">
        <v>0</v>
      </c>
      <c r="D2129" s="13">
        <f t="shared" si="33"/>
        <v>40390.320602416992</v>
      </c>
      <c r="E2129" s="8" t="str" cm="1">
        <f t="array" ref="E2129">_xlfn.IFS(D2129&lt;100000,"Malá",D2129&lt;442000,"Podlimitná",D2129&gt;442000,"Nadlimitná")</f>
        <v>Malá</v>
      </c>
    </row>
    <row r="2130" spans="1:5" x14ac:dyDescent="0.3">
      <c r="A2130" s="14" t="s">
        <v>2204</v>
      </c>
      <c r="B2130" s="13">
        <v>24473.260314941406</v>
      </c>
      <c r="C2130" s="8">
        <v>0</v>
      </c>
      <c r="D2130" s="13">
        <f t="shared" si="33"/>
        <v>24473.260314941406</v>
      </c>
      <c r="E2130" s="8" t="str" cm="1">
        <f t="array" ref="E2130">_xlfn.IFS(D2130&lt;100000,"Malá",D2130&lt;442000,"Podlimitná",D2130&gt;442000,"Nadlimitná")</f>
        <v>Malá</v>
      </c>
    </row>
    <row r="2131" spans="1:5" x14ac:dyDescent="0.3">
      <c r="A2131" s="14" t="s">
        <v>2205</v>
      </c>
      <c r="B2131" s="13">
        <v>10590.9697265625</v>
      </c>
      <c r="C2131" s="8">
        <v>0</v>
      </c>
      <c r="D2131" s="13">
        <f t="shared" si="33"/>
        <v>10590.9697265625</v>
      </c>
      <c r="E2131" s="8" t="str" cm="1">
        <f t="array" ref="E2131">_xlfn.IFS(D2131&lt;100000,"Malá",D2131&lt;442000,"Podlimitná",D2131&gt;442000,"Nadlimitná")</f>
        <v>Malá</v>
      </c>
    </row>
    <row r="2132" spans="1:5" x14ac:dyDescent="0.3">
      <c r="A2132" s="14" t="s">
        <v>2206</v>
      </c>
      <c r="B2132" s="13">
        <v>14222.829925537109</v>
      </c>
      <c r="C2132" s="8">
        <v>0</v>
      </c>
      <c r="D2132" s="13">
        <f t="shared" si="33"/>
        <v>14222.829925537109</v>
      </c>
      <c r="E2132" s="8" t="str" cm="1">
        <f t="array" ref="E2132">_xlfn.IFS(D2132&lt;100000,"Malá",D2132&lt;442000,"Podlimitná",D2132&gt;442000,"Nadlimitná")</f>
        <v>Malá</v>
      </c>
    </row>
    <row r="2133" spans="1:5" x14ac:dyDescent="0.3">
      <c r="A2133" s="14" t="s">
        <v>2207</v>
      </c>
      <c r="B2133" s="13">
        <v>226295.18003082275</v>
      </c>
      <c r="C2133" s="8">
        <v>1</v>
      </c>
      <c r="D2133" s="13">
        <f t="shared" si="33"/>
        <v>188457.52403382096</v>
      </c>
      <c r="E2133" s="8" t="str" cm="1">
        <f t="array" ref="E2133">_xlfn.IFS(D2133&lt;100000,"Malá",D2133&lt;442000,"Podlimitná",D2133&gt;442000,"Nadlimitná")</f>
        <v>Podlimitná</v>
      </c>
    </row>
    <row r="2134" spans="1:5" x14ac:dyDescent="0.3">
      <c r="A2134" s="14" t="s">
        <v>2208</v>
      </c>
      <c r="B2134" s="13">
        <v>78303.039966583252</v>
      </c>
      <c r="C2134" s="8">
        <v>0</v>
      </c>
      <c r="D2134" s="13">
        <f t="shared" si="33"/>
        <v>78303.039966583252</v>
      </c>
      <c r="E2134" s="8" t="str" cm="1">
        <f t="array" ref="E2134">_xlfn.IFS(D2134&lt;100000,"Malá",D2134&lt;442000,"Podlimitná",D2134&gt;442000,"Nadlimitná")</f>
        <v>Malá</v>
      </c>
    </row>
    <row r="2135" spans="1:5" x14ac:dyDescent="0.3">
      <c r="A2135" s="14" t="s">
        <v>2209</v>
      </c>
      <c r="B2135" s="13">
        <v>2301.7400512695313</v>
      </c>
      <c r="C2135" s="8">
        <v>0</v>
      </c>
      <c r="D2135" s="13">
        <f t="shared" si="33"/>
        <v>2301.7400512695313</v>
      </c>
      <c r="E2135" s="8" t="str" cm="1">
        <f t="array" ref="E2135">_xlfn.IFS(D2135&lt;100000,"Malá",D2135&lt;442000,"Podlimitná",D2135&gt;442000,"Nadlimitná")</f>
        <v>Malá</v>
      </c>
    </row>
    <row r="2136" spans="1:5" x14ac:dyDescent="0.3">
      <c r="A2136" s="14" t="s">
        <v>2210</v>
      </c>
      <c r="B2136" s="13">
        <v>21883.729797363281</v>
      </c>
      <c r="C2136" s="8">
        <v>0</v>
      </c>
      <c r="D2136" s="13">
        <f t="shared" si="33"/>
        <v>21883.729797363281</v>
      </c>
      <c r="E2136" s="8" t="str" cm="1">
        <f t="array" ref="E2136">_xlfn.IFS(D2136&lt;100000,"Malá",D2136&lt;442000,"Podlimitná",D2136&gt;442000,"Nadlimitná")</f>
        <v>Malá</v>
      </c>
    </row>
    <row r="2137" spans="1:5" x14ac:dyDescent="0.3">
      <c r="A2137" s="14" t="s">
        <v>2211</v>
      </c>
      <c r="B2137" s="13">
        <v>28013.779907226563</v>
      </c>
      <c r="C2137" s="8">
        <v>0</v>
      </c>
      <c r="D2137" s="13">
        <f t="shared" si="33"/>
        <v>28013.779907226563</v>
      </c>
      <c r="E2137" s="8" t="str" cm="1">
        <f t="array" ref="E2137">_xlfn.IFS(D2137&lt;100000,"Malá",D2137&lt;442000,"Podlimitná",D2137&gt;442000,"Nadlimitná")</f>
        <v>Malá</v>
      </c>
    </row>
    <row r="2138" spans="1:5" x14ac:dyDescent="0.3">
      <c r="A2138" s="14" t="s">
        <v>2212</v>
      </c>
      <c r="B2138" s="13">
        <v>57700.659103393555</v>
      </c>
      <c r="C2138" s="8">
        <v>0</v>
      </c>
      <c r="D2138" s="13">
        <f t="shared" si="33"/>
        <v>57700.659103393555</v>
      </c>
      <c r="E2138" s="8" t="str" cm="1">
        <f t="array" ref="E2138">_xlfn.IFS(D2138&lt;100000,"Malá",D2138&lt;442000,"Podlimitná",D2138&gt;442000,"Nadlimitná")</f>
        <v>Malá</v>
      </c>
    </row>
    <row r="2139" spans="1:5" x14ac:dyDescent="0.3">
      <c r="A2139" s="14" t="s">
        <v>2213</v>
      </c>
      <c r="B2139" s="13">
        <v>14021.209930896759</v>
      </c>
      <c r="C2139" s="8">
        <v>0</v>
      </c>
      <c r="D2139" s="13">
        <f t="shared" si="33"/>
        <v>14021.209930896759</v>
      </c>
      <c r="E2139" s="8" t="str" cm="1">
        <f t="array" ref="E2139">_xlfn.IFS(D2139&lt;100000,"Malá",D2139&lt;442000,"Podlimitná",D2139&gt;442000,"Nadlimitná")</f>
        <v>Malá</v>
      </c>
    </row>
    <row r="2140" spans="1:5" x14ac:dyDescent="0.3">
      <c r="A2140" s="14" t="s">
        <v>2214</v>
      </c>
      <c r="B2140" s="13">
        <v>35655.298974990845</v>
      </c>
      <c r="C2140" s="8">
        <v>0</v>
      </c>
      <c r="D2140" s="13">
        <f t="shared" si="33"/>
        <v>35655.298974990845</v>
      </c>
      <c r="E2140" s="8" t="str" cm="1">
        <f t="array" ref="E2140">_xlfn.IFS(D2140&lt;100000,"Malá",D2140&lt;442000,"Podlimitná",D2140&gt;442000,"Nadlimitná")</f>
        <v>Malá</v>
      </c>
    </row>
    <row r="2141" spans="1:5" x14ac:dyDescent="0.3">
      <c r="A2141" s="14" t="s">
        <v>2215</v>
      </c>
      <c r="B2141" s="13">
        <v>8566.9300155639648</v>
      </c>
      <c r="C2141" s="8">
        <v>0</v>
      </c>
      <c r="D2141" s="13">
        <f t="shared" si="33"/>
        <v>8566.9300155639648</v>
      </c>
      <c r="E2141" s="8" t="str" cm="1">
        <f t="array" ref="E2141">_xlfn.IFS(D2141&lt;100000,"Malá",D2141&lt;442000,"Podlimitná",D2141&gt;442000,"Nadlimitná")</f>
        <v>Malá</v>
      </c>
    </row>
    <row r="2142" spans="1:5" x14ac:dyDescent="0.3">
      <c r="A2142" s="14" t="s">
        <v>2216</v>
      </c>
      <c r="B2142" s="13">
        <v>60391.629760742188</v>
      </c>
      <c r="C2142" s="8">
        <v>0</v>
      </c>
      <c r="D2142" s="13">
        <f t="shared" si="33"/>
        <v>60391.629760742188</v>
      </c>
      <c r="E2142" s="8" t="str" cm="1">
        <f t="array" ref="E2142">_xlfn.IFS(D2142&lt;100000,"Malá",D2142&lt;442000,"Podlimitná",D2142&gt;442000,"Nadlimitná")</f>
        <v>Malá</v>
      </c>
    </row>
    <row r="2143" spans="1:5" x14ac:dyDescent="0.3">
      <c r="A2143" s="14" t="s">
        <v>2217</v>
      </c>
      <c r="B2143" s="13">
        <v>1489482.7971954346</v>
      </c>
      <c r="C2143" s="8">
        <v>1</v>
      </c>
      <c r="D2143" s="13">
        <f t="shared" si="33"/>
        <v>1240434.0207873094</v>
      </c>
      <c r="E2143" s="8" t="str" cm="1">
        <f t="array" ref="E2143">_xlfn.IFS(D2143&lt;100000,"Malá",D2143&lt;442000,"Podlimitná",D2143&gt;442000,"Nadlimitná")</f>
        <v>Nadlimitná</v>
      </c>
    </row>
    <row r="2144" spans="1:5" x14ac:dyDescent="0.3">
      <c r="A2144" s="14" t="s">
        <v>2218</v>
      </c>
      <c r="B2144" s="13">
        <v>4116.610107421875</v>
      </c>
      <c r="C2144" s="8">
        <v>0</v>
      </c>
      <c r="D2144" s="13">
        <f t="shared" si="33"/>
        <v>4116.610107421875</v>
      </c>
      <c r="E2144" s="8" t="str" cm="1">
        <f t="array" ref="E2144">_xlfn.IFS(D2144&lt;100000,"Malá",D2144&lt;442000,"Podlimitná",D2144&gt;442000,"Nadlimitná")</f>
        <v>Malá</v>
      </c>
    </row>
    <row r="2145" spans="1:5" x14ac:dyDescent="0.3">
      <c r="A2145" s="14" t="s">
        <v>2219</v>
      </c>
      <c r="B2145" s="13">
        <v>43307.799499511719</v>
      </c>
      <c r="C2145" s="8">
        <v>0</v>
      </c>
      <c r="D2145" s="13">
        <f t="shared" si="33"/>
        <v>43307.799499511719</v>
      </c>
      <c r="E2145" s="8" t="str" cm="1">
        <f t="array" ref="E2145">_xlfn.IFS(D2145&lt;100000,"Malá",D2145&lt;442000,"Podlimitná",D2145&gt;442000,"Nadlimitná")</f>
        <v>Malá</v>
      </c>
    </row>
    <row r="2146" spans="1:5" x14ac:dyDescent="0.3">
      <c r="A2146" s="14" t="s">
        <v>2220</v>
      </c>
      <c r="B2146" s="13">
        <v>7922.0900993347168</v>
      </c>
      <c r="C2146" s="8">
        <v>0</v>
      </c>
      <c r="D2146" s="13">
        <f t="shared" si="33"/>
        <v>7922.0900993347168</v>
      </c>
      <c r="E2146" s="8" t="str" cm="1">
        <f t="array" ref="E2146">_xlfn.IFS(D2146&lt;100000,"Malá",D2146&lt;442000,"Podlimitná",D2146&gt;442000,"Nadlimitná")</f>
        <v>Malá</v>
      </c>
    </row>
    <row r="2147" spans="1:5" x14ac:dyDescent="0.3">
      <c r="A2147" s="14" t="s">
        <v>2221</v>
      </c>
      <c r="B2147" s="13">
        <v>8406.1700096130371</v>
      </c>
      <c r="C2147" s="8">
        <v>0</v>
      </c>
      <c r="D2147" s="13">
        <f t="shared" si="33"/>
        <v>8406.1700096130371</v>
      </c>
      <c r="E2147" s="8" t="str" cm="1">
        <f t="array" ref="E2147">_xlfn.IFS(D2147&lt;100000,"Malá",D2147&lt;442000,"Podlimitná",D2147&gt;442000,"Nadlimitná")</f>
        <v>Malá</v>
      </c>
    </row>
    <row r="2148" spans="1:5" x14ac:dyDescent="0.3">
      <c r="A2148" s="14" t="s">
        <v>2222</v>
      </c>
      <c r="B2148" s="13">
        <v>891.42999267578125</v>
      </c>
      <c r="C2148" s="8">
        <v>0</v>
      </c>
      <c r="D2148" s="13">
        <f t="shared" si="33"/>
        <v>891.42999267578125</v>
      </c>
      <c r="E2148" s="8" t="str" cm="1">
        <f t="array" ref="E2148">_xlfn.IFS(D2148&lt;100000,"Malá",D2148&lt;442000,"Podlimitná",D2148&gt;442000,"Nadlimitná")</f>
        <v>Malá</v>
      </c>
    </row>
    <row r="2149" spans="1:5" x14ac:dyDescent="0.3">
      <c r="A2149" s="14" t="s">
        <v>2223</v>
      </c>
      <c r="B2149" s="13">
        <v>23126.750274658203</v>
      </c>
      <c r="C2149" s="8">
        <v>0</v>
      </c>
      <c r="D2149" s="13">
        <f t="shared" si="33"/>
        <v>23126.750274658203</v>
      </c>
      <c r="E2149" s="8" t="str" cm="1">
        <f t="array" ref="E2149">_xlfn.IFS(D2149&lt;100000,"Malá",D2149&lt;442000,"Podlimitná",D2149&gt;442000,"Nadlimitná")</f>
        <v>Malá</v>
      </c>
    </row>
    <row r="2150" spans="1:5" x14ac:dyDescent="0.3">
      <c r="A2150" s="14" t="s">
        <v>2224</v>
      </c>
      <c r="B2150" s="13">
        <v>36497.990198135376</v>
      </c>
      <c r="C2150" s="8">
        <v>0</v>
      </c>
      <c r="D2150" s="13">
        <f t="shared" si="33"/>
        <v>36497.990198135376</v>
      </c>
      <c r="E2150" s="8" t="str" cm="1">
        <f t="array" ref="E2150">_xlfn.IFS(D2150&lt;100000,"Malá",D2150&lt;442000,"Podlimitná",D2150&gt;442000,"Nadlimitná")</f>
        <v>Malá</v>
      </c>
    </row>
    <row r="2151" spans="1:5" x14ac:dyDescent="0.3">
      <c r="A2151" s="14" t="s">
        <v>2225</v>
      </c>
      <c r="B2151" s="13">
        <v>12531.299682617188</v>
      </c>
      <c r="C2151" s="8">
        <v>0</v>
      </c>
      <c r="D2151" s="13">
        <f t="shared" si="33"/>
        <v>12531.299682617188</v>
      </c>
      <c r="E2151" s="8" t="str" cm="1">
        <f t="array" ref="E2151">_xlfn.IFS(D2151&lt;100000,"Malá",D2151&lt;442000,"Podlimitná",D2151&gt;442000,"Nadlimitná")</f>
        <v>Malá</v>
      </c>
    </row>
    <row r="2152" spans="1:5" x14ac:dyDescent="0.3">
      <c r="A2152" s="14" t="s">
        <v>2226</v>
      </c>
      <c r="B2152" s="13">
        <v>21970.749862670898</v>
      </c>
      <c r="C2152" s="8">
        <v>0</v>
      </c>
      <c r="D2152" s="13">
        <f t="shared" si="33"/>
        <v>21970.749862670898</v>
      </c>
      <c r="E2152" s="8" t="str" cm="1">
        <f t="array" ref="E2152">_xlfn.IFS(D2152&lt;100000,"Malá",D2152&lt;442000,"Podlimitná",D2152&gt;442000,"Nadlimitná")</f>
        <v>Malá</v>
      </c>
    </row>
    <row r="2153" spans="1:5" x14ac:dyDescent="0.3">
      <c r="A2153" s="14" t="s">
        <v>2227</v>
      </c>
      <c r="B2153" s="13">
        <v>433270.5477771759</v>
      </c>
      <c r="C2153" s="8">
        <v>0</v>
      </c>
      <c r="D2153" s="13">
        <f t="shared" si="33"/>
        <v>433270.5477771759</v>
      </c>
      <c r="E2153" s="8" t="str" cm="1">
        <f t="array" ref="E2153">_xlfn.IFS(D2153&lt;100000,"Malá",D2153&lt;442000,"Podlimitná",D2153&gt;442000,"Nadlimitná")</f>
        <v>Podlimitná</v>
      </c>
    </row>
    <row r="2154" spans="1:5" x14ac:dyDescent="0.3">
      <c r="A2154" s="14" t="s">
        <v>2228</v>
      </c>
      <c r="B2154" s="13">
        <v>70249.920166015625</v>
      </c>
      <c r="C2154" s="8">
        <v>0</v>
      </c>
      <c r="D2154" s="13">
        <f t="shared" si="33"/>
        <v>70249.920166015625</v>
      </c>
      <c r="E2154" s="8" t="str" cm="1">
        <f t="array" ref="E2154">_xlfn.IFS(D2154&lt;100000,"Malá",D2154&lt;442000,"Podlimitná",D2154&gt;442000,"Nadlimitná")</f>
        <v>Malá</v>
      </c>
    </row>
    <row r="2155" spans="1:5" x14ac:dyDescent="0.3">
      <c r="A2155" s="14" t="s">
        <v>2229</v>
      </c>
      <c r="B2155" s="13">
        <v>100247.59811401367</v>
      </c>
      <c r="C2155" s="8">
        <v>0</v>
      </c>
      <c r="D2155" s="13">
        <f t="shared" si="33"/>
        <v>100247.59811401367</v>
      </c>
      <c r="E2155" s="8" t="str" cm="1">
        <f t="array" ref="E2155">_xlfn.IFS(D2155&lt;100000,"Malá",D2155&lt;442000,"Podlimitná",D2155&gt;442000,"Nadlimitná")</f>
        <v>Podlimitná</v>
      </c>
    </row>
    <row r="2156" spans="1:5" x14ac:dyDescent="0.3">
      <c r="A2156" s="14" t="s">
        <v>2230</v>
      </c>
      <c r="B2156" s="13">
        <v>122190.53771972656</v>
      </c>
      <c r="C2156" s="8">
        <v>0</v>
      </c>
      <c r="D2156" s="13">
        <f t="shared" si="33"/>
        <v>122190.53771972656</v>
      </c>
      <c r="E2156" s="8" t="str" cm="1">
        <f t="array" ref="E2156">_xlfn.IFS(D2156&lt;100000,"Malá",D2156&lt;442000,"Podlimitná",D2156&gt;442000,"Nadlimitná")</f>
        <v>Podlimitná</v>
      </c>
    </row>
    <row r="2157" spans="1:5" x14ac:dyDescent="0.3">
      <c r="A2157" s="14" t="s">
        <v>2231</v>
      </c>
      <c r="B2157" s="13">
        <v>7819.5498199462891</v>
      </c>
      <c r="C2157" s="8">
        <v>0</v>
      </c>
      <c r="D2157" s="13">
        <f t="shared" si="33"/>
        <v>7819.5498199462891</v>
      </c>
      <c r="E2157" s="8" t="str" cm="1">
        <f t="array" ref="E2157">_xlfn.IFS(D2157&lt;100000,"Malá",D2157&lt;442000,"Podlimitná",D2157&gt;442000,"Nadlimitná")</f>
        <v>Malá</v>
      </c>
    </row>
    <row r="2158" spans="1:5" x14ac:dyDescent="0.3">
      <c r="A2158" s="14" t="s">
        <v>2232</v>
      </c>
      <c r="B2158" s="13">
        <v>5393.3099212646484</v>
      </c>
      <c r="C2158" s="8">
        <v>0</v>
      </c>
      <c r="D2158" s="13">
        <f t="shared" si="33"/>
        <v>5393.3099212646484</v>
      </c>
      <c r="E2158" s="8" t="str" cm="1">
        <f t="array" ref="E2158">_xlfn.IFS(D2158&lt;100000,"Malá",D2158&lt;442000,"Podlimitná",D2158&gt;442000,"Nadlimitná")</f>
        <v>Malá</v>
      </c>
    </row>
    <row r="2159" spans="1:5" x14ac:dyDescent="0.3">
      <c r="A2159" s="14" t="s">
        <v>2233</v>
      </c>
      <c r="B2159" s="13">
        <v>3260</v>
      </c>
      <c r="C2159" s="8">
        <v>0</v>
      </c>
      <c r="D2159" s="13">
        <f t="shared" si="33"/>
        <v>3260</v>
      </c>
      <c r="E2159" s="8" t="str" cm="1">
        <f t="array" ref="E2159">_xlfn.IFS(D2159&lt;100000,"Malá",D2159&lt;442000,"Podlimitná",D2159&gt;442000,"Nadlimitná")</f>
        <v>Malá</v>
      </c>
    </row>
    <row r="2160" spans="1:5" x14ac:dyDescent="0.3">
      <c r="A2160" s="14" t="s">
        <v>2234</v>
      </c>
      <c r="B2160" s="13">
        <v>8482.3399715423584</v>
      </c>
      <c r="C2160" s="8">
        <v>0</v>
      </c>
      <c r="D2160" s="13">
        <f t="shared" si="33"/>
        <v>8482.3399715423584</v>
      </c>
      <c r="E2160" s="8" t="str" cm="1">
        <f t="array" ref="E2160">_xlfn.IFS(D2160&lt;100000,"Malá",D2160&lt;442000,"Podlimitná",D2160&gt;442000,"Nadlimitná")</f>
        <v>Malá</v>
      </c>
    </row>
    <row r="2161" spans="1:5" x14ac:dyDescent="0.3">
      <c r="A2161" s="14" t="s">
        <v>2235</v>
      </c>
      <c r="B2161" s="13">
        <v>8323.590087890625</v>
      </c>
      <c r="C2161" s="8">
        <v>0</v>
      </c>
      <c r="D2161" s="13">
        <f t="shared" si="33"/>
        <v>8323.590087890625</v>
      </c>
      <c r="E2161" s="8" t="str" cm="1">
        <f t="array" ref="E2161">_xlfn.IFS(D2161&lt;100000,"Malá",D2161&lt;442000,"Podlimitná",D2161&gt;442000,"Nadlimitná")</f>
        <v>Malá</v>
      </c>
    </row>
    <row r="2162" spans="1:5" x14ac:dyDescent="0.3">
      <c r="A2162" s="14" t="s">
        <v>2236</v>
      </c>
      <c r="B2162" s="13">
        <v>10201.329809188843</v>
      </c>
      <c r="C2162" s="8">
        <v>0</v>
      </c>
      <c r="D2162" s="13">
        <f t="shared" si="33"/>
        <v>10201.329809188843</v>
      </c>
      <c r="E2162" s="8" t="str" cm="1">
        <f t="array" ref="E2162">_xlfn.IFS(D2162&lt;100000,"Malá",D2162&lt;442000,"Podlimitná",D2162&gt;442000,"Nadlimitná")</f>
        <v>Malá</v>
      </c>
    </row>
    <row r="2163" spans="1:5" x14ac:dyDescent="0.3">
      <c r="A2163" s="14" t="s">
        <v>2237</v>
      </c>
      <c r="B2163" s="13">
        <v>7181.1599655151367</v>
      </c>
      <c r="C2163" s="8">
        <v>0</v>
      </c>
      <c r="D2163" s="13">
        <f t="shared" si="33"/>
        <v>7181.1599655151367</v>
      </c>
      <c r="E2163" s="8" t="str" cm="1">
        <f t="array" ref="E2163">_xlfn.IFS(D2163&lt;100000,"Malá",D2163&lt;442000,"Podlimitná",D2163&gt;442000,"Nadlimitná")</f>
        <v>Malá</v>
      </c>
    </row>
    <row r="2164" spans="1:5" x14ac:dyDescent="0.3">
      <c r="A2164" s="14" t="s">
        <v>2238</v>
      </c>
      <c r="B2164" s="13">
        <v>38905.550170898438</v>
      </c>
      <c r="C2164" s="8">
        <v>0</v>
      </c>
      <c r="D2164" s="13">
        <f t="shared" si="33"/>
        <v>38905.550170898438</v>
      </c>
      <c r="E2164" s="8" t="str" cm="1">
        <f t="array" ref="E2164">_xlfn.IFS(D2164&lt;100000,"Malá",D2164&lt;442000,"Podlimitná",D2164&gt;442000,"Nadlimitná")</f>
        <v>Malá</v>
      </c>
    </row>
    <row r="2165" spans="1:5" x14ac:dyDescent="0.3">
      <c r="A2165" s="14" t="s">
        <v>2239</v>
      </c>
      <c r="B2165" s="13">
        <v>9575.5703125</v>
      </c>
      <c r="C2165" s="8">
        <v>0</v>
      </c>
      <c r="D2165" s="13">
        <f t="shared" si="33"/>
        <v>9575.5703125</v>
      </c>
      <c r="E2165" s="8" t="str" cm="1">
        <f t="array" ref="E2165">_xlfn.IFS(D2165&lt;100000,"Malá",D2165&lt;442000,"Podlimitná",D2165&gt;442000,"Nadlimitná")</f>
        <v>Malá</v>
      </c>
    </row>
    <row r="2166" spans="1:5" x14ac:dyDescent="0.3">
      <c r="A2166" s="14" t="s">
        <v>2240</v>
      </c>
      <c r="B2166" s="13">
        <v>41407.510162353516</v>
      </c>
      <c r="C2166" s="8">
        <v>0</v>
      </c>
      <c r="D2166" s="13">
        <f t="shared" si="33"/>
        <v>41407.510162353516</v>
      </c>
      <c r="E2166" s="8" t="str" cm="1">
        <f t="array" ref="E2166">_xlfn.IFS(D2166&lt;100000,"Malá",D2166&lt;442000,"Podlimitná",D2166&gt;442000,"Nadlimitná")</f>
        <v>Malá</v>
      </c>
    </row>
    <row r="2167" spans="1:5" x14ac:dyDescent="0.3">
      <c r="A2167" s="14" t="s">
        <v>2241</v>
      </c>
      <c r="B2167" s="13">
        <v>6953.9398918151855</v>
      </c>
      <c r="C2167" s="8">
        <v>0</v>
      </c>
      <c r="D2167" s="13">
        <f t="shared" si="33"/>
        <v>6953.9398918151855</v>
      </c>
      <c r="E2167" s="8" t="str" cm="1">
        <f t="array" ref="E2167">_xlfn.IFS(D2167&lt;100000,"Malá",D2167&lt;442000,"Podlimitná",D2167&gt;442000,"Nadlimitná")</f>
        <v>Malá</v>
      </c>
    </row>
    <row r="2168" spans="1:5" x14ac:dyDescent="0.3">
      <c r="A2168" s="14" t="s">
        <v>2242</v>
      </c>
      <c r="B2168" s="13">
        <v>76117.631591796875</v>
      </c>
      <c r="C2168" s="8">
        <v>0</v>
      </c>
      <c r="D2168" s="13">
        <f t="shared" si="33"/>
        <v>76117.631591796875</v>
      </c>
      <c r="E2168" s="8" t="str" cm="1">
        <f t="array" ref="E2168">_xlfn.IFS(D2168&lt;100000,"Malá",D2168&lt;442000,"Podlimitná",D2168&gt;442000,"Nadlimitná")</f>
        <v>Malá</v>
      </c>
    </row>
    <row r="2169" spans="1:5" x14ac:dyDescent="0.3">
      <c r="A2169" s="14" t="s">
        <v>2243</v>
      </c>
      <c r="B2169" s="13">
        <v>306770.89831542969</v>
      </c>
      <c r="C2169" s="8">
        <v>0</v>
      </c>
      <c r="D2169" s="13">
        <f t="shared" si="33"/>
        <v>306770.89831542969</v>
      </c>
      <c r="E2169" s="8" t="str" cm="1">
        <f t="array" ref="E2169">_xlfn.IFS(D2169&lt;100000,"Malá",D2169&lt;442000,"Podlimitná",D2169&gt;442000,"Nadlimitná")</f>
        <v>Podlimitná</v>
      </c>
    </row>
    <row r="2170" spans="1:5" x14ac:dyDescent="0.3">
      <c r="A2170" s="14" t="s">
        <v>2244</v>
      </c>
      <c r="B2170" s="13">
        <v>54797.05126953125</v>
      </c>
      <c r="C2170" s="8">
        <v>0</v>
      </c>
      <c r="D2170" s="13">
        <f t="shared" si="33"/>
        <v>54797.05126953125</v>
      </c>
      <c r="E2170" s="8" t="str" cm="1">
        <f t="array" ref="E2170">_xlfn.IFS(D2170&lt;100000,"Malá",D2170&lt;442000,"Podlimitná",D2170&gt;442000,"Nadlimitná")</f>
        <v>Malá</v>
      </c>
    </row>
    <row r="2171" spans="1:5" x14ac:dyDescent="0.3">
      <c r="A2171" s="14" t="s">
        <v>2245</v>
      </c>
      <c r="B2171" s="13">
        <v>11632.379837036133</v>
      </c>
      <c r="C2171" s="8">
        <v>0</v>
      </c>
      <c r="D2171" s="13">
        <f t="shared" si="33"/>
        <v>11632.379837036133</v>
      </c>
      <c r="E2171" s="8" t="str" cm="1">
        <f t="array" ref="E2171">_xlfn.IFS(D2171&lt;100000,"Malá",D2171&lt;442000,"Podlimitná",D2171&gt;442000,"Nadlimitná")</f>
        <v>Malá</v>
      </c>
    </row>
    <row r="2172" spans="1:5" x14ac:dyDescent="0.3">
      <c r="A2172" s="14" t="s">
        <v>2246</v>
      </c>
      <c r="B2172" s="13">
        <v>13058.77018737793</v>
      </c>
      <c r="C2172" s="8">
        <v>0</v>
      </c>
      <c r="D2172" s="13">
        <f t="shared" si="33"/>
        <v>13058.77018737793</v>
      </c>
      <c r="E2172" s="8" t="str" cm="1">
        <f t="array" ref="E2172">_xlfn.IFS(D2172&lt;100000,"Malá",D2172&lt;442000,"Podlimitná",D2172&gt;442000,"Nadlimitná")</f>
        <v>Malá</v>
      </c>
    </row>
    <row r="2173" spans="1:5" x14ac:dyDescent="0.3">
      <c r="A2173" s="14" t="s">
        <v>2247</v>
      </c>
      <c r="B2173" s="13">
        <v>5015.3699951171875</v>
      </c>
      <c r="C2173" s="8">
        <v>0</v>
      </c>
      <c r="D2173" s="13">
        <f t="shared" si="33"/>
        <v>5015.3699951171875</v>
      </c>
      <c r="E2173" s="8" t="str" cm="1">
        <f t="array" ref="E2173">_xlfn.IFS(D2173&lt;100000,"Malá",D2173&lt;442000,"Podlimitná",D2173&gt;442000,"Nadlimitná")</f>
        <v>Malá</v>
      </c>
    </row>
    <row r="2174" spans="1:5" x14ac:dyDescent="0.3">
      <c r="A2174" s="14" t="s">
        <v>2248</v>
      </c>
      <c r="B2174" s="13">
        <v>1047.1500244140625</v>
      </c>
      <c r="C2174" s="8">
        <v>0</v>
      </c>
      <c r="D2174" s="13">
        <f t="shared" si="33"/>
        <v>1047.1500244140625</v>
      </c>
      <c r="E2174" s="8" t="str" cm="1">
        <f t="array" ref="E2174">_xlfn.IFS(D2174&lt;100000,"Malá",D2174&lt;442000,"Podlimitná",D2174&gt;442000,"Nadlimitná")</f>
        <v>Malá</v>
      </c>
    </row>
    <row r="2175" spans="1:5" x14ac:dyDescent="0.3">
      <c r="A2175" s="14" t="s">
        <v>2249</v>
      </c>
      <c r="B2175" s="13">
        <v>20386.949994325638</v>
      </c>
      <c r="C2175" s="8">
        <v>0</v>
      </c>
      <c r="D2175" s="13">
        <f t="shared" si="33"/>
        <v>20386.949994325638</v>
      </c>
      <c r="E2175" s="8" t="str" cm="1">
        <f t="array" ref="E2175">_xlfn.IFS(D2175&lt;100000,"Malá",D2175&lt;442000,"Podlimitná",D2175&gt;442000,"Nadlimitná")</f>
        <v>Malá</v>
      </c>
    </row>
    <row r="2176" spans="1:5" x14ac:dyDescent="0.3">
      <c r="A2176" s="14" t="s">
        <v>2250</v>
      </c>
      <c r="B2176" s="13">
        <v>112976.20962524414</v>
      </c>
      <c r="C2176" s="8">
        <v>0</v>
      </c>
      <c r="D2176" s="13">
        <f t="shared" si="33"/>
        <v>112976.20962524414</v>
      </c>
      <c r="E2176" s="8" t="str" cm="1">
        <f t="array" ref="E2176">_xlfn.IFS(D2176&lt;100000,"Malá",D2176&lt;442000,"Podlimitná",D2176&gt;442000,"Nadlimitná")</f>
        <v>Podlimitná</v>
      </c>
    </row>
    <row r="2177" spans="1:5" x14ac:dyDescent="0.3">
      <c r="A2177" s="14" t="s">
        <v>2251</v>
      </c>
      <c r="B2177" s="13">
        <v>24201.200073242188</v>
      </c>
      <c r="C2177" s="8">
        <v>0</v>
      </c>
      <c r="D2177" s="13">
        <f t="shared" si="33"/>
        <v>24201.200073242188</v>
      </c>
      <c r="E2177" s="8" t="str" cm="1">
        <f t="array" ref="E2177">_xlfn.IFS(D2177&lt;100000,"Malá",D2177&lt;442000,"Podlimitná",D2177&gt;442000,"Nadlimitná")</f>
        <v>Malá</v>
      </c>
    </row>
    <row r="2178" spans="1:5" x14ac:dyDescent="0.3">
      <c r="A2178" s="14" t="s">
        <v>2252</v>
      </c>
      <c r="B2178" s="13">
        <v>9034.0699462890625</v>
      </c>
      <c r="C2178" s="8">
        <v>0</v>
      </c>
      <c r="D2178" s="13">
        <f t="shared" si="33"/>
        <v>9034.0699462890625</v>
      </c>
      <c r="E2178" s="8" t="str" cm="1">
        <f t="array" ref="E2178">_xlfn.IFS(D2178&lt;100000,"Malá",D2178&lt;442000,"Podlimitná",D2178&gt;442000,"Nadlimitná")</f>
        <v>Malá</v>
      </c>
    </row>
    <row r="2179" spans="1:5" x14ac:dyDescent="0.3">
      <c r="A2179" s="14" t="s">
        <v>2253</v>
      </c>
      <c r="B2179" s="13">
        <v>16294.15966796875</v>
      </c>
      <c r="C2179" s="8">
        <v>0</v>
      </c>
      <c r="D2179" s="13">
        <f t="shared" si="33"/>
        <v>16294.15966796875</v>
      </c>
      <c r="E2179" s="8" t="str" cm="1">
        <f t="array" ref="E2179">_xlfn.IFS(D2179&lt;100000,"Malá",D2179&lt;442000,"Podlimitná",D2179&gt;442000,"Nadlimitná")</f>
        <v>Malá</v>
      </c>
    </row>
    <row r="2180" spans="1:5" x14ac:dyDescent="0.3">
      <c r="A2180" s="14" t="s">
        <v>2254</v>
      </c>
      <c r="B2180" s="13">
        <v>94835.199554443359</v>
      </c>
      <c r="C2180" s="8">
        <v>0</v>
      </c>
      <c r="D2180" s="13">
        <f t="shared" si="33"/>
        <v>94835.199554443359</v>
      </c>
      <c r="E2180" s="8" t="str" cm="1">
        <f t="array" ref="E2180">_xlfn.IFS(D2180&lt;100000,"Malá",D2180&lt;442000,"Podlimitná",D2180&gt;442000,"Nadlimitná")</f>
        <v>Malá</v>
      </c>
    </row>
    <row r="2181" spans="1:5" x14ac:dyDescent="0.3">
      <c r="A2181" s="14" t="s">
        <v>2255</v>
      </c>
      <c r="B2181" s="13">
        <v>4909.8900146484375</v>
      </c>
      <c r="C2181" s="8">
        <v>1</v>
      </c>
      <c r="D2181" s="13">
        <f t="shared" si="33"/>
        <v>4088.9324965427604</v>
      </c>
      <c r="E2181" s="8" t="str" cm="1">
        <f t="array" ref="E2181">_xlfn.IFS(D2181&lt;100000,"Malá",D2181&lt;442000,"Podlimitná",D2181&gt;442000,"Nadlimitná")</f>
        <v>Malá</v>
      </c>
    </row>
    <row r="2182" spans="1:5" x14ac:dyDescent="0.3">
      <c r="A2182" s="14" t="s">
        <v>2256</v>
      </c>
      <c r="B2182" s="13">
        <v>13769.2197265625</v>
      </c>
      <c r="C2182" s="8">
        <v>0</v>
      </c>
      <c r="D2182" s="13">
        <f t="shared" si="33"/>
        <v>13769.2197265625</v>
      </c>
      <c r="E2182" s="8" t="str" cm="1">
        <f t="array" ref="E2182">_xlfn.IFS(D2182&lt;100000,"Malá",D2182&lt;442000,"Podlimitná",D2182&gt;442000,"Nadlimitná")</f>
        <v>Malá</v>
      </c>
    </row>
    <row r="2183" spans="1:5" x14ac:dyDescent="0.3">
      <c r="A2183" s="14" t="s">
        <v>2257</v>
      </c>
      <c r="B2183" s="13">
        <v>17650.800060272217</v>
      </c>
      <c r="C2183" s="8">
        <v>0</v>
      </c>
      <c r="D2183" s="13">
        <f t="shared" si="33"/>
        <v>17650.800060272217</v>
      </c>
      <c r="E2183" s="8" t="str" cm="1">
        <f t="array" ref="E2183">_xlfn.IFS(D2183&lt;100000,"Malá",D2183&lt;442000,"Podlimitná",D2183&gt;442000,"Nadlimitná")</f>
        <v>Malá</v>
      </c>
    </row>
    <row r="2184" spans="1:5" x14ac:dyDescent="0.3">
      <c r="A2184" s="14" t="s">
        <v>2258</v>
      </c>
      <c r="B2184" s="13">
        <v>3302.019947052002</v>
      </c>
      <c r="C2184" s="8">
        <v>0</v>
      </c>
      <c r="D2184" s="13">
        <f t="shared" si="33"/>
        <v>3302.019947052002</v>
      </c>
      <c r="E2184" s="8" t="str" cm="1">
        <f t="array" ref="E2184">_xlfn.IFS(D2184&lt;100000,"Malá",D2184&lt;442000,"Podlimitná",D2184&gt;442000,"Nadlimitná")</f>
        <v>Malá</v>
      </c>
    </row>
    <row r="2185" spans="1:5" x14ac:dyDescent="0.3">
      <c r="A2185" s="14" t="s">
        <v>2259</v>
      </c>
      <c r="B2185" s="13">
        <v>127700.29155731201</v>
      </c>
      <c r="C2185" s="8">
        <v>0</v>
      </c>
      <c r="D2185" s="13">
        <f t="shared" si="33"/>
        <v>127700.29155731201</v>
      </c>
      <c r="E2185" s="8" t="str" cm="1">
        <f t="array" ref="E2185">_xlfn.IFS(D2185&lt;100000,"Malá",D2185&lt;442000,"Podlimitná",D2185&gt;442000,"Nadlimitná")</f>
        <v>Podlimitná</v>
      </c>
    </row>
    <row r="2186" spans="1:5" x14ac:dyDescent="0.3">
      <c r="A2186" s="14" t="s">
        <v>2260</v>
      </c>
      <c r="B2186" s="13">
        <v>58783.199552536011</v>
      </c>
      <c r="C2186" s="8">
        <v>0</v>
      </c>
      <c r="D2186" s="13">
        <f t="shared" si="33"/>
        <v>58783.199552536011</v>
      </c>
      <c r="E2186" s="8" t="str" cm="1">
        <f t="array" ref="E2186">_xlfn.IFS(D2186&lt;100000,"Malá",D2186&lt;442000,"Podlimitná",D2186&gt;442000,"Nadlimitná")</f>
        <v>Malá</v>
      </c>
    </row>
    <row r="2187" spans="1:5" x14ac:dyDescent="0.3">
      <c r="A2187" s="14" t="s">
        <v>2261</v>
      </c>
      <c r="B2187" s="13">
        <v>9862.430136680603</v>
      </c>
      <c r="C2187" s="8">
        <v>0</v>
      </c>
      <c r="D2187" s="13">
        <f t="shared" si="33"/>
        <v>9862.430136680603</v>
      </c>
      <c r="E2187" s="8" t="str" cm="1">
        <f t="array" ref="E2187">_xlfn.IFS(D2187&lt;100000,"Malá",D2187&lt;442000,"Podlimitná",D2187&gt;442000,"Nadlimitná")</f>
        <v>Malá</v>
      </c>
    </row>
    <row r="2188" spans="1:5" x14ac:dyDescent="0.3">
      <c r="A2188" s="14" t="s">
        <v>2262</v>
      </c>
      <c r="B2188" s="13">
        <v>3163.9999504089355</v>
      </c>
      <c r="C2188" s="8">
        <v>0</v>
      </c>
      <c r="D2188" s="13">
        <f t="shared" si="33"/>
        <v>3163.9999504089355</v>
      </c>
      <c r="E2188" s="8" t="str" cm="1">
        <f t="array" ref="E2188">_xlfn.IFS(D2188&lt;100000,"Malá",D2188&lt;442000,"Podlimitná",D2188&gt;442000,"Nadlimitná")</f>
        <v>Malá</v>
      </c>
    </row>
    <row r="2189" spans="1:5" x14ac:dyDescent="0.3">
      <c r="A2189" s="14" t="s">
        <v>2263</v>
      </c>
      <c r="B2189" s="13">
        <v>6160.7799072265625</v>
      </c>
      <c r="C2189" s="8">
        <v>0</v>
      </c>
      <c r="D2189" s="13">
        <f t="shared" si="33"/>
        <v>6160.7799072265625</v>
      </c>
      <c r="E2189" s="8" t="str" cm="1">
        <f t="array" ref="E2189">_xlfn.IFS(D2189&lt;100000,"Malá",D2189&lt;442000,"Podlimitná",D2189&gt;442000,"Nadlimitná")</f>
        <v>Malá</v>
      </c>
    </row>
    <row r="2190" spans="1:5" x14ac:dyDescent="0.3">
      <c r="A2190" s="14" t="s">
        <v>2264</v>
      </c>
      <c r="B2190" s="13">
        <v>3818.9199523925781</v>
      </c>
      <c r="C2190" s="8">
        <v>0</v>
      </c>
      <c r="D2190" s="13">
        <f t="shared" ref="D2190:D2253" si="34">IF(C2190=1,B2190*$M$20,B2190)</f>
        <v>3818.9199523925781</v>
      </c>
      <c r="E2190" s="8" t="str" cm="1">
        <f t="array" ref="E2190">_xlfn.IFS(D2190&lt;100000,"Malá",D2190&lt;442000,"Podlimitná",D2190&gt;442000,"Nadlimitná")</f>
        <v>Malá</v>
      </c>
    </row>
    <row r="2191" spans="1:5" x14ac:dyDescent="0.3">
      <c r="A2191" s="14" t="s">
        <v>2265</v>
      </c>
      <c r="B2191" s="13">
        <v>76022.499984741211</v>
      </c>
      <c r="C2191" s="8">
        <v>0</v>
      </c>
      <c r="D2191" s="13">
        <f t="shared" si="34"/>
        <v>76022.499984741211</v>
      </c>
      <c r="E2191" s="8" t="str" cm="1">
        <f t="array" ref="E2191">_xlfn.IFS(D2191&lt;100000,"Malá",D2191&lt;442000,"Podlimitná",D2191&gt;442000,"Nadlimitná")</f>
        <v>Malá</v>
      </c>
    </row>
    <row r="2192" spans="1:5" x14ac:dyDescent="0.3">
      <c r="A2192" s="14" t="s">
        <v>2266</v>
      </c>
      <c r="B2192" s="13">
        <v>23868.760070800781</v>
      </c>
      <c r="C2192" s="8">
        <v>0</v>
      </c>
      <c r="D2192" s="13">
        <f t="shared" si="34"/>
        <v>23868.760070800781</v>
      </c>
      <c r="E2192" s="8" t="str" cm="1">
        <f t="array" ref="E2192">_xlfn.IFS(D2192&lt;100000,"Malá",D2192&lt;442000,"Podlimitná",D2192&gt;442000,"Nadlimitná")</f>
        <v>Malá</v>
      </c>
    </row>
    <row r="2193" spans="1:5" x14ac:dyDescent="0.3">
      <c r="A2193" s="14" t="s">
        <v>2267</v>
      </c>
      <c r="B2193" s="13">
        <v>17558.5595703125</v>
      </c>
      <c r="C2193" s="8">
        <v>0</v>
      </c>
      <c r="D2193" s="13">
        <f t="shared" si="34"/>
        <v>17558.5595703125</v>
      </c>
      <c r="E2193" s="8" t="str" cm="1">
        <f t="array" ref="E2193">_xlfn.IFS(D2193&lt;100000,"Malá",D2193&lt;442000,"Podlimitná",D2193&gt;442000,"Nadlimitná")</f>
        <v>Malá</v>
      </c>
    </row>
    <row r="2194" spans="1:5" x14ac:dyDescent="0.3">
      <c r="A2194" s="14" t="s">
        <v>2268</v>
      </c>
      <c r="B2194" s="13">
        <v>22730.470367431641</v>
      </c>
      <c r="C2194" s="8">
        <v>0</v>
      </c>
      <c r="D2194" s="13">
        <f t="shared" si="34"/>
        <v>22730.470367431641</v>
      </c>
      <c r="E2194" s="8" t="str" cm="1">
        <f t="array" ref="E2194">_xlfn.IFS(D2194&lt;100000,"Malá",D2194&lt;442000,"Podlimitná",D2194&gt;442000,"Nadlimitná")</f>
        <v>Malá</v>
      </c>
    </row>
    <row r="2195" spans="1:5" x14ac:dyDescent="0.3">
      <c r="A2195" s="14" t="s">
        <v>2269</v>
      </c>
      <c r="B2195" s="13">
        <v>1715.0699920654297</v>
      </c>
      <c r="C2195" s="8">
        <v>0</v>
      </c>
      <c r="D2195" s="13">
        <f t="shared" si="34"/>
        <v>1715.0699920654297</v>
      </c>
      <c r="E2195" s="8" t="str" cm="1">
        <f t="array" ref="E2195">_xlfn.IFS(D2195&lt;100000,"Malá",D2195&lt;442000,"Podlimitná",D2195&gt;442000,"Nadlimitná")</f>
        <v>Malá</v>
      </c>
    </row>
    <row r="2196" spans="1:5" x14ac:dyDescent="0.3">
      <c r="A2196" s="14" t="s">
        <v>2270</v>
      </c>
      <c r="B2196" s="13">
        <v>257176.03012084961</v>
      </c>
      <c r="C2196" s="8">
        <v>0</v>
      </c>
      <c r="D2196" s="13">
        <f t="shared" si="34"/>
        <v>257176.03012084961</v>
      </c>
      <c r="E2196" s="8" t="str" cm="1">
        <f t="array" ref="E2196">_xlfn.IFS(D2196&lt;100000,"Malá",D2196&lt;442000,"Podlimitná",D2196&gt;442000,"Nadlimitná")</f>
        <v>Podlimitná</v>
      </c>
    </row>
    <row r="2197" spans="1:5" x14ac:dyDescent="0.3">
      <c r="A2197" s="14" t="s">
        <v>2271</v>
      </c>
      <c r="B2197" s="13">
        <v>1606.600025177002</v>
      </c>
      <c r="C2197" s="8">
        <v>0</v>
      </c>
      <c r="D2197" s="13">
        <f t="shared" si="34"/>
        <v>1606.600025177002</v>
      </c>
      <c r="E2197" s="8" t="str" cm="1">
        <f t="array" ref="E2197">_xlfn.IFS(D2197&lt;100000,"Malá",D2197&lt;442000,"Podlimitná",D2197&gt;442000,"Nadlimitná")</f>
        <v>Malá</v>
      </c>
    </row>
    <row r="2198" spans="1:5" x14ac:dyDescent="0.3">
      <c r="A2198" s="14" t="s">
        <v>2272</v>
      </c>
      <c r="B2198" s="13">
        <v>17737.199534416199</v>
      </c>
      <c r="C2198" s="8">
        <v>0</v>
      </c>
      <c r="D2198" s="13">
        <f t="shared" si="34"/>
        <v>17737.199534416199</v>
      </c>
      <c r="E2198" s="8" t="str" cm="1">
        <f t="array" ref="E2198">_xlfn.IFS(D2198&lt;100000,"Malá",D2198&lt;442000,"Podlimitná",D2198&gt;442000,"Nadlimitná")</f>
        <v>Malá</v>
      </c>
    </row>
    <row r="2199" spans="1:5" x14ac:dyDescent="0.3">
      <c r="A2199" s="14" t="s">
        <v>2273</v>
      </c>
      <c r="B2199" s="13">
        <v>19147.009872436523</v>
      </c>
      <c r="C2199" s="8">
        <v>0</v>
      </c>
      <c r="D2199" s="13">
        <f t="shared" si="34"/>
        <v>19147.009872436523</v>
      </c>
      <c r="E2199" s="8" t="str" cm="1">
        <f t="array" ref="E2199">_xlfn.IFS(D2199&lt;100000,"Malá",D2199&lt;442000,"Podlimitná",D2199&gt;442000,"Nadlimitná")</f>
        <v>Malá</v>
      </c>
    </row>
    <row r="2200" spans="1:5" x14ac:dyDescent="0.3">
      <c r="A2200" s="14" t="s">
        <v>2274</v>
      </c>
      <c r="B2200" s="13">
        <v>85742.251022338867</v>
      </c>
      <c r="C2200" s="8">
        <v>0</v>
      </c>
      <c r="D2200" s="13">
        <f t="shared" si="34"/>
        <v>85742.251022338867</v>
      </c>
      <c r="E2200" s="8" t="str" cm="1">
        <f t="array" ref="E2200">_xlfn.IFS(D2200&lt;100000,"Malá",D2200&lt;442000,"Podlimitná",D2200&gt;442000,"Nadlimitná")</f>
        <v>Malá</v>
      </c>
    </row>
    <row r="2201" spans="1:5" x14ac:dyDescent="0.3">
      <c r="A2201" s="14" t="s">
        <v>2275</v>
      </c>
      <c r="B2201" s="13">
        <v>574124.53366088867</v>
      </c>
      <c r="C2201" s="8">
        <v>1</v>
      </c>
      <c r="D2201" s="13">
        <f t="shared" si="34"/>
        <v>478128.11605649733</v>
      </c>
      <c r="E2201" s="8" t="str" cm="1">
        <f t="array" ref="E2201">_xlfn.IFS(D2201&lt;100000,"Malá",D2201&lt;442000,"Podlimitná",D2201&gt;442000,"Nadlimitná")</f>
        <v>Nadlimitná</v>
      </c>
    </row>
    <row r="2202" spans="1:5" x14ac:dyDescent="0.3">
      <c r="A2202" s="14" t="s">
        <v>2276</v>
      </c>
      <c r="B2202" s="13">
        <v>7496.0399932861328</v>
      </c>
      <c r="C2202" s="8">
        <v>0</v>
      </c>
      <c r="D2202" s="13">
        <f t="shared" si="34"/>
        <v>7496.0399932861328</v>
      </c>
      <c r="E2202" s="8" t="str" cm="1">
        <f t="array" ref="E2202">_xlfn.IFS(D2202&lt;100000,"Malá",D2202&lt;442000,"Podlimitná",D2202&gt;442000,"Nadlimitná")</f>
        <v>Malá</v>
      </c>
    </row>
    <row r="2203" spans="1:5" x14ac:dyDescent="0.3">
      <c r="A2203" s="14" t="s">
        <v>2277</v>
      </c>
      <c r="B2203" s="13">
        <v>5419.9999618530273</v>
      </c>
      <c r="C2203" s="8">
        <v>0</v>
      </c>
      <c r="D2203" s="13">
        <f t="shared" si="34"/>
        <v>5419.9999618530273</v>
      </c>
      <c r="E2203" s="8" t="str" cm="1">
        <f t="array" ref="E2203">_xlfn.IFS(D2203&lt;100000,"Malá",D2203&lt;442000,"Podlimitná",D2203&gt;442000,"Nadlimitná")</f>
        <v>Malá</v>
      </c>
    </row>
    <row r="2204" spans="1:5" x14ac:dyDescent="0.3">
      <c r="A2204" s="14" t="s">
        <v>2278</v>
      </c>
      <c r="B2204" s="13">
        <v>36029.170104980469</v>
      </c>
      <c r="C2204" s="8">
        <v>0</v>
      </c>
      <c r="D2204" s="13">
        <f t="shared" si="34"/>
        <v>36029.170104980469</v>
      </c>
      <c r="E2204" s="8" t="str" cm="1">
        <f t="array" ref="E2204">_xlfn.IFS(D2204&lt;100000,"Malá",D2204&lt;442000,"Podlimitná",D2204&gt;442000,"Nadlimitná")</f>
        <v>Malá</v>
      </c>
    </row>
    <row r="2205" spans="1:5" x14ac:dyDescent="0.3">
      <c r="A2205" s="14" t="s">
        <v>2279</v>
      </c>
      <c r="B2205" s="13">
        <v>2088.260009765625</v>
      </c>
      <c r="C2205" s="8">
        <v>0</v>
      </c>
      <c r="D2205" s="13">
        <f t="shared" si="34"/>
        <v>2088.260009765625</v>
      </c>
      <c r="E2205" s="8" t="str" cm="1">
        <f t="array" ref="E2205">_xlfn.IFS(D2205&lt;100000,"Malá",D2205&lt;442000,"Podlimitná",D2205&gt;442000,"Nadlimitná")</f>
        <v>Malá</v>
      </c>
    </row>
    <row r="2206" spans="1:5" x14ac:dyDescent="0.3">
      <c r="A2206" s="14" t="s">
        <v>2280</v>
      </c>
      <c r="B2206" s="13">
        <v>23737.729801177979</v>
      </c>
      <c r="C2206" s="8">
        <v>0</v>
      </c>
      <c r="D2206" s="13">
        <f t="shared" si="34"/>
        <v>23737.729801177979</v>
      </c>
      <c r="E2206" s="8" t="str" cm="1">
        <f t="array" ref="E2206">_xlfn.IFS(D2206&lt;100000,"Malá",D2206&lt;442000,"Podlimitná",D2206&gt;442000,"Nadlimitná")</f>
        <v>Malá</v>
      </c>
    </row>
    <row r="2207" spans="1:5" x14ac:dyDescent="0.3">
      <c r="A2207" s="14" t="s">
        <v>2281</v>
      </c>
      <c r="B2207" s="13">
        <v>21637.199920654297</v>
      </c>
      <c r="C2207" s="8">
        <v>0</v>
      </c>
      <c r="D2207" s="13">
        <f t="shared" si="34"/>
        <v>21637.199920654297</v>
      </c>
      <c r="E2207" s="8" t="str" cm="1">
        <f t="array" ref="E2207">_xlfn.IFS(D2207&lt;100000,"Malá",D2207&lt;442000,"Podlimitná",D2207&gt;442000,"Nadlimitná")</f>
        <v>Malá</v>
      </c>
    </row>
    <row r="2208" spans="1:5" x14ac:dyDescent="0.3">
      <c r="A2208" s="14" t="s">
        <v>2282</v>
      </c>
      <c r="B2208" s="13">
        <v>18081.86994934082</v>
      </c>
      <c r="C2208" s="8">
        <v>0</v>
      </c>
      <c r="D2208" s="13">
        <f t="shared" si="34"/>
        <v>18081.86994934082</v>
      </c>
      <c r="E2208" s="8" t="str" cm="1">
        <f t="array" ref="E2208">_xlfn.IFS(D2208&lt;100000,"Malá",D2208&lt;442000,"Podlimitná",D2208&gt;442000,"Nadlimitná")</f>
        <v>Malá</v>
      </c>
    </row>
    <row r="2209" spans="1:5" x14ac:dyDescent="0.3">
      <c r="A2209" s="14" t="s">
        <v>2283</v>
      </c>
      <c r="B2209" s="13">
        <v>5412.9997863769531</v>
      </c>
      <c r="C2209" s="8">
        <v>0</v>
      </c>
      <c r="D2209" s="13">
        <f t="shared" si="34"/>
        <v>5412.9997863769531</v>
      </c>
      <c r="E2209" s="8" t="str" cm="1">
        <f t="array" ref="E2209">_xlfn.IFS(D2209&lt;100000,"Malá",D2209&lt;442000,"Podlimitná",D2209&gt;442000,"Nadlimitná")</f>
        <v>Malá</v>
      </c>
    </row>
    <row r="2210" spans="1:5" x14ac:dyDescent="0.3">
      <c r="A2210" s="14" t="s">
        <v>2284</v>
      </c>
      <c r="B2210" s="13">
        <v>4590.5900268554688</v>
      </c>
      <c r="C2210" s="8">
        <v>0</v>
      </c>
      <c r="D2210" s="13">
        <f t="shared" si="34"/>
        <v>4590.5900268554688</v>
      </c>
      <c r="E2210" s="8" t="str" cm="1">
        <f t="array" ref="E2210">_xlfn.IFS(D2210&lt;100000,"Malá",D2210&lt;442000,"Podlimitná",D2210&gt;442000,"Nadlimitná")</f>
        <v>Malá</v>
      </c>
    </row>
    <row r="2211" spans="1:5" x14ac:dyDescent="0.3">
      <c r="A2211" s="14" t="s">
        <v>2285</v>
      </c>
      <c r="B2211" s="13">
        <v>58580.510982036591</v>
      </c>
      <c r="C2211" s="8">
        <v>0</v>
      </c>
      <c r="D2211" s="13">
        <f t="shared" si="34"/>
        <v>58580.510982036591</v>
      </c>
      <c r="E2211" s="8" t="str" cm="1">
        <f t="array" ref="E2211">_xlfn.IFS(D2211&lt;100000,"Malá",D2211&lt;442000,"Podlimitná",D2211&gt;442000,"Nadlimitná")</f>
        <v>Malá</v>
      </c>
    </row>
    <row r="2212" spans="1:5" x14ac:dyDescent="0.3">
      <c r="A2212" s="14" t="s">
        <v>2286</v>
      </c>
      <c r="B2212" s="13">
        <v>6265.3400382995605</v>
      </c>
      <c r="C2212" s="8">
        <v>0</v>
      </c>
      <c r="D2212" s="13">
        <f t="shared" si="34"/>
        <v>6265.3400382995605</v>
      </c>
      <c r="E2212" s="8" t="str" cm="1">
        <f t="array" ref="E2212">_xlfn.IFS(D2212&lt;100000,"Malá",D2212&lt;442000,"Podlimitná",D2212&gt;442000,"Nadlimitná")</f>
        <v>Malá</v>
      </c>
    </row>
    <row r="2213" spans="1:5" x14ac:dyDescent="0.3">
      <c r="A2213" s="14" t="s">
        <v>2287</v>
      </c>
      <c r="B2213" s="13">
        <v>1896.7500610351563</v>
      </c>
      <c r="C2213" s="8">
        <v>0</v>
      </c>
      <c r="D2213" s="13">
        <f t="shared" si="34"/>
        <v>1896.7500610351563</v>
      </c>
      <c r="E2213" s="8" t="str" cm="1">
        <f t="array" ref="E2213">_xlfn.IFS(D2213&lt;100000,"Malá",D2213&lt;442000,"Podlimitná",D2213&gt;442000,"Nadlimitná")</f>
        <v>Malá</v>
      </c>
    </row>
    <row r="2214" spans="1:5" x14ac:dyDescent="0.3">
      <c r="A2214" s="14" t="s">
        <v>2288</v>
      </c>
      <c r="B2214" s="13">
        <v>152818.29024505615</v>
      </c>
      <c r="C2214" s="8">
        <v>0</v>
      </c>
      <c r="D2214" s="13">
        <f t="shared" si="34"/>
        <v>152818.29024505615</v>
      </c>
      <c r="E2214" s="8" t="str" cm="1">
        <f t="array" ref="E2214">_xlfn.IFS(D2214&lt;100000,"Malá",D2214&lt;442000,"Podlimitná",D2214&gt;442000,"Nadlimitná")</f>
        <v>Podlimitná</v>
      </c>
    </row>
    <row r="2215" spans="1:5" x14ac:dyDescent="0.3">
      <c r="A2215" s="14" t="s">
        <v>2289</v>
      </c>
      <c r="B2215" s="13">
        <v>15778.409820556641</v>
      </c>
      <c r="C2215" s="8">
        <v>0</v>
      </c>
      <c r="D2215" s="13">
        <f t="shared" si="34"/>
        <v>15778.409820556641</v>
      </c>
      <c r="E2215" s="8" t="str" cm="1">
        <f t="array" ref="E2215">_xlfn.IFS(D2215&lt;100000,"Malá",D2215&lt;442000,"Podlimitná",D2215&gt;442000,"Nadlimitná")</f>
        <v>Malá</v>
      </c>
    </row>
    <row r="2216" spans="1:5" x14ac:dyDescent="0.3">
      <c r="A2216" s="14" t="s">
        <v>2290</v>
      </c>
      <c r="B2216" s="13">
        <v>3963.0000305175781</v>
      </c>
      <c r="C2216" s="8">
        <v>0</v>
      </c>
      <c r="D2216" s="13">
        <f t="shared" si="34"/>
        <v>3963.0000305175781</v>
      </c>
      <c r="E2216" s="8" t="str" cm="1">
        <f t="array" ref="E2216">_xlfn.IFS(D2216&lt;100000,"Malá",D2216&lt;442000,"Podlimitná",D2216&gt;442000,"Nadlimitná")</f>
        <v>Malá</v>
      </c>
    </row>
    <row r="2217" spans="1:5" x14ac:dyDescent="0.3">
      <c r="A2217" s="14" t="s">
        <v>2291</v>
      </c>
      <c r="B2217" s="13">
        <v>155158.58966612816</v>
      </c>
      <c r="C2217" s="8">
        <v>0</v>
      </c>
      <c r="D2217" s="13">
        <f t="shared" si="34"/>
        <v>155158.58966612816</v>
      </c>
      <c r="E2217" s="8" t="str" cm="1">
        <f t="array" ref="E2217">_xlfn.IFS(D2217&lt;100000,"Malá",D2217&lt;442000,"Podlimitná",D2217&gt;442000,"Nadlimitná")</f>
        <v>Podlimitná</v>
      </c>
    </row>
    <row r="2218" spans="1:5" x14ac:dyDescent="0.3">
      <c r="A2218" s="14" t="s">
        <v>2292</v>
      </c>
      <c r="B2218" s="13">
        <v>10929.259963989258</v>
      </c>
      <c r="C2218" s="8">
        <v>0</v>
      </c>
      <c r="D2218" s="13">
        <f t="shared" si="34"/>
        <v>10929.259963989258</v>
      </c>
      <c r="E2218" s="8" t="str" cm="1">
        <f t="array" ref="E2218">_xlfn.IFS(D2218&lt;100000,"Malá",D2218&lt;442000,"Podlimitná",D2218&gt;442000,"Nadlimitná")</f>
        <v>Malá</v>
      </c>
    </row>
    <row r="2219" spans="1:5" x14ac:dyDescent="0.3">
      <c r="A2219" s="14" t="s">
        <v>2293</v>
      </c>
      <c r="B2219" s="13">
        <v>31014.719787597656</v>
      </c>
      <c r="C2219" s="8">
        <v>0</v>
      </c>
      <c r="D2219" s="13">
        <f t="shared" si="34"/>
        <v>31014.719787597656</v>
      </c>
      <c r="E2219" s="8" t="str" cm="1">
        <f t="array" ref="E2219">_xlfn.IFS(D2219&lt;100000,"Malá",D2219&lt;442000,"Podlimitná",D2219&gt;442000,"Nadlimitná")</f>
        <v>Malá</v>
      </c>
    </row>
    <row r="2220" spans="1:5" x14ac:dyDescent="0.3">
      <c r="A2220" s="14" t="s">
        <v>2294</v>
      </c>
      <c r="B2220" s="13">
        <v>27795.77978515625</v>
      </c>
      <c r="C2220" s="8">
        <v>0</v>
      </c>
      <c r="D2220" s="13">
        <f t="shared" si="34"/>
        <v>27795.77978515625</v>
      </c>
      <c r="E2220" s="8" t="str" cm="1">
        <f t="array" ref="E2220">_xlfn.IFS(D2220&lt;100000,"Malá",D2220&lt;442000,"Podlimitná",D2220&gt;442000,"Nadlimitná")</f>
        <v>Malá</v>
      </c>
    </row>
    <row r="2221" spans="1:5" x14ac:dyDescent="0.3">
      <c r="A2221" s="14" t="s">
        <v>2295</v>
      </c>
      <c r="B2221" s="13">
        <v>2903350.1330661774</v>
      </c>
      <c r="C2221" s="8">
        <v>1</v>
      </c>
      <c r="D2221" s="13">
        <f t="shared" si="34"/>
        <v>2417895.8535766876</v>
      </c>
      <c r="E2221" s="8" t="str" cm="1">
        <f t="array" ref="E2221">_xlfn.IFS(D2221&lt;100000,"Malá",D2221&lt;442000,"Podlimitná",D2221&gt;442000,"Nadlimitná")</f>
        <v>Nadlimitná</v>
      </c>
    </row>
    <row r="2222" spans="1:5" x14ac:dyDescent="0.3">
      <c r="A2222" s="14" t="s">
        <v>2296</v>
      </c>
      <c r="B2222" s="13">
        <v>37308.940002441406</v>
      </c>
      <c r="C2222" s="8">
        <v>0</v>
      </c>
      <c r="D2222" s="13">
        <f t="shared" si="34"/>
        <v>37308.940002441406</v>
      </c>
      <c r="E2222" s="8" t="str" cm="1">
        <f t="array" ref="E2222">_xlfn.IFS(D2222&lt;100000,"Malá",D2222&lt;442000,"Podlimitná",D2222&gt;442000,"Nadlimitná")</f>
        <v>Malá</v>
      </c>
    </row>
    <row r="2223" spans="1:5" x14ac:dyDescent="0.3">
      <c r="A2223" s="14" t="s">
        <v>2297</v>
      </c>
      <c r="B2223" s="13">
        <v>6287.0998840332031</v>
      </c>
      <c r="C2223" s="8">
        <v>0</v>
      </c>
      <c r="D2223" s="13">
        <f t="shared" si="34"/>
        <v>6287.0998840332031</v>
      </c>
      <c r="E2223" s="8" t="str" cm="1">
        <f t="array" ref="E2223">_xlfn.IFS(D2223&lt;100000,"Malá",D2223&lt;442000,"Podlimitná",D2223&gt;442000,"Nadlimitná")</f>
        <v>Malá</v>
      </c>
    </row>
    <row r="2224" spans="1:5" x14ac:dyDescent="0.3">
      <c r="A2224" s="14" t="s">
        <v>2298</v>
      </c>
      <c r="B2224" s="13">
        <v>7363.2600955963135</v>
      </c>
      <c r="C2224" s="8">
        <v>0</v>
      </c>
      <c r="D2224" s="13">
        <f t="shared" si="34"/>
        <v>7363.2600955963135</v>
      </c>
      <c r="E2224" s="8" t="str" cm="1">
        <f t="array" ref="E2224">_xlfn.IFS(D2224&lt;100000,"Malá",D2224&lt;442000,"Podlimitná",D2224&gt;442000,"Nadlimitná")</f>
        <v>Malá</v>
      </c>
    </row>
    <row r="2225" spans="1:5" x14ac:dyDescent="0.3">
      <c r="A2225" s="14" t="s">
        <v>2299</v>
      </c>
      <c r="B2225" s="13">
        <v>18912.979827880859</v>
      </c>
      <c r="C2225" s="8">
        <v>0</v>
      </c>
      <c r="D2225" s="13">
        <f t="shared" si="34"/>
        <v>18912.979827880859</v>
      </c>
      <c r="E2225" s="8" t="str" cm="1">
        <f t="array" ref="E2225">_xlfn.IFS(D2225&lt;100000,"Malá",D2225&lt;442000,"Podlimitná",D2225&gt;442000,"Nadlimitná")</f>
        <v>Malá</v>
      </c>
    </row>
    <row r="2226" spans="1:5" x14ac:dyDescent="0.3">
      <c r="A2226" s="14" t="s">
        <v>2300</v>
      </c>
      <c r="B2226" s="13">
        <v>31059.6396484375</v>
      </c>
      <c r="C2226" s="8">
        <v>0</v>
      </c>
      <c r="D2226" s="13">
        <f t="shared" si="34"/>
        <v>31059.6396484375</v>
      </c>
      <c r="E2226" s="8" t="str" cm="1">
        <f t="array" ref="E2226">_xlfn.IFS(D2226&lt;100000,"Malá",D2226&lt;442000,"Podlimitná",D2226&gt;442000,"Nadlimitná")</f>
        <v>Malá</v>
      </c>
    </row>
    <row r="2227" spans="1:5" x14ac:dyDescent="0.3">
      <c r="A2227" s="14" t="s">
        <v>2301</v>
      </c>
      <c r="B2227" s="13">
        <v>2194.0299453735352</v>
      </c>
      <c r="C2227" s="8">
        <v>0</v>
      </c>
      <c r="D2227" s="13">
        <f t="shared" si="34"/>
        <v>2194.0299453735352</v>
      </c>
      <c r="E2227" s="8" t="str" cm="1">
        <f t="array" ref="E2227">_xlfn.IFS(D2227&lt;100000,"Malá",D2227&lt;442000,"Podlimitná",D2227&gt;442000,"Nadlimitná")</f>
        <v>Malá</v>
      </c>
    </row>
    <row r="2228" spans="1:5" x14ac:dyDescent="0.3">
      <c r="A2228" s="14" t="s">
        <v>2302</v>
      </c>
      <c r="B2228" s="13">
        <v>10200.639881134033</v>
      </c>
      <c r="C2228" s="8">
        <v>0</v>
      </c>
      <c r="D2228" s="13">
        <f t="shared" si="34"/>
        <v>10200.639881134033</v>
      </c>
      <c r="E2228" s="8" t="str" cm="1">
        <f t="array" ref="E2228">_xlfn.IFS(D2228&lt;100000,"Malá",D2228&lt;442000,"Podlimitná",D2228&gt;442000,"Nadlimitná")</f>
        <v>Malá</v>
      </c>
    </row>
    <row r="2229" spans="1:5" x14ac:dyDescent="0.3">
      <c r="A2229" s="14" t="s">
        <v>2303</v>
      </c>
      <c r="B2229" s="13">
        <v>101728.04071474075</v>
      </c>
      <c r="C2229" s="8">
        <v>0</v>
      </c>
      <c r="D2229" s="13">
        <f t="shared" si="34"/>
        <v>101728.04071474075</v>
      </c>
      <c r="E2229" s="8" t="str" cm="1">
        <f t="array" ref="E2229">_xlfn.IFS(D2229&lt;100000,"Malá",D2229&lt;442000,"Podlimitná",D2229&gt;442000,"Nadlimitná")</f>
        <v>Podlimitná</v>
      </c>
    </row>
    <row r="2230" spans="1:5" x14ac:dyDescent="0.3">
      <c r="A2230" s="14" t="s">
        <v>2304</v>
      </c>
      <c r="B2230" s="13">
        <v>46625.589721679688</v>
      </c>
      <c r="C2230" s="8">
        <v>0</v>
      </c>
      <c r="D2230" s="13">
        <f t="shared" si="34"/>
        <v>46625.589721679688</v>
      </c>
      <c r="E2230" s="8" t="str" cm="1">
        <f t="array" ref="E2230">_xlfn.IFS(D2230&lt;100000,"Malá",D2230&lt;442000,"Podlimitná",D2230&gt;442000,"Nadlimitná")</f>
        <v>Malá</v>
      </c>
    </row>
    <row r="2231" spans="1:5" x14ac:dyDescent="0.3">
      <c r="A2231" s="14" t="s">
        <v>2305</v>
      </c>
      <c r="B2231" s="13">
        <v>21848.329956054688</v>
      </c>
      <c r="C2231" s="8">
        <v>0</v>
      </c>
      <c r="D2231" s="13">
        <f t="shared" si="34"/>
        <v>21848.329956054688</v>
      </c>
      <c r="E2231" s="8" t="str" cm="1">
        <f t="array" ref="E2231">_xlfn.IFS(D2231&lt;100000,"Malá",D2231&lt;442000,"Podlimitná",D2231&gt;442000,"Nadlimitná")</f>
        <v>Malá</v>
      </c>
    </row>
    <row r="2232" spans="1:5" x14ac:dyDescent="0.3">
      <c r="A2232" s="14" t="s">
        <v>2306</v>
      </c>
      <c r="B2232" s="13">
        <v>21727.669494628906</v>
      </c>
      <c r="C2232" s="8">
        <v>0</v>
      </c>
      <c r="D2232" s="13">
        <f t="shared" si="34"/>
        <v>21727.669494628906</v>
      </c>
      <c r="E2232" s="8" t="str" cm="1">
        <f t="array" ref="E2232">_xlfn.IFS(D2232&lt;100000,"Malá",D2232&lt;442000,"Podlimitná",D2232&gt;442000,"Nadlimitná")</f>
        <v>Malá</v>
      </c>
    </row>
    <row r="2233" spans="1:5" x14ac:dyDescent="0.3">
      <c r="A2233" s="14" t="s">
        <v>2307</v>
      </c>
      <c r="B2233" s="13">
        <v>43219.410743236542</v>
      </c>
      <c r="C2233" s="8">
        <v>0</v>
      </c>
      <c r="D2233" s="13">
        <f t="shared" si="34"/>
        <v>43219.410743236542</v>
      </c>
      <c r="E2233" s="8" t="str" cm="1">
        <f t="array" ref="E2233">_xlfn.IFS(D2233&lt;100000,"Malá",D2233&lt;442000,"Podlimitná",D2233&gt;442000,"Nadlimitná")</f>
        <v>Malá</v>
      </c>
    </row>
    <row r="2234" spans="1:5" x14ac:dyDescent="0.3">
      <c r="A2234" s="14" t="s">
        <v>2308</v>
      </c>
      <c r="B2234" s="13">
        <v>33118.160182952881</v>
      </c>
      <c r="C2234" s="8">
        <v>0</v>
      </c>
      <c r="D2234" s="13">
        <f t="shared" si="34"/>
        <v>33118.160182952881</v>
      </c>
      <c r="E2234" s="8" t="str" cm="1">
        <f t="array" ref="E2234">_xlfn.IFS(D2234&lt;100000,"Malá",D2234&lt;442000,"Podlimitná",D2234&gt;442000,"Nadlimitná")</f>
        <v>Malá</v>
      </c>
    </row>
    <row r="2235" spans="1:5" x14ac:dyDescent="0.3">
      <c r="A2235" s="14" t="s">
        <v>2309</v>
      </c>
      <c r="B2235" s="13">
        <v>26360.33984375</v>
      </c>
      <c r="C2235" s="8">
        <v>0</v>
      </c>
      <c r="D2235" s="13">
        <f t="shared" si="34"/>
        <v>26360.33984375</v>
      </c>
      <c r="E2235" s="8" t="str" cm="1">
        <f t="array" ref="E2235">_xlfn.IFS(D2235&lt;100000,"Malá",D2235&lt;442000,"Podlimitná",D2235&gt;442000,"Nadlimitná")</f>
        <v>Malá</v>
      </c>
    </row>
    <row r="2236" spans="1:5" x14ac:dyDescent="0.3">
      <c r="A2236" s="14" t="s">
        <v>2310</v>
      </c>
      <c r="B2236" s="13">
        <v>573492.3313999176</v>
      </c>
      <c r="C2236" s="8">
        <v>1</v>
      </c>
      <c r="D2236" s="13">
        <f t="shared" si="34"/>
        <v>477601.62109193398</v>
      </c>
      <c r="E2236" s="8" t="str" cm="1">
        <f t="array" ref="E2236">_xlfn.IFS(D2236&lt;100000,"Malá",D2236&lt;442000,"Podlimitná",D2236&gt;442000,"Nadlimitná")</f>
        <v>Nadlimitná</v>
      </c>
    </row>
    <row r="2237" spans="1:5" x14ac:dyDescent="0.3">
      <c r="A2237" s="14" t="s">
        <v>2311</v>
      </c>
      <c r="B2237" s="13">
        <v>77312.230712890625</v>
      </c>
      <c r="C2237" s="8">
        <v>0</v>
      </c>
      <c r="D2237" s="13">
        <f t="shared" si="34"/>
        <v>77312.230712890625</v>
      </c>
      <c r="E2237" s="8" t="str" cm="1">
        <f t="array" ref="E2237">_xlfn.IFS(D2237&lt;100000,"Malá",D2237&lt;442000,"Podlimitná",D2237&gt;442000,"Nadlimitná")</f>
        <v>Malá</v>
      </c>
    </row>
    <row r="2238" spans="1:5" x14ac:dyDescent="0.3">
      <c r="A2238" s="14" t="s">
        <v>2312</v>
      </c>
      <c r="B2238" s="13">
        <v>1351.7300109863281</v>
      </c>
      <c r="C2238" s="8">
        <v>0</v>
      </c>
      <c r="D2238" s="13">
        <f t="shared" si="34"/>
        <v>1351.7300109863281</v>
      </c>
      <c r="E2238" s="8" t="str" cm="1">
        <f t="array" ref="E2238">_xlfn.IFS(D2238&lt;100000,"Malá",D2238&lt;442000,"Podlimitná",D2238&gt;442000,"Nadlimitná")</f>
        <v>Malá</v>
      </c>
    </row>
    <row r="2239" spans="1:5" x14ac:dyDescent="0.3">
      <c r="A2239" s="14" t="s">
        <v>2313</v>
      </c>
      <c r="B2239" s="13">
        <v>99516.730651855469</v>
      </c>
      <c r="C2239" s="8">
        <v>0</v>
      </c>
      <c r="D2239" s="13">
        <f t="shared" si="34"/>
        <v>99516.730651855469</v>
      </c>
      <c r="E2239" s="8" t="str" cm="1">
        <f t="array" ref="E2239">_xlfn.IFS(D2239&lt;100000,"Malá",D2239&lt;442000,"Podlimitná",D2239&gt;442000,"Nadlimitná")</f>
        <v>Malá</v>
      </c>
    </row>
    <row r="2240" spans="1:5" x14ac:dyDescent="0.3">
      <c r="A2240" s="14" t="s">
        <v>2314</v>
      </c>
      <c r="B2240" s="13">
        <v>60382.74169921875</v>
      </c>
      <c r="C2240" s="8">
        <v>0</v>
      </c>
      <c r="D2240" s="13">
        <f t="shared" si="34"/>
        <v>60382.74169921875</v>
      </c>
      <c r="E2240" s="8" t="str" cm="1">
        <f t="array" ref="E2240">_xlfn.IFS(D2240&lt;100000,"Malá",D2240&lt;442000,"Podlimitná",D2240&gt;442000,"Nadlimitná")</f>
        <v>Malá</v>
      </c>
    </row>
    <row r="2241" spans="1:5" x14ac:dyDescent="0.3">
      <c r="A2241" s="14" t="s">
        <v>2315</v>
      </c>
      <c r="B2241" s="13">
        <v>6678.330078125</v>
      </c>
      <c r="C2241" s="8">
        <v>0</v>
      </c>
      <c r="D2241" s="13">
        <f t="shared" si="34"/>
        <v>6678.330078125</v>
      </c>
      <c r="E2241" s="8" t="str" cm="1">
        <f t="array" ref="E2241">_xlfn.IFS(D2241&lt;100000,"Malá",D2241&lt;442000,"Podlimitná",D2241&gt;442000,"Nadlimitná")</f>
        <v>Malá</v>
      </c>
    </row>
    <row r="2242" spans="1:5" x14ac:dyDescent="0.3">
      <c r="A2242" s="14" t="s">
        <v>2316</v>
      </c>
      <c r="B2242" s="13">
        <v>9341.8999633789063</v>
      </c>
      <c r="C2242" s="8">
        <v>0</v>
      </c>
      <c r="D2242" s="13">
        <f t="shared" si="34"/>
        <v>9341.8999633789063</v>
      </c>
      <c r="E2242" s="8" t="str" cm="1">
        <f t="array" ref="E2242">_xlfn.IFS(D2242&lt;100000,"Malá",D2242&lt;442000,"Podlimitná",D2242&gt;442000,"Nadlimitná")</f>
        <v>Malá</v>
      </c>
    </row>
    <row r="2243" spans="1:5" x14ac:dyDescent="0.3">
      <c r="A2243" s="14" t="s">
        <v>2317</v>
      </c>
      <c r="B2243" s="13">
        <v>19798.280029296875</v>
      </c>
      <c r="C2243" s="8">
        <v>0</v>
      </c>
      <c r="D2243" s="13">
        <f t="shared" si="34"/>
        <v>19798.280029296875</v>
      </c>
      <c r="E2243" s="8" t="str" cm="1">
        <f t="array" ref="E2243">_xlfn.IFS(D2243&lt;100000,"Malá",D2243&lt;442000,"Podlimitná",D2243&gt;442000,"Nadlimitná")</f>
        <v>Malá</v>
      </c>
    </row>
    <row r="2244" spans="1:5" x14ac:dyDescent="0.3">
      <c r="A2244" s="14" t="s">
        <v>2318</v>
      </c>
      <c r="B2244" s="13">
        <v>8698.669921875</v>
      </c>
      <c r="C2244" s="8">
        <v>0</v>
      </c>
      <c r="D2244" s="13">
        <f t="shared" si="34"/>
        <v>8698.669921875</v>
      </c>
      <c r="E2244" s="8" t="str" cm="1">
        <f t="array" ref="E2244">_xlfn.IFS(D2244&lt;100000,"Malá",D2244&lt;442000,"Podlimitná",D2244&gt;442000,"Nadlimitná")</f>
        <v>Malá</v>
      </c>
    </row>
    <row r="2245" spans="1:5" x14ac:dyDescent="0.3">
      <c r="A2245" s="14" t="s">
        <v>2319</v>
      </c>
      <c r="B2245" s="13">
        <v>151723.08068847656</v>
      </c>
      <c r="C2245" s="8">
        <v>0</v>
      </c>
      <c r="D2245" s="13">
        <f t="shared" si="34"/>
        <v>151723.08068847656</v>
      </c>
      <c r="E2245" s="8" t="str" cm="1">
        <f t="array" ref="E2245">_xlfn.IFS(D2245&lt;100000,"Malá",D2245&lt;442000,"Podlimitná",D2245&gt;442000,"Nadlimitná")</f>
        <v>Podlimitná</v>
      </c>
    </row>
    <row r="2246" spans="1:5" x14ac:dyDescent="0.3">
      <c r="A2246" s="14" t="s">
        <v>2320</v>
      </c>
      <c r="B2246" s="13">
        <v>6401.7499294281006</v>
      </c>
      <c r="C2246" s="8">
        <v>0</v>
      </c>
      <c r="D2246" s="13">
        <f t="shared" si="34"/>
        <v>6401.7499294281006</v>
      </c>
      <c r="E2246" s="8" t="str" cm="1">
        <f t="array" ref="E2246">_xlfn.IFS(D2246&lt;100000,"Malá",D2246&lt;442000,"Podlimitná",D2246&gt;442000,"Nadlimitná")</f>
        <v>Malá</v>
      </c>
    </row>
    <row r="2247" spans="1:5" x14ac:dyDescent="0.3">
      <c r="A2247" s="14" t="s">
        <v>2321</v>
      </c>
      <c r="B2247" s="13">
        <v>9934.6398696899414</v>
      </c>
      <c r="C2247" s="8">
        <v>0</v>
      </c>
      <c r="D2247" s="13">
        <f t="shared" si="34"/>
        <v>9934.6398696899414</v>
      </c>
      <c r="E2247" s="8" t="str" cm="1">
        <f t="array" ref="E2247">_xlfn.IFS(D2247&lt;100000,"Malá",D2247&lt;442000,"Podlimitná",D2247&gt;442000,"Nadlimitná")</f>
        <v>Malá</v>
      </c>
    </row>
    <row r="2248" spans="1:5" x14ac:dyDescent="0.3">
      <c r="A2248" s="14" t="s">
        <v>2322</v>
      </c>
      <c r="B2248" s="13">
        <v>36252.779724121094</v>
      </c>
      <c r="C2248" s="8">
        <v>0</v>
      </c>
      <c r="D2248" s="13">
        <f t="shared" si="34"/>
        <v>36252.779724121094</v>
      </c>
      <c r="E2248" s="8" t="str" cm="1">
        <f t="array" ref="E2248">_xlfn.IFS(D2248&lt;100000,"Malá",D2248&lt;442000,"Podlimitná",D2248&gt;442000,"Nadlimitná")</f>
        <v>Malá</v>
      </c>
    </row>
    <row r="2249" spans="1:5" x14ac:dyDescent="0.3">
      <c r="A2249" s="14" t="s">
        <v>2323</v>
      </c>
      <c r="B2249" s="13">
        <v>24836.849990844727</v>
      </c>
      <c r="C2249" s="8">
        <v>0</v>
      </c>
      <c r="D2249" s="13">
        <f t="shared" si="34"/>
        <v>24836.849990844727</v>
      </c>
      <c r="E2249" s="8" t="str" cm="1">
        <f t="array" ref="E2249">_xlfn.IFS(D2249&lt;100000,"Malá",D2249&lt;442000,"Podlimitná",D2249&gt;442000,"Nadlimitná")</f>
        <v>Malá</v>
      </c>
    </row>
    <row r="2250" spans="1:5" x14ac:dyDescent="0.3">
      <c r="A2250" s="14" t="s">
        <v>2324</v>
      </c>
      <c r="B2250" s="13">
        <v>109804.697265625</v>
      </c>
      <c r="C2250" s="8">
        <v>0</v>
      </c>
      <c r="D2250" s="13">
        <f t="shared" si="34"/>
        <v>109804.697265625</v>
      </c>
      <c r="E2250" s="8" t="str" cm="1">
        <f t="array" ref="E2250">_xlfn.IFS(D2250&lt;100000,"Malá",D2250&lt;442000,"Podlimitná",D2250&gt;442000,"Nadlimitná")</f>
        <v>Podlimitná</v>
      </c>
    </row>
    <row r="2251" spans="1:5" x14ac:dyDescent="0.3">
      <c r="A2251" s="14" t="s">
        <v>2325</v>
      </c>
      <c r="B2251" s="13">
        <v>843172.45778942108</v>
      </c>
      <c r="C2251" s="8">
        <v>1</v>
      </c>
      <c r="D2251" s="13">
        <f t="shared" si="34"/>
        <v>702189.9171995722</v>
      </c>
      <c r="E2251" s="8" t="str" cm="1">
        <f t="array" ref="E2251">_xlfn.IFS(D2251&lt;100000,"Malá",D2251&lt;442000,"Podlimitná",D2251&gt;442000,"Nadlimitná")</f>
        <v>Nadlimitná</v>
      </c>
    </row>
    <row r="2252" spans="1:5" x14ac:dyDescent="0.3">
      <c r="A2252" s="14" t="s">
        <v>2326</v>
      </c>
      <c r="B2252" s="13">
        <v>132927.73069763184</v>
      </c>
      <c r="C2252" s="8">
        <v>0</v>
      </c>
      <c r="D2252" s="13">
        <f t="shared" si="34"/>
        <v>132927.73069763184</v>
      </c>
      <c r="E2252" s="8" t="str" cm="1">
        <f t="array" ref="E2252">_xlfn.IFS(D2252&lt;100000,"Malá",D2252&lt;442000,"Podlimitná",D2252&gt;442000,"Nadlimitná")</f>
        <v>Podlimitná</v>
      </c>
    </row>
    <row r="2253" spans="1:5" x14ac:dyDescent="0.3">
      <c r="A2253" s="14" t="s">
        <v>2327</v>
      </c>
      <c r="B2253" s="13">
        <v>5644.3500061035156</v>
      </c>
      <c r="C2253" s="8">
        <v>0</v>
      </c>
      <c r="D2253" s="13">
        <f t="shared" si="34"/>
        <v>5644.3500061035156</v>
      </c>
      <c r="E2253" s="8" t="str" cm="1">
        <f t="array" ref="E2253">_xlfn.IFS(D2253&lt;100000,"Malá",D2253&lt;442000,"Podlimitná",D2253&gt;442000,"Nadlimitná")</f>
        <v>Malá</v>
      </c>
    </row>
    <row r="2254" spans="1:5" x14ac:dyDescent="0.3">
      <c r="A2254" s="14" t="s">
        <v>2328</v>
      </c>
      <c r="B2254" s="13">
        <v>23007.089706420898</v>
      </c>
      <c r="C2254" s="8">
        <v>0</v>
      </c>
      <c r="D2254" s="13">
        <f t="shared" ref="D2254:D2317" si="35">IF(C2254=1,B2254*$M$20,B2254)</f>
        <v>23007.089706420898</v>
      </c>
      <c r="E2254" s="8" t="str" cm="1">
        <f t="array" ref="E2254">_xlfn.IFS(D2254&lt;100000,"Malá",D2254&lt;442000,"Podlimitná",D2254&gt;442000,"Nadlimitná")</f>
        <v>Malá</v>
      </c>
    </row>
    <row r="2255" spans="1:5" x14ac:dyDescent="0.3">
      <c r="A2255" s="14" t="s">
        <v>2329</v>
      </c>
      <c r="B2255" s="13">
        <v>2053.3599700927734</v>
      </c>
      <c r="C2255" s="8">
        <v>0</v>
      </c>
      <c r="D2255" s="13">
        <f t="shared" si="35"/>
        <v>2053.3599700927734</v>
      </c>
      <c r="E2255" s="8" t="str" cm="1">
        <f t="array" ref="E2255">_xlfn.IFS(D2255&lt;100000,"Malá",D2255&lt;442000,"Podlimitná",D2255&gt;442000,"Nadlimitná")</f>
        <v>Malá</v>
      </c>
    </row>
    <row r="2256" spans="1:5" x14ac:dyDescent="0.3">
      <c r="A2256" s="14" t="s">
        <v>2330</v>
      </c>
      <c r="B2256" s="13">
        <v>14120.669692993164</v>
      </c>
      <c r="C2256" s="8">
        <v>0</v>
      </c>
      <c r="D2256" s="13">
        <f t="shared" si="35"/>
        <v>14120.669692993164</v>
      </c>
      <c r="E2256" s="8" t="str" cm="1">
        <f t="array" ref="E2256">_xlfn.IFS(D2256&lt;100000,"Malá",D2256&lt;442000,"Podlimitná",D2256&gt;442000,"Nadlimitná")</f>
        <v>Malá</v>
      </c>
    </row>
    <row r="2257" spans="1:5" x14ac:dyDescent="0.3">
      <c r="A2257" s="14" t="s">
        <v>2331</v>
      </c>
      <c r="B2257" s="13">
        <v>96964.089841365814</v>
      </c>
      <c r="C2257" s="8">
        <v>0</v>
      </c>
      <c r="D2257" s="13">
        <f t="shared" si="35"/>
        <v>96964.089841365814</v>
      </c>
      <c r="E2257" s="8" t="str" cm="1">
        <f t="array" ref="E2257">_xlfn.IFS(D2257&lt;100000,"Malá",D2257&lt;442000,"Podlimitná",D2257&gt;442000,"Nadlimitná")</f>
        <v>Malá</v>
      </c>
    </row>
    <row r="2258" spans="1:5" x14ac:dyDescent="0.3">
      <c r="A2258" s="14" t="s">
        <v>2332</v>
      </c>
      <c r="B2258" s="13">
        <v>3378.0598754882813</v>
      </c>
      <c r="C2258" s="8">
        <v>0</v>
      </c>
      <c r="D2258" s="13">
        <f t="shared" si="35"/>
        <v>3378.0598754882813</v>
      </c>
      <c r="E2258" s="8" t="str" cm="1">
        <f t="array" ref="E2258">_xlfn.IFS(D2258&lt;100000,"Malá",D2258&lt;442000,"Podlimitná",D2258&gt;442000,"Nadlimitná")</f>
        <v>Malá</v>
      </c>
    </row>
    <row r="2259" spans="1:5" x14ac:dyDescent="0.3">
      <c r="A2259" s="14" t="s">
        <v>2333</v>
      </c>
      <c r="B2259" s="13">
        <v>17224.919845581055</v>
      </c>
      <c r="C2259" s="8">
        <v>0</v>
      </c>
      <c r="D2259" s="13">
        <f t="shared" si="35"/>
        <v>17224.919845581055</v>
      </c>
      <c r="E2259" s="8" t="str" cm="1">
        <f t="array" ref="E2259">_xlfn.IFS(D2259&lt;100000,"Malá",D2259&lt;442000,"Podlimitná",D2259&gt;442000,"Nadlimitná")</f>
        <v>Malá</v>
      </c>
    </row>
    <row r="2260" spans="1:5" x14ac:dyDescent="0.3">
      <c r="A2260" s="14" t="s">
        <v>2334</v>
      </c>
      <c r="B2260" s="13">
        <v>50490.339935302734</v>
      </c>
      <c r="C2260" s="8">
        <v>0</v>
      </c>
      <c r="D2260" s="13">
        <f t="shared" si="35"/>
        <v>50490.339935302734</v>
      </c>
      <c r="E2260" s="8" t="str" cm="1">
        <f t="array" ref="E2260">_xlfn.IFS(D2260&lt;100000,"Malá",D2260&lt;442000,"Podlimitná",D2260&gt;442000,"Nadlimitná")</f>
        <v>Malá</v>
      </c>
    </row>
    <row r="2261" spans="1:5" x14ac:dyDescent="0.3">
      <c r="A2261" s="14" t="s">
        <v>2335</v>
      </c>
      <c r="B2261" s="13">
        <v>82332.15055847168</v>
      </c>
      <c r="C2261" s="8">
        <v>0</v>
      </c>
      <c r="D2261" s="13">
        <f t="shared" si="35"/>
        <v>82332.15055847168</v>
      </c>
      <c r="E2261" s="8" t="str" cm="1">
        <f t="array" ref="E2261">_xlfn.IFS(D2261&lt;100000,"Malá",D2261&lt;442000,"Podlimitná",D2261&gt;442000,"Nadlimitná")</f>
        <v>Malá</v>
      </c>
    </row>
    <row r="2262" spans="1:5" x14ac:dyDescent="0.3">
      <c r="A2262" s="14" t="s">
        <v>2336</v>
      </c>
      <c r="B2262" s="13">
        <v>72336.420593261719</v>
      </c>
      <c r="C2262" s="8">
        <v>0</v>
      </c>
      <c r="D2262" s="13">
        <f t="shared" si="35"/>
        <v>72336.420593261719</v>
      </c>
      <c r="E2262" s="8" t="str" cm="1">
        <f t="array" ref="E2262">_xlfn.IFS(D2262&lt;100000,"Malá",D2262&lt;442000,"Podlimitná",D2262&gt;442000,"Nadlimitná")</f>
        <v>Malá</v>
      </c>
    </row>
    <row r="2263" spans="1:5" x14ac:dyDescent="0.3">
      <c r="A2263" s="14" t="s">
        <v>2337</v>
      </c>
      <c r="B2263" s="13">
        <v>91004.789749145508</v>
      </c>
      <c r="C2263" s="8">
        <v>0</v>
      </c>
      <c r="D2263" s="13">
        <f t="shared" si="35"/>
        <v>91004.789749145508</v>
      </c>
      <c r="E2263" s="8" t="str" cm="1">
        <f t="array" ref="E2263">_xlfn.IFS(D2263&lt;100000,"Malá",D2263&lt;442000,"Podlimitná",D2263&gt;442000,"Nadlimitná")</f>
        <v>Malá</v>
      </c>
    </row>
    <row r="2264" spans="1:5" x14ac:dyDescent="0.3">
      <c r="A2264" s="14" t="s">
        <v>2338</v>
      </c>
      <c r="B2264" s="13">
        <v>78489.168334960938</v>
      </c>
      <c r="C2264" s="8">
        <v>0</v>
      </c>
      <c r="D2264" s="13">
        <f t="shared" si="35"/>
        <v>78489.168334960938</v>
      </c>
      <c r="E2264" s="8" t="str" cm="1">
        <f t="array" ref="E2264">_xlfn.IFS(D2264&lt;100000,"Malá",D2264&lt;442000,"Podlimitná",D2264&gt;442000,"Nadlimitná")</f>
        <v>Malá</v>
      </c>
    </row>
    <row r="2265" spans="1:5" x14ac:dyDescent="0.3">
      <c r="A2265" s="14" t="s">
        <v>2339</v>
      </c>
      <c r="B2265" s="13">
        <v>1494.5100021362305</v>
      </c>
      <c r="C2265" s="8">
        <v>0</v>
      </c>
      <c r="D2265" s="13">
        <f t="shared" si="35"/>
        <v>1494.5100021362305</v>
      </c>
      <c r="E2265" s="8" t="str" cm="1">
        <f t="array" ref="E2265">_xlfn.IFS(D2265&lt;100000,"Malá",D2265&lt;442000,"Podlimitná",D2265&gt;442000,"Nadlimitná")</f>
        <v>Malá</v>
      </c>
    </row>
    <row r="2266" spans="1:5" x14ac:dyDescent="0.3">
      <c r="A2266" s="14" t="s">
        <v>2340</v>
      </c>
      <c r="B2266" s="13">
        <v>49497.130087435246</v>
      </c>
      <c r="C2266" s="8">
        <v>0</v>
      </c>
      <c r="D2266" s="13">
        <f t="shared" si="35"/>
        <v>49497.130087435246</v>
      </c>
      <c r="E2266" s="8" t="str" cm="1">
        <f t="array" ref="E2266">_xlfn.IFS(D2266&lt;100000,"Malá",D2266&lt;442000,"Podlimitná",D2266&gt;442000,"Nadlimitná")</f>
        <v>Malá</v>
      </c>
    </row>
    <row r="2267" spans="1:5" x14ac:dyDescent="0.3">
      <c r="A2267" s="14" t="s">
        <v>2341</v>
      </c>
      <c r="B2267" s="13">
        <v>3448.0000610351563</v>
      </c>
      <c r="C2267" s="8">
        <v>0</v>
      </c>
      <c r="D2267" s="13">
        <f t="shared" si="35"/>
        <v>3448.0000610351563</v>
      </c>
      <c r="E2267" s="8" t="str" cm="1">
        <f t="array" ref="E2267">_xlfn.IFS(D2267&lt;100000,"Malá",D2267&lt;442000,"Podlimitná",D2267&gt;442000,"Nadlimitná")</f>
        <v>Malá</v>
      </c>
    </row>
    <row r="2268" spans="1:5" x14ac:dyDescent="0.3">
      <c r="A2268" s="14" t="s">
        <v>2342</v>
      </c>
      <c r="B2268" s="13">
        <v>5765.4201202392578</v>
      </c>
      <c r="C2268" s="8">
        <v>0</v>
      </c>
      <c r="D2268" s="13">
        <f t="shared" si="35"/>
        <v>5765.4201202392578</v>
      </c>
      <c r="E2268" s="8" t="str" cm="1">
        <f t="array" ref="E2268">_xlfn.IFS(D2268&lt;100000,"Malá",D2268&lt;442000,"Podlimitná",D2268&gt;442000,"Nadlimitná")</f>
        <v>Malá</v>
      </c>
    </row>
    <row r="2269" spans="1:5" x14ac:dyDescent="0.3">
      <c r="A2269" s="14" t="s">
        <v>2343</v>
      </c>
      <c r="B2269" s="13">
        <v>13661.509780883789</v>
      </c>
      <c r="C2269" s="8">
        <v>0</v>
      </c>
      <c r="D2269" s="13">
        <f t="shared" si="35"/>
        <v>13661.509780883789</v>
      </c>
      <c r="E2269" s="8" t="str" cm="1">
        <f t="array" ref="E2269">_xlfn.IFS(D2269&lt;100000,"Malá",D2269&lt;442000,"Podlimitná",D2269&gt;442000,"Nadlimitná")</f>
        <v>Malá</v>
      </c>
    </row>
    <row r="2270" spans="1:5" x14ac:dyDescent="0.3">
      <c r="A2270" s="14" t="s">
        <v>2344</v>
      </c>
      <c r="B2270" s="13">
        <v>19575.239938020706</v>
      </c>
      <c r="C2270" s="8">
        <v>0</v>
      </c>
      <c r="D2270" s="13">
        <f t="shared" si="35"/>
        <v>19575.239938020706</v>
      </c>
      <c r="E2270" s="8" t="str" cm="1">
        <f t="array" ref="E2270">_xlfn.IFS(D2270&lt;100000,"Malá",D2270&lt;442000,"Podlimitná",D2270&gt;442000,"Nadlimitná")</f>
        <v>Malá</v>
      </c>
    </row>
    <row r="2271" spans="1:5" x14ac:dyDescent="0.3">
      <c r="A2271" s="14" t="s">
        <v>2345</v>
      </c>
      <c r="B2271" s="13">
        <v>107592.88986206055</v>
      </c>
      <c r="C2271" s="8">
        <v>0</v>
      </c>
      <c r="D2271" s="13">
        <f t="shared" si="35"/>
        <v>107592.88986206055</v>
      </c>
      <c r="E2271" s="8" t="str" cm="1">
        <f t="array" ref="E2271">_xlfn.IFS(D2271&lt;100000,"Malá",D2271&lt;442000,"Podlimitná",D2271&gt;442000,"Nadlimitná")</f>
        <v>Podlimitná</v>
      </c>
    </row>
    <row r="2272" spans="1:5" x14ac:dyDescent="0.3">
      <c r="A2272" s="14" t="s">
        <v>2346</v>
      </c>
      <c r="B2272" s="13">
        <v>104691.16094970703</v>
      </c>
      <c r="C2272" s="8">
        <v>0</v>
      </c>
      <c r="D2272" s="13">
        <f t="shared" si="35"/>
        <v>104691.16094970703</v>
      </c>
      <c r="E2272" s="8" t="str" cm="1">
        <f t="array" ref="E2272">_xlfn.IFS(D2272&lt;100000,"Malá",D2272&lt;442000,"Podlimitná",D2272&gt;442000,"Nadlimitná")</f>
        <v>Podlimitná</v>
      </c>
    </row>
    <row r="2273" spans="1:5" x14ac:dyDescent="0.3">
      <c r="A2273" s="14" t="s">
        <v>2347</v>
      </c>
      <c r="B2273" s="13">
        <v>44382.07982480526</v>
      </c>
      <c r="C2273" s="8">
        <v>0</v>
      </c>
      <c r="D2273" s="13">
        <f t="shared" si="35"/>
        <v>44382.07982480526</v>
      </c>
      <c r="E2273" s="8" t="str" cm="1">
        <f t="array" ref="E2273">_xlfn.IFS(D2273&lt;100000,"Malá",D2273&lt;442000,"Podlimitná",D2273&gt;442000,"Nadlimitná")</f>
        <v>Malá</v>
      </c>
    </row>
    <row r="2274" spans="1:5" x14ac:dyDescent="0.3">
      <c r="A2274" s="14" t="s">
        <v>2348</v>
      </c>
      <c r="B2274" s="13">
        <v>2276.239990234375</v>
      </c>
      <c r="C2274" s="8">
        <v>0</v>
      </c>
      <c r="D2274" s="13">
        <f t="shared" si="35"/>
        <v>2276.239990234375</v>
      </c>
      <c r="E2274" s="8" t="str" cm="1">
        <f t="array" ref="E2274">_xlfn.IFS(D2274&lt;100000,"Malá",D2274&lt;442000,"Podlimitná",D2274&gt;442000,"Nadlimitná")</f>
        <v>Malá</v>
      </c>
    </row>
    <row r="2275" spans="1:5" x14ac:dyDescent="0.3">
      <c r="A2275" s="14" t="s">
        <v>2349</v>
      </c>
      <c r="B2275" s="13">
        <v>21650.229675292969</v>
      </c>
      <c r="C2275" s="8">
        <v>0</v>
      </c>
      <c r="D2275" s="13">
        <f t="shared" si="35"/>
        <v>21650.229675292969</v>
      </c>
      <c r="E2275" s="8" t="str" cm="1">
        <f t="array" ref="E2275">_xlfn.IFS(D2275&lt;100000,"Malá",D2275&lt;442000,"Podlimitná",D2275&gt;442000,"Nadlimitná")</f>
        <v>Malá</v>
      </c>
    </row>
    <row r="2276" spans="1:5" x14ac:dyDescent="0.3">
      <c r="A2276" s="14" t="s">
        <v>2350</v>
      </c>
      <c r="B2276" s="13">
        <v>21026.269950866699</v>
      </c>
      <c r="C2276" s="8">
        <v>0</v>
      </c>
      <c r="D2276" s="13">
        <f t="shared" si="35"/>
        <v>21026.269950866699</v>
      </c>
      <c r="E2276" s="8" t="str" cm="1">
        <f t="array" ref="E2276">_xlfn.IFS(D2276&lt;100000,"Malá",D2276&lt;442000,"Podlimitná",D2276&gt;442000,"Nadlimitná")</f>
        <v>Malá</v>
      </c>
    </row>
    <row r="2277" spans="1:5" x14ac:dyDescent="0.3">
      <c r="A2277" s="14" t="s">
        <v>2351</v>
      </c>
      <c r="B2277" s="13">
        <v>58744.860168457031</v>
      </c>
      <c r="C2277" s="8">
        <v>0</v>
      </c>
      <c r="D2277" s="13">
        <f t="shared" si="35"/>
        <v>58744.860168457031</v>
      </c>
      <c r="E2277" s="8" t="str" cm="1">
        <f t="array" ref="E2277">_xlfn.IFS(D2277&lt;100000,"Malá",D2277&lt;442000,"Podlimitná",D2277&gt;442000,"Nadlimitná")</f>
        <v>Malá</v>
      </c>
    </row>
    <row r="2278" spans="1:5" x14ac:dyDescent="0.3">
      <c r="A2278" s="14" t="s">
        <v>2352</v>
      </c>
      <c r="B2278" s="13">
        <v>588.6199951171875</v>
      </c>
      <c r="C2278" s="8">
        <v>0</v>
      </c>
      <c r="D2278" s="13">
        <f t="shared" si="35"/>
        <v>588.6199951171875</v>
      </c>
      <c r="E2278" s="8" t="str" cm="1">
        <f t="array" ref="E2278">_xlfn.IFS(D2278&lt;100000,"Malá",D2278&lt;442000,"Podlimitná",D2278&gt;442000,"Nadlimitná")</f>
        <v>Malá</v>
      </c>
    </row>
    <row r="2279" spans="1:5" x14ac:dyDescent="0.3">
      <c r="A2279" s="14" t="s">
        <v>2353</v>
      </c>
      <c r="B2279" s="13">
        <v>59597.329246520996</v>
      </c>
      <c r="C2279" s="8">
        <v>0</v>
      </c>
      <c r="D2279" s="13">
        <f t="shared" si="35"/>
        <v>59597.329246520996</v>
      </c>
      <c r="E2279" s="8" t="str" cm="1">
        <f t="array" ref="E2279">_xlfn.IFS(D2279&lt;100000,"Malá",D2279&lt;442000,"Podlimitná",D2279&gt;442000,"Nadlimitná")</f>
        <v>Malá</v>
      </c>
    </row>
    <row r="2280" spans="1:5" x14ac:dyDescent="0.3">
      <c r="A2280" s="14" t="s">
        <v>2354</v>
      </c>
      <c r="B2280" s="13">
        <v>101502.77929973602</v>
      </c>
      <c r="C2280" s="8">
        <v>0</v>
      </c>
      <c r="D2280" s="13">
        <f t="shared" si="35"/>
        <v>101502.77929973602</v>
      </c>
      <c r="E2280" s="8" t="str" cm="1">
        <f t="array" ref="E2280">_xlfn.IFS(D2280&lt;100000,"Malá",D2280&lt;442000,"Podlimitná",D2280&gt;442000,"Nadlimitná")</f>
        <v>Podlimitná</v>
      </c>
    </row>
    <row r="2281" spans="1:5" x14ac:dyDescent="0.3">
      <c r="A2281" s="14" t="s">
        <v>2355</v>
      </c>
      <c r="B2281" s="13">
        <v>74585.529211044312</v>
      </c>
      <c r="C2281" s="8">
        <v>0</v>
      </c>
      <c r="D2281" s="13">
        <f t="shared" si="35"/>
        <v>74585.529211044312</v>
      </c>
      <c r="E2281" s="8" t="str" cm="1">
        <f t="array" ref="E2281">_xlfn.IFS(D2281&lt;100000,"Malá",D2281&lt;442000,"Podlimitná",D2281&gt;442000,"Nadlimitná")</f>
        <v>Malá</v>
      </c>
    </row>
    <row r="2282" spans="1:5" x14ac:dyDescent="0.3">
      <c r="A2282" s="14" t="s">
        <v>2356</v>
      </c>
      <c r="B2282" s="13">
        <v>174540.7209777832</v>
      </c>
      <c r="C2282" s="8">
        <v>0</v>
      </c>
      <c r="D2282" s="13">
        <f t="shared" si="35"/>
        <v>174540.7209777832</v>
      </c>
      <c r="E2282" s="8" t="str" cm="1">
        <f t="array" ref="E2282">_xlfn.IFS(D2282&lt;100000,"Malá",D2282&lt;442000,"Podlimitná",D2282&gt;442000,"Nadlimitná")</f>
        <v>Podlimitná</v>
      </c>
    </row>
    <row r="2283" spans="1:5" x14ac:dyDescent="0.3">
      <c r="A2283" s="14" t="s">
        <v>2357</v>
      </c>
      <c r="B2283" s="13">
        <v>5532.300048828125</v>
      </c>
      <c r="C2283" s="8">
        <v>0</v>
      </c>
      <c r="D2283" s="13">
        <f t="shared" si="35"/>
        <v>5532.300048828125</v>
      </c>
      <c r="E2283" s="8" t="str" cm="1">
        <f t="array" ref="E2283">_xlfn.IFS(D2283&lt;100000,"Malá",D2283&lt;442000,"Podlimitná",D2283&gt;442000,"Nadlimitná")</f>
        <v>Malá</v>
      </c>
    </row>
    <row r="2284" spans="1:5" x14ac:dyDescent="0.3">
      <c r="A2284" s="14" t="s">
        <v>2358</v>
      </c>
      <c r="B2284" s="13">
        <v>1660</v>
      </c>
      <c r="C2284" s="8">
        <v>0</v>
      </c>
      <c r="D2284" s="13">
        <f t="shared" si="35"/>
        <v>1660</v>
      </c>
      <c r="E2284" s="8" t="str" cm="1">
        <f t="array" ref="E2284">_xlfn.IFS(D2284&lt;100000,"Malá",D2284&lt;442000,"Podlimitná",D2284&gt;442000,"Nadlimitná")</f>
        <v>Malá</v>
      </c>
    </row>
    <row r="2285" spans="1:5" x14ac:dyDescent="0.3">
      <c r="A2285" s="14" t="s">
        <v>2359</v>
      </c>
      <c r="B2285" s="13">
        <v>5630.47998046875</v>
      </c>
      <c r="C2285" s="8">
        <v>0</v>
      </c>
      <c r="D2285" s="13">
        <f t="shared" si="35"/>
        <v>5630.47998046875</v>
      </c>
      <c r="E2285" s="8" t="str" cm="1">
        <f t="array" ref="E2285">_xlfn.IFS(D2285&lt;100000,"Malá",D2285&lt;442000,"Podlimitná",D2285&gt;442000,"Nadlimitná")</f>
        <v>Malá</v>
      </c>
    </row>
    <row r="2286" spans="1:5" x14ac:dyDescent="0.3">
      <c r="A2286" s="14" t="s">
        <v>2360</v>
      </c>
      <c r="B2286" s="13">
        <v>6929.8199844360352</v>
      </c>
      <c r="C2286" s="8">
        <v>0</v>
      </c>
      <c r="D2286" s="13">
        <f t="shared" si="35"/>
        <v>6929.8199844360352</v>
      </c>
      <c r="E2286" s="8" t="str" cm="1">
        <f t="array" ref="E2286">_xlfn.IFS(D2286&lt;100000,"Malá",D2286&lt;442000,"Podlimitná",D2286&gt;442000,"Nadlimitná")</f>
        <v>Malá</v>
      </c>
    </row>
    <row r="2287" spans="1:5" x14ac:dyDescent="0.3">
      <c r="A2287" s="14" t="s">
        <v>2361</v>
      </c>
      <c r="B2287" s="13">
        <v>8350.6700668334961</v>
      </c>
      <c r="C2287" s="8">
        <v>0</v>
      </c>
      <c r="D2287" s="13">
        <f t="shared" si="35"/>
        <v>8350.6700668334961</v>
      </c>
      <c r="E2287" s="8" t="str" cm="1">
        <f t="array" ref="E2287">_xlfn.IFS(D2287&lt;100000,"Malá",D2287&lt;442000,"Podlimitná",D2287&gt;442000,"Nadlimitná")</f>
        <v>Malá</v>
      </c>
    </row>
    <row r="2288" spans="1:5" x14ac:dyDescent="0.3">
      <c r="A2288" s="14" t="s">
        <v>2362</v>
      </c>
      <c r="B2288" s="13">
        <v>10950.589950561523</v>
      </c>
      <c r="C2288" s="8">
        <v>0</v>
      </c>
      <c r="D2288" s="13">
        <f t="shared" si="35"/>
        <v>10950.589950561523</v>
      </c>
      <c r="E2288" s="8" t="str" cm="1">
        <f t="array" ref="E2288">_xlfn.IFS(D2288&lt;100000,"Malá",D2288&lt;442000,"Podlimitná",D2288&gt;442000,"Nadlimitná")</f>
        <v>Malá</v>
      </c>
    </row>
    <row r="2289" spans="1:5" x14ac:dyDescent="0.3">
      <c r="A2289" s="14" t="s">
        <v>2363</v>
      </c>
      <c r="B2289" s="13">
        <v>59632.089066982269</v>
      </c>
      <c r="C2289" s="8">
        <v>0</v>
      </c>
      <c r="D2289" s="13">
        <f t="shared" si="35"/>
        <v>59632.089066982269</v>
      </c>
      <c r="E2289" s="8" t="str" cm="1">
        <f t="array" ref="E2289">_xlfn.IFS(D2289&lt;100000,"Malá",D2289&lt;442000,"Podlimitná",D2289&gt;442000,"Nadlimitná")</f>
        <v>Malá</v>
      </c>
    </row>
    <row r="2290" spans="1:5" x14ac:dyDescent="0.3">
      <c r="A2290" s="14" t="s">
        <v>2364</v>
      </c>
      <c r="B2290" s="13">
        <v>15355.269836425781</v>
      </c>
      <c r="C2290" s="8">
        <v>0</v>
      </c>
      <c r="D2290" s="13">
        <f t="shared" si="35"/>
        <v>15355.269836425781</v>
      </c>
      <c r="E2290" s="8" t="str" cm="1">
        <f t="array" ref="E2290">_xlfn.IFS(D2290&lt;100000,"Malá",D2290&lt;442000,"Podlimitná",D2290&gt;442000,"Nadlimitná")</f>
        <v>Malá</v>
      </c>
    </row>
    <row r="2291" spans="1:5" x14ac:dyDescent="0.3">
      <c r="A2291" s="14" t="s">
        <v>2365</v>
      </c>
      <c r="B2291" s="13">
        <v>9354.8798179626465</v>
      </c>
      <c r="C2291" s="8">
        <v>0</v>
      </c>
      <c r="D2291" s="13">
        <f t="shared" si="35"/>
        <v>9354.8798179626465</v>
      </c>
      <c r="E2291" s="8" t="str" cm="1">
        <f t="array" ref="E2291">_xlfn.IFS(D2291&lt;100000,"Malá",D2291&lt;442000,"Podlimitná",D2291&gt;442000,"Nadlimitná")</f>
        <v>Malá</v>
      </c>
    </row>
    <row r="2292" spans="1:5" x14ac:dyDescent="0.3">
      <c r="A2292" s="14" t="s">
        <v>2366</v>
      </c>
      <c r="B2292" s="13">
        <v>43981.359825134277</v>
      </c>
      <c r="C2292" s="8">
        <v>0</v>
      </c>
      <c r="D2292" s="13">
        <f t="shared" si="35"/>
        <v>43981.359825134277</v>
      </c>
      <c r="E2292" s="8" t="str" cm="1">
        <f t="array" ref="E2292">_xlfn.IFS(D2292&lt;100000,"Malá",D2292&lt;442000,"Podlimitná",D2292&gt;442000,"Nadlimitná")</f>
        <v>Malá</v>
      </c>
    </row>
    <row r="2293" spans="1:5" x14ac:dyDescent="0.3">
      <c r="A2293" s="14" t="s">
        <v>2367</v>
      </c>
      <c r="B2293" s="13">
        <v>11879.430061340332</v>
      </c>
      <c r="C2293" s="8">
        <v>0</v>
      </c>
      <c r="D2293" s="13">
        <f t="shared" si="35"/>
        <v>11879.430061340332</v>
      </c>
      <c r="E2293" s="8" t="str" cm="1">
        <f t="array" ref="E2293">_xlfn.IFS(D2293&lt;100000,"Malá",D2293&lt;442000,"Podlimitná",D2293&gt;442000,"Nadlimitná")</f>
        <v>Malá</v>
      </c>
    </row>
    <row r="2294" spans="1:5" x14ac:dyDescent="0.3">
      <c r="A2294" s="14" t="s">
        <v>2368</v>
      </c>
      <c r="B2294" s="13">
        <v>77343.849895477295</v>
      </c>
      <c r="C2294" s="8">
        <v>0</v>
      </c>
      <c r="D2294" s="13">
        <f t="shared" si="35"/>
        <v>77343.849895477295</v>
      </c>
      <c r="E2294" s="8" t="str" cm="1">
        <f t="array" ref="E2294">_xlfn.IFS(D2294&lt;100000,"Malá",D2294&lt;442000,"Podlimitná",D2294&gt;442000,"Nadlimitná")</f>
        <v>Malá</v>
      </c>
    </row>
    <row r="2295" spans="1:5" x14ac:dyDescent="0.3">
      <c r="A2295" s="14" t="s">
        <v>2369</v>
      </c>
      <c r="B2295" s="13">
        <v>887658.74185180664</v>
      </c>
      <c r="C2295" s="8">
        <v>0</v>
      </c>
      <c r="D2295" s="13">
        <f t="shared" si="35"/>
        <v>887658.74185180664</v>
      </c>
      <c r="E2295" s="8" t="str" cm="1">
        <f t="array" ref="E2295">_xlfn.IFS(D2295&lt;100000,"Malá",D2295&lt;442000,"Podlimitná",D2295&gt;442000,"Nadlimitná")</f>
        <v>Nadlimitná</v>
      </c>
    </row>
    <row r="2296" spans="1:5" x14ac:dyDescent="0.3">
      <c r="A2296" s="14" t="s">
        <v>2370</v>
      </c>
      <c r="B2296" s="13">
        <v>4638.4001846313477</v>
      </c>
      <c r="C2296" s="8">
        <v>1</v>
      </c>
      <c r="D2296" s="13">
        <f t="shared" si="35"/>
        <v>3862.8370880660318</v>
      </c>
      <c r="E2296" s="8" t="str" cm="1">
        <f t="array" ref="E2296">_xlfn.IFS(D2296&lt;100000,"Malá",D2296&lt;442000,"Podlimitná",D2296&gt;442000,"Nadlimitná")</f>
        <v>Malá</v>
      </c>
    </row>
    <row r="2297" spans="1:5" x14ac:dyDescent="0.3">
      <c r="A2297" s="14" t="s">
        <v>2371</v>
      </c>
      <c r="B2297" s="13">
        <v>1296.52001953125</v>
      </c>
      <c r="C2297" s="8">
        <v>0</v>
      </c>
      <c r="D2297" s="13">
        <f t="shared" si="35"/>
        <v>1296.52001953125</v>
      </c>
      <c r="E2297" s="8" t="str" cm="1">
        <f t="array" ref="E2297">_xlfn.IFS(D2297&lt;100000,"Malá",D2297&lt;442000,"Podlimitná",D2297&gt;442000,"Nadlimitná")</f>
        <v>Malá</v>
      </c>
    </row>
    <row r="2298" spans="1:5" x14ac:dyDescent="0.3">
      <c r="A2298" s="14" t="s">
        <v>2372</v>
      </c>
      <c r="B2298" s="13">
        <v>5144.8699722290039</v>
      </c>
      <c r="C2298" s="8">
        <v>0</v>
      </c>
      <c r="D2298" s="13">
        <f t="shared" si="35"/>
        <v>5144.8699722290039</v>
      </c>
      <c r="E2298" s="8" t="str" cm="1">
        <f t="array" ref="E2298">_xlfn.IFS(D2298&lt;100000,"Malá",D2298&lt;442000,"Podlimitná",D2298&gt;442000,"Nadlimitná")</f>
        <v>Malá</v>
      </c>
    </row>
    <row r="2299" spans="1:5" x14ac:dyDescent="0.3">
      <c r="A2299" s="14" t="s">
        <v>2373</v>
      </c>
      <c r="B2299" s="13">
        <v>1162.8200073242188</v>
      </c>
      <c r="C2299" s="8">
        <v>0</v>
      </c>
      <c r="D2299" s="13">
        <f t="shared" si="35"/>
        <v>1162.8200073242188</v>
      </c>
      <c r="E2299" s="8" t="str" cm="1">
        <f t="array" ref="E2299">_xlfn.IFS(D2299&lt;100000,"Malá",D2299&lt;442000,"Podlimitná",D2299&gt;442000,"Nadlimitná")</f>
        <v>Malá</v>
      </c>
    </row>
    <row r="2300" spans="1:5" x14ac:dyDescent="0.3">
      <c r="A2300" s="14" t="s">
        <v>2374</v>
      </c>
      <c r="B2300" s="13">
        <v>37647.199798583984</v>
      </c>
      <c r="C2300" s="8">
        <v>0</v>
      </c>
      <c r="D2300" s="13">
        <f t="shared" si="35"/>
        <v>37647.199798583984</v>
      </c>
      <c r="E2300" s="8" t="str" cm="1">
        <f t="array" ref="E2300">_xlfn.IFS(D2300&lt;100000,"Malá",D2300&lt;442000,"Podlimitná",D2300&gt;442000,"Nadlimitná")</f>
        <v>Malá</v>
      </c>
    </row>
    <row r="2301" spans="1:5" x14ac:dyDescent="0.3">
      <c r="A2301" s="14" t="s">
        <v>2375</v>
      </c>
      <c r="B2301" s="13">
        <v>3523.9999542236328</v>
      </c>
      <c r="C2301" s="8">
        <v>0</v>
      </c>
      <c r="D2301" s="13">
        <f t="shared" si="35"/>
        <v>3523.9999542236328</v>
      </c>
      <c r="E2301" s="8" t="str" cm="1">
        <f t="array" ref="E2301">_xlfn.IFS(D2301&lt;100000,"Malá",D2301&lt;442000,"Podlimitná",D2301&gt;442000,"Nadlimitná")</f>
        <v>Malá</v>
      </c>
    </row>
    <row r="2302" spans="1:5" x14ac:dyDescent="0.3">
      <c r="A2302" s="14" t="s">
        <v>2376</v>
      </c>
      <c r="B2302" s="13">
        <v>10660.419807434082</v>
      </c>
      <c r="C2302" s="8">
        <v>0</v>
      </c>
      <c r="D2302" s="13">
        <f t="shared" si="35"/>
        <v>10660.419807434082</v>
      </c>
      <c r="E2302" s="8" t="str" cm="1">
        <f t="array" ref="E2302">_xlfn.IFS(D2302&lt;100000,"Malá",D2302&lt;442000,"Podlimitná",D2302&gt;442000,"Nadlimitná")</f>
        <v>Malá</v>
      </c>
    </row>
    <row r="2303" spans="1:5" x14ac:dyDescent="0.3">
      <c r="A2303" s="14" t="s">
        <v>2377</v>
      </c>
      <c r="B2303" s="13">
        <v>31541.290374755859</v>
      </c>
      <c r="C2303" s="8">
        <v>0</v>
      </c>
      <c r="D2303" s="13">
        <f t="shared" si="35"/>
        <v>31541.290374755859</v>
      </c>
      <c r="E2303" s="8" t="str" cm="1">
        <f t="array" ref="E2303">_xlfn.IFS(D2303&lt;100000,"Malá",D2303&lt;442000,"Podlimitná",D2303&gt;442000,"Nadlimitná")</f>
        <v>Malá</v>
      </c>
    </row>
    <row r="2304" spans="1:5" x14ac:dyDescent="0.3">
      <c r="A2304" s="14" t="s">
        <v>2378</v>
      </c>
      <c r="B2304" s="13">
        <v>931.25</v>
      </c>
      <c r="C2304" s="8">
        <v>0</v>
      </c>
      <c r="D2304" s="13">
        <f t="shared" si="35"/>
        <v>931.25</v>
      </c>
      <c r="E2304" s="8" t="str" cm="1">
        <f t="array" ref="E2304">_xlfn.IFS(D2304&lt;100000,"Malá",D2304&lt;442000,"Podlimitná",D2304&gt;442000,"Nadlimitná")</f>
        <v>Malá</v>
      </c>
    </row>
    <row r="2305" spans="1:5" x14ac:dyDescent="0.3">
      <c r="A2305" s="14" t="s">
        <v>2379</v>
      </c>
      <c r="B2305" s="13">
        <v>11020.870323181152</v>
      </c>
      <c r="C2305" s="8">
        <v>0</v>
      </c>
      <c r="D2305" s="13">
        <f t="shared" si="35"/>
        <v>11020.870323181152</v>
      </c>
      <c r="E2305" s="8" t="str" cm="1">
        <f t="array" ref="E2305">_xlfn.IFS(D2305&lt;100000,"Malá",D2305&lt;442000,"Podlimitná",D2305&gt;442000,"Nadlimitná")</f>
        <v>Malá</v>
      </c>
    </row>
    <row r="2306" spans="1:5" x14ac:dyDescent="0.3">
      <c r="A2306" s="14" t="s">
        <v>2380</v>
      </c>
      <c r="B2306" s="13">
        <v>38608.170444488525</v>
      </c>
      <c r="C2306" s="8">
        <v>0</v>
      </c>
      <c r="D2306" s="13">
        <f t="shared" si="35"/>
        <v>38608.170444488525</v>
      </c>
      <c r="E2306" s="8" t="str" cm="1">
        <f t="array" ref="E2306">_xlfn.IFS(D2306&lt;100000,"Malá",D2306&lt;442000,"Podlimitná",D2306&gt;442000,"Nadlimitná")</f>
        <v>Malá</v>
      </c>
    </row>
    <row r="2307" spans="1:5" x14ac:dyDescent="0.3">
      <c r="A2307" s="14" t="s">
        <v>2381</v>
      </c>
      <c r="B2307" s="13">
        <v>2177.6299896240234</v>
      </c>
      <c r="C2307" s="8">
        <v>0</v>
      </c>
      <c r="D2307" s="13">
        <f t="shared" si="35"/>
        <v>2177.6299896240234</v>
      </c>
      <c r="E2307" s="8" t="str" cm="1">
        <f t="array" ref="E2307">_xlfn.IFS(D2307&lt;100000,"Malá",D2307&lt;442000,"Podlimitná",D2307&gt;442000,"Nadlimitná")</f>
        <v>Malá</v>
      </c>
    </row>
    <row r="2308" spans="1:5" x14ac:dyDescent="0.3">
      <c r="A2308" s="14" t="s">
        <v>2382</v>
      </c>
      <c r="B2308" s="13">
        <v>2560.1999931335449</v>
      </c>
      <c r="C2308" s="8">
        <v>0</v>
      </c>
      <c r="D2308" s="13">
        <f t="shared" si="35"/>
        <v>2560.1999931335449</v>
      </c>
      <c r="E2308" s="8" t="str" cm="1">
        <f t="array" ref="E2308">_xlfn.IFS(D2308&lt;100000,"Malá",D2308&lt;442000,"Podlimitná",D2308&gt;442000,"Nadlimitná")</f>
        <v>Malá</v>
      </c>
    </row>
    <row r="2309" spans="1:5" x14ac:dyDescent="0.3">
      <c r="A2309" s="14" t="s">
        <v>2383</v>
      </c>
      <c r="B2309" s="13">
        <v>694.5</v>
      </c>
      <c r="C2309" s="8">
        <v>0</v>
      </c>
      <c r="D2309" s="13">
        <f t="shared" si="35"/>
        <v>694.5</v>
      </c>
      <c r="E2309" s="8" t="str" cm="1">
        <f t="array" ref="E2309">_xlfn.IFS(D2309&lt;100000,"Malá",D2309&lt;442000,"Podlimitná",D2309&gt;442000,"Nadlimitná")</f>
        <v>Malá</v>
      </c>
    </row>
    <row r="2310" spans="1:5" x14ac:dyDescent="0.3">
      <c r="A2310" s="14" t="s">
        <v>2384</v>
      </c>
      <c r="B2310" s="13">
        <v>2202.6399993896484</v>
      </c>
      <c r="C2310" s="8">
        <v>0</v>
      </c>
      <c r="D2310" s="13">
        <f t="shared" si="35"/>
        <v>2202.6399993896484</v>
      </c>
      <c r="E2310" s="8" t="str" cm="1">
        <f t="array" ref="E2310">_xlfn.IFS(D2310&lt;100000,"Malá",D2310&lt;442000,"Podlimitná",D2310&gt;442000,"Nadlimitná")</f>
        <v>Malá</v>
      </c>
    </row>
    <row r="2311" spans="1:5" x14ac:dyDescent="0.3">
      <c r="A2311" s="14" t="s">
        <v>2385</v>
      </c>
      <c r="B2311" s="13">
        <v>6594.0498046875</v>
      </c>
      <c r="C2311" s="8">
        <v>0</v>
      </c>
      <c r="D2311" s="13">
        <f t="shared" si="35"/>
        <v>6594.0498046875</v>
      </c>
      <c r="E2311" s="8" t="str" cm="1">
        <f t="array" ref="E2311">_xlfn.IFS(D2311&lt;100000,"Malá",D2311&lt;442000,"Podlimitná",D2311&gt;442000,"Nadlimitná")</f>
        <v>Malá</v>
      </c>
    </row>
    <row r="2312" spans="1:5" x14ac:dyDescent="0.3">
      <c r="A2312" s="14" t="s">
        <v>2386</v>
      </c>
      <c r="B2312" s="13">
        <v>2373.5999755859375</v>
      </c>
      <c r="C2312" s="8">
        <v>0</v>
      </c>
      <c r="D2312" s="13">
        <f t="shared" si="35"/>
        <v>2373.5999755859375</v>
      </c>
      <c r="E2312" s="8" t="str" cm="1">
        <f t="array" ref="E2312">_xlfn.IFS(D2312&lt;100000,"Malá",D2312&lt;442000,"Podlimitná",D2312&gt;442000,"Nadlimitná")</f>
        <v>Malá</v>
      </c>
    </row>
    <row r="2313" spans="1:5" x14ac:dyDescent="0.3">
      <c r="A2313" s="14" t="s">
        <v>2387</v>
      </c>
      <c r="B2313" s="13">
        <v>1861.4000549316406</v>
      </c>
      <c r="C2313" s="8">
        <v>0</v>
      </c>
      <c r="D2313" s="13">
        <f t="shared" si="35"/>
        <v>1861.4000549316406</v>
      </c>
      <c r="E2313" s="8" t="str" cm="1">
        <f t="array" ref="E2313">_xlfn.IFS(D2313&lt;100000,"Malá",D2313&lt;442000,"Podlimitná",D2313&gt;442000,"Nadlimitná")</f>
        <v>Malá</v>
      </c>
    </row>
    <row r="2314" spans="1:5" x14ac:dyDescent="0.3">
      <c r="A2314" s="14" t="s">
        <v>2388</v>
      </c>
      <c r="B2314" s="13">
        <v>40780.359497070313</v>
      </c>
      <c r="C2314" s="8">
        <v>0</v>
      </c>
      <c r="D2314" s="13">
        <f t="shared" si="35"/>
        <v>40780.359497070313</v>
      </c>
      <c r="E2314" s="8" t="str" cm="1">
        <f t="array" ref="E2314">_xlfn.IFS(D2314&lt;100000,"Malá",D2314&lt;442000,"Podlimitná",D2314&gt;442000,"Nadlimitná")</f>
        <v>Malá</v>
      </c>
    </row>
    <row r="2315" spans="1:5" x14ac:dyDescent="0.3">
      <c r="A2315" s="14" t="s">
        <v>2389</v>
      </c>
      <c r="B2315" s="13">
        <v>346.3700065612793</v>
      </c>
      <c r="C2315" s="8">
        <v>0</v>
      </c>
      <c r="D2315" s="13">
        <f t="shared" si="35"/>
        <v>346.3700065612793</v>
      </c>
      <c r="E2315" s="8" t="str" cm="1">
        <f t="array" ref="E2315">_xlfn.IFS(D2315&lt;100000,"Malá",D2315&lt;442000,"Podlimitná",D2315&gt;442000,"Nadlimitná")</f>
        <v>Malá</v>
      </c>
    </row>
    <row r="2316" spans="1:5" x14ac:dyDescent="0.3">
      <c r="A2316" s="14" t="s">
        <v>2390</v>
      </c>
      <c r="B2316" s="13">
        <v>13737.979888916016</v>
      </c>
      <c r="C2316" s="8">
        <v>0</v>
      </c>
      <c r="D2316" s="13">
        <f t="shared" si="35"/>
        <v>13737.979888916016</v>
      </c>
      <c r="E2316" s="8" t="str" cm="1">
        <f t="array" ref="E2316">_xlfn.IFS(D2316&lt;100000,"Malá",D2316&lt;442000,"Podlimitná",D2316&gt;442000,"Nadlimitná")</f>
        <v>Malá</v>
      </c>
    </row>
    <row r="2317" spans="1:5" x14ac:dyDescent="0.3">
      <c r="A2317" s="14" t="s">
        <v>2391</v>
      </c>
      <c r="B2317" s="13">
        <v>9839.309741973877</v>
      </c>
      <c r="C2317" s="8">
        <v>0</v>
      </c>
      <c r="D2317" s="13">
        <f t="shared" si="35"/>
        <v>9839.309741973877</v>
      </c>
      <c r="E2317" s="8" t="str" cm="1">
        <f t="array" ref="E2317">_xlfn.IFS(D2317&lt;100000,"Malá",D2317&lt;442000,"Podlimitná",D2317&gt;442000,"Nadlimitná")</f>
        <v>Malá</v>
      </c>
    </row>
    <row r="2318" spans="1:5" x14ac:dyDescent="0.3">
      <c r="A2318" s="14" t="s">
        <v>2392</v>
      </c>
      <c r="B2318" s="13">
        <v>31814.99072265625</v>
      </c>
      <c r="C2318" s="8">
        <v>0</v>
      </c>
      <c r="D2318" s="13">
        <f t="shared" ref="D2318:D2381" si="36">IF(C2318=1,B2318*$M$20,B2318)</f>
        <v>31814.99072265625</v>
      </c>
      <c r="E2318" s="8" t="str" cm="1">
        <f t="array" ref="E2318">_xlfn.IFS(D2318&lt;100000,"Malá",D2318&lt;442000,"Podlimitná",D2318&gt;442000,"Nadlimitná")</f>
        <v>Malá</v>
      </c>
    </row>
    <row r="2319" spans="1:5" x14ac:dyDescent="0.3">
      <c r="A2319" s="14" t="s">
        <v>2393</v>
      </c>
      <c r="B2319" s="13">
        <v>646.39998626708984</v>
      </c>
      <c r="C2319" s="8">
        <v>0</v>
      </c>
      <c r="D2319" s="13">
        <f t="shared" si="36"/>
        <v>646.39998626708984</v>
      </c>
      <c r="E2319" s="8" t="str" cm="1">
        <f t="array" ref="E2319">_xlfn.IFS(D2319&lt;100000,"Malá",D2319&lt;442000,"Podlimitná",D2319&gt;442000,"Nadlimitná")</f>
        <v>Malá</v>
      </c>
    </row>
    <row r="2320" spans="1:5" x14ac:dyDescent="0.3">
      <c r="A2320" s="14" t="s">
        <v>2394</v>
      </c>
      <c r="B2320" s="13">
        <v>1226.9400253295898</v>
      </c>
      <c r="C2320" s="8">
        <v>0</v>
      </c>
      <c r="D2320" s="13">
        <f t="shared" si="36"/>
        <v>1226.9400253295898</v>
      </c>
      <c r="E2320" s="8" t="str" cm="1">
        <f t="array" ref="E2320">_xlfn.IFS(D2320&lt;100000,"Malá",D2320&lt;442000,"Podlimitná",D2320&gt;442000,"Nadlimitná")</f>
        <v>Malá</v>
      </c>
    </row>
    <row r="2321" spans="1:5" x14ac:dyDescent="0.3">
      <c r="A2321" s="14" t="s">
        <v>2395</v>
      </c>
      <c r="B2321" s="13">
        <v>8639.3401718139648</v>
      </c>
      <c r="C2321" s="8">
        <v>0</v>
      </c>
      <c r="D2321" s="13">
        <f t="shared" si="36"/>
        <v>8639.3401718139648</v>
      </c>
      <c r="E2321" s="8" t="str" cm="1">
        <f t="array" ref="E2321">_xlfn.IFS(D2321&lt;100000,"Malá",D2321&lt;442000,"Podlimitná",D2321&gt;442000,"Nadlimitná")</f>
        <v>Malá</v>
      </c>
    </row>
    <row r="2322" spans="1:5" x14ac:dyDescent="0.3">
      <c r="A2322" s="14" t="s">
        <v>2396</v>
      </c>
      <c r="B2322" s="13">
        <v>1712.9599914550781</v>
      </c>
      <c r="C2322" s="8">
        <v>0</v>
      </c>
      <c r="D2322" s="13">
        <f t="shared" si="36"/>
        <v>1712.9599914550781</v>
      </c>
      <c r="E2322" s="8" t="str" cm="1">
        <f t="array" ref="E2322">_xlfn.IFS(D2322&lt;100000,"Malá",D2322&lt;442000,"Podlimitná",D2322&gt;442000,"Nadlimitná")</f>
        <v>Malá</v>
      </c>
    </row>
    <row r="2323" spans="1:5" x14ac:dyDescent="0.3">
      <c r="A2323" s="14" t="s">
        <v>2397</v>
      </c>
      <c r="B2323" s="13">
        <v>25593.430000305176</v>
      </c>
      <c r="C2323" s="8">
        <v>0</v>
      </c>
      <c r="D2323" s="13">
        <f t="shared" si="36"/>
        <v>25593.430000305176</v>
      </c>
      <c r="E2323" s="8" t="str" cm="1">
        <f t="array" ref="E2323">_xlfn.IFS(D2323&lt;100000,"Malá",D2323&lt;442000,"Podlimitná",D2323&gt;442000,"Nadlimitná")</f>
        <v>Malá</v>
      </c>
    </row>
    <row r="2324" spans="1:5" x14ac:dyDescent="0.3">
      <c r="A2324" s="14" t="s">
        <v>2398</v>
      </c>
      <c r="B2324" s="13">
        <v>572.37998962402344</v>
      </c>
      <c r="C2324" s="8">
        <v>0</v>
      </c>
      <c r="D2324" s="13">
        <f t="shared" si="36"/>
        <v>572.37998962402344</v>
      </c>
      <c r="E2324" s="8" t="str" cm="1">
        <f t="array" ref="E2324">_xlfn.IFS(D2324&lt;100000,"Malá",D2324&lt;442000,"Podlimitná",D2324&gt;442000,"Nadlimitná")</f>
        <v>Malá</v>
      </c>
    </row>
    <row r="2325" spans="1:5" x14ac:dyDescent="0.3">
      <c r="A2325" s="14" t="s">
        <v>2399</v>
      </c>
      <c r="B2325" s="13">
        <v>2103.9999923706055</v>
      </c>
      <c r="C2325" s="8">
        <v>0</v>
      </c>
      <c r="D2325" s="13">
        <f t="shared" si="36"/>
        <v>2103.9999923706055</v>
      </c>
      <c r="E2325" s="8" t="str" cm="1">
        <f t="array" ref="E2325">_xlfn.IFS(D2325&lt;100000,"Malá",D2325&lt;442000,"Podlimitná",D2325&gt;442000,"Nadlimitná")</f>
        <v>Malá</v>
      </c>
    </row>
    <row r="2326" spans="1:5" x14ac:dyDescent="0.3">
      <c r="A2326" s="14" t="s">
        <v>2400</v>
      </c>
      <c r="B2326" s="13">
        <v>738.10000610351563</v>
      </c>
      <c r="C2326" s="8">
        <v>0</v>
      </c>
      <c r="D2326" s="13">
        <f t="shared" si="36"/>
        <v>738.10000610351563</v>
      </c>
      <c r="E2326" s="8" t="str" cm="1">
        <f t="array" ref="E2326">_xlfn.IFS(D2326&lt;100000,"Malá",D2326&lt;442000,"Podlimitná",D2326&gt;442000,"Nadlimitná")</f>
        <v>Malá</v>
      </c>
    </row>
    <row r="2327" spans="1:5" x14ac:dyDescent="0.3">
      <c r="A2327" s="14" t="s">
        <v>2401</v>
      </c>
      <c r="B2327" s="13">
        <v>32394.899547576904</v>
      </c>
      <c r="C2327" s="8">
        <v>0</v>
      </c>
      <c r="D2327" s="13">
        <f t="shared" si="36"/>
        <v>32394.899547576904</v>
      </c>
      <c r="E2327" s="8" t="str" cm="1">
        <f t="array" ref="E2327">_xlfn.IFS(D2327&lt;100000,"Malá",D2327&lt;442000,"Podlimitná",D2327&gt;442000,"Nadlimitná")</f>
        <v>Malá</v>
      </c>
    </row>
    <row r="2328" spans="1:5" x14ac:dyDescent="0.3">
      <c r="A2328" s="14" t="s">
        <v>2402</v>
      </c>
      <c r="B2328" s="13">
        <v>37008.310291290283</v>
      </c>
      <c r="C2328" s="8">
        <v>0</v>
      </c>
      <c r="D2328" s="13">
        <f t="shared" si="36"/>
        <v>37008.310291290283</v>
      </c>
      <c r="E2328" s="8" t="str" cm="1">
        <f t="array" ref="E2328">_xlfn.IFS(D2328&lt;100000,"Malá",D2328&lt;442000,"Podlimitná",D2328&gt;442000,"Nadlimitná")</f>
        <v>Malá</v>
      </c>
    </row>
    <row r="2329" spans="1:5" x14ac:dyDescent="0.3">
      <c r="A2329" s="14" t="s">
        <v>2403</v>
      </c>
      <c r="B2329" s="13">
        <v>1017.760009765625</v>
      </c>
      <c r="C2329" s="8">
        <v>0</v>
      </c>
      <c r="D2329" s="13">
        <f t="shared" si="36"/>
        <v>1017.760009765625</v>
      </c>
      <c r="E2329" s="8" t="str" cm="1">
        <f t="array" ref="E2329">_xlfn.IFS(D2329&lt;100000,"Malá",D2329&lt;442000,"Podlimitná",D2329&gt;442000,"Nadlimitná")</f>
        <v>Malá</v>
      </c>
    </row>
    <row r="2330" spans="1:5" x14ac:dyDescent="0.3">
      <c r="A2330" s="14" t="s">
        <v>2404</v>
      </c>
      <c r="B2330" s="13">
        <v>1564.6599960327148</v>
      </c>
      <c r="C2330" s="8">
        <v>0</v>
      </c>
      <c r="D2330" s="13">
        <f t="shared" si="36"/>
        <v>1564.6599960327148</v>
      </c>
      <c r="E2330" s="8" t="str" cm="1">
        <f t="array" ref="E2330">_xlfn.IFS(D2330&lt;100000,"Malá",D2330&lt;442000,"Podlimitná",D2330&gt;442000,"Nadlimitná")</f>
        <v>Malá</v>
      </c>
    </row>
    <row r="2331" spans="1:5" x14ac:dyDescent="0.3">
      <c r="A2331" s="14" t="s">
        <v>2405</v>
      </c>
      <c r="B2331" s="13">
        <v>711.92999267578125</v>
      </c>
      <c r="C2331" s="8">
        <v>0</v>
      </c>
      <c r="D2331" s="13">
        <f t="shared" si="36"/>
        <v>711.92999267578125</v>
      </c>
      <c r="E2331" s="8" t="str" cm="1">
        <f t="array" ref="E2331">_xlfn.IFS(D2331&lt;100000,"Malá",D2331&lt;442000,"Podlimitná",D2331&gt;442000,"Nadlimitná")</f>
        <v>Malá</v>
      </c>
    </row>
    <row r="2332" spans="1:5" x14ac:dyDescent="0.3">
      <c r="A2332" s="14" t="s">
        <v>2406</v>
      </c>
      <c r="B2332" s="13">
        <v>4641.490104675293</v>
      </c>
      <c r="C2332" s="8">
        <v>0</v>
      </c>
      <c r="D2332" s="13">
        <f t="shared" si="36"/>
        <v>4641.490104675293</v>
      </c>
      <c r="E2332" s="8" t="str" cm="1">
        <f t="array" ref="E2332">_xlfn.IFS(D2332&lt;100000,"Malá",D2332&lt;442000,"Podlimitná",D2332&gt;442000,"Nadlimitná")</f>
        <v>Malá</v>
      </c>
    </row>
    <row r="2333" spans="1:5" x14ac:dyDescent="0.3">
      <c r="A2333" s="14" t="s">
        <v>2407</v>
      </c>
      <c r="B2333" s="13">
        <v>74062.850807189941</v>
      </c>
      <c r="C2333" s="8">
        <v>0</v>
      </c>
      <c r="D2333" s="13">
        <f t="shared" si="36"/>
        <v>74062.850807189941</v>
      </c>
      <c r="E2333" s="8" t="str" cm="1">
        <f t="array" ref="E2333">_xlfn.IFS(D2333&lt;100000,"Malá",D2333&lt;442000,"Podlimitná",D2333&gt;442000,"Nadlimitná")</f>
        <v>Malá</v>
      </c>
    </row>
    <row r="2334" spans="1:5" x14ac:dyDescent="0.3">
      <c r="A2334" s="14" t="s">
        <v>2408</v>
      </c>
      <c r="B2334" s="13">
        <v>10990.259765625</v>
      </c>
      <c r="C2334" s="8">
        <v>0</v>
      </c>
      <c r="D2334" s="13">
        <f t="shared" si="36"/>
        <v>10990.259765625</v>
      </c>
      <c r="E2334" s="8" t="str" cm="1">
        <f t="array" ref="E2334">_xlfn.IFS(D2334&lt;100000,"Malá",D2334&lt;442000,"Podlimitná",D2334&gt;442000,"Nadlimitná")</f>
        <v>Malá</v>
      </c>
    </row>
    <row r="2335" spans="1:5" x14ac:dyDescent="0.3">
      <c r="A2335" s="14" t="s">
        <v>2409</v>
      </c>
      <c r="B2335" s="13">
        <v>37646.30012512207</v>
      </c>
      <c r="C2335" s="8">
        <v>0</v>
      </c>
      <c r="D2335" s="13">
        <f t="shared" si="36"/>
        <v>37646.30012512207</v>
      </c>
      <c r="E2335" s="8" t="str" cm="1">
        <f t="array" ref="E2335">_xlfn.IFS(D2335&lt;100000,"Malá",D2335&lt;442000,"Podlimitná",D2335&gt;442000,"Nadlimitná")</f>
        <v>Malá</v>
      </c>
    </row>
    <row r="2336" spans="1:5" x14ac:dyDescent="0.3">
      <c r="A2336" s="14" t="s">
        <v>2410</v>
      </c>
      <c r="B2336" s="13">
        <v>28172.520545959473</v>
      </c>
      <c r="C2336" s="8">
        <v>0</v>
      </c>
      <c r="D2336" s="13">
        <f t="shared" si="36"/>
        <v>28172.520545959473</v>
      </c>
      <c r="E2336" s="8" t="str" cm="1">
        <f t="array" ref="E2336">_xlfn.IFS(D2336&lt;100000,"Malá",D2336&lt;442000,"Podlimitná",D2336&gt;442000,"Nadlimitná")</f>
        <v>Malá</v>
      </c>
    </row>
    <row r="2337" spans="1:5" x14ac:dyDescent="0.3">
      <c r="A2337" s="14" t="s">
        <v>2411</v>
      </c>
      <c r="B2337" s="13">
        <v>2505.6999702453613</v>
      </c>
      <c r="C2337" s="8">
        <v>0</v>
      </c>
      <c r="D2337" s="13">
        <f t="shared" si="36"/>
        <v>2505.6999702453613</v>
      </c>
      <c r="E2337" s="8" t="str" cm="1">
        <f t="array" ref="E2337">_xlfn.IFS(D2337&lt;100000,"Malá",D2337&lt;442000,"Podlimitná",D2337&gt;442000,"Nadlimitná")</f>
        <v>Malá</v>
      </c>
    </row>
    <row r="2338" spans="1:5" x14ac:dyDescent="0.3">
      <c r="A2338" s="14" t="s">
        <v>2412</v>
      </c>
      <c r="B2338" s="13">
        <v>2488.9400329589844</v>
      </c>
      <c r="C2338" s="8">
        <v>0</v>
      </c>
      <c r="D2338" s="13">
        <f t="shared" si="36"/>
        <v>2488.9400329589844</v>
      </c>
      <c r="E2338" s="8" t="str" cm="1">
        <f t="array" ref="E2338">_xlfn.IFS(D2338&lt;100000,"Malá",D2338&lt;442000,"Podlimitná",D2338&gt;442000,"Nadlimitná")</f>
        <v>Malá</v>
      </c>
    </row>
    <row r="2339" spans="1:5" x14ac:dyDescent="0.3">
      <c r="A2339" s="14" t="s">
        <v>2413</v>
      </c>
      <c r="B2339" s="13">
        <v>2649.4300575256348</v>
      </c>
      <c r="C2339" s="8">
        <v>0</v>
      </c>
      <c r="D2339" s="13">
        <f t="shared" si="36"/>
        <v>2649.4300575256348</v>
      </c>
      <c r="E2339" s="8" t="str" cm="1">
        <f t="array" ref="E2339">_xlfn.IFS(D2339&lt;100000,"Malá",D2339&lt;442000,"Podlimitná",D2339&gt;442000,"Nadlimitná")</f>
        <v>Malá</v>
      </c>
    </row>
    <row r="2340" spans="1:5" x14ac:dyDescent="0.3">
      <c r="A2340" s="14" t="s">
        <v>2414</v>
      </c>
      <c r="B2340" s="13">
        <v>1760.7200241088867</v>
      </c>
      <c r="C2340" s="8">
        <v>0</v>
      </c>
      <c r="D2340" s="13">
        <f t="shared" si="36"/>
        <v>1760.7200241088867</v>
      </c>
      <c r="E2340" s="8" t="str" cm="1">
        <f t="array" ref="E2340">_xlfn.IFS(D2340&lt;100000,"Malá",D2340&lt;442000,"Podlimitná",D2340&gt;442000,"Nadlimitná")</f>
        <v>Malá</v>
      </c>
    </row>
    <row r="2341" spans="1:5" x14ac:dyDescent="0.3">
      <c r="A2341" s="14" t="s">
        <v>2415</v>
      </c>
      <c r="B2341" s="13">
        <v>21726.970565795898</v>
      </c>
      <c r="C2341" s="8">
        <v>0</v>
      </c>
      <c r="D2341" s="13">
        <f t="shared" si="36"/>
        <v>21726.970565795898</v>
      </c>
      <c r="E2341" s="8" t="str" cm="1">
        <f t="array" ref="E2341">_xlfn.IFS(D2341&lt;100000,"Malá",D2341&lt;442000,"Podlimitná",D2341&gt;442000,"Nadlimitná")</f>
        <v>Malá</v>
      </c>
    </row>
    <row r="2342" spans="1:5" x14ac:dyDescent="0.3">
      <c r="A2342" s="14" t="s">
        <v>2416</v>
      </c>
      <c r="B2342" s="13">
        <v>4259.1098937988281</v>
      </c>
      <c r="C2342" s="8">
        <v>0</v>
      </c>
      <c r="D2342" s="13">
        <f t="shared" si="36"/>
        <v>4259.1098937988281</v>
      </c>
      <c r="E2342" s="8" t="str" cm="1">
        <f t="array" ref="E2342">_xlfn.IFS(D2342&lt;100000,"Malá",D2342&lt;442000,"Podlimitná",D2342&gt;442000,"Nadlimitná")</f>
        <v>Malá</v>
      </c>
    </row>
    <row r="2343" spans="1:5" x14ac:dyDescent="0.3">
      <c r="A2343" s="14" t="s">
        <v>2417</v>
      </c>
      <c r="B2343" s="13">
        <v>6811.6899261474609</v>
      </c>
      <c r="C2343" s="8">
        <v>0</v>
      </c>
      <c r="D2343" s="13">
        <f t="shared" si="36"/>
        <v>6811.6899261474609</v>
      </c>
      <c r="E2343" s="8" t="str" cm="1">
        <f t="array" ref="E2343">_xlfn.IFS(D2343&lt;100000,"Malá",D2343&lt;442000,"Podlimitná",D2343&gt;442000,"Nadlimitná")</f>
        <v>Malá</v>
      </c>
    </row>
    <row r="2344" spans="1:5" x14ac:dyDescent="0.3">
      <c r="A2344" s="14" t="s">
        <v>2418</v>
      </c>
      <c r="B2344" s="13">
        <v>1452.5299987792969</v>
      </c>
      <c r="C2344" s="8">
        <v>0</v>
      </c>
      <c r="D2344" s="13">
        <f t="shared" si="36"/>
        <v>1452.5299987792969</v>
      </c>
      <c r="E2344" s="8" t="str" cm="1">
        <f t="array" ref="E2344">_xlfn.IFS(D2344&lt;100000,"Malá",D2344&lt;442000,"Podlimitná",D2344&gt;442000,"Nadlimitná")</f>
        <v>Malá</v>
      </c>
    </row>
    <row r="2345" spans="1:5" x14ac:dyDescent="0.3">
      <c r="A2345" s="14" t="s">
        <v>2419</v>
      </c>
      <c r="B2345" s="13">
        <v>3924.9300537109375</v>
      </c>
      <c r="C2345" s="8">
        <v>0</v>
      </c>
      <c r="D2345" s="13">
        <f t="shared" si="36"/>
        <v>3924.9300537109375</v>
      </c>
      <c r="E2345" s="8" t="str" cm="1">
        <f t="array" ref="E2345">_xlfn.IFS(D2345&lt;100000,"Malá",D2345&lt;442000,"Podlimitná",D2345&gt;442000,"Nadlimitná")</f>
        <v>Malá</v>
      </c>
    </row>
    <row r="2346" spans="1:5" x14ac:dyDescent="0.3">
      <c r="A2346" s="14" t="s">
        <v>2420</v>
      </c>
      <c r="B2346" s="13">
        <v>886.01002502441406</v>
      </c>
      <c r="C2346" s="8">
        <v>0</v>
      </c>
      <c r="D2346" s="13">
        <f t="shared" si="36"/>
        <v>886.01002502441406</v>
      </c>
      <c r="E2346" s="8" t="str" cm="1">
        <f t="array" ref="E2346">_xlfn.IFS(D2346&lt;100000,"Malá",D2346&lt;442000,"Podlimitná",D2346&gt;442000,"Nadlimitná")</f>
        <v>Malá</v>
      </c>
    </row>
    <row r="2347" spans="1:5" x14ac:dyDescent="0.3">
      <c r="A2347" s="14" t="s">
        <v>2421</v>
      </c>
      <c r="B2347" s="13">
        <v>2253.6099853515625</v>
      </c>
      <c r="C2347" s="8">
        <v>0</v>
      </c>
      <c r="D2347" s="13">
        <f t="shared" si="36"/>
        <v>2253.6099853515625</v>
      </c>
      <c r="E2347" s="8" t="str" cm="1">
        <f t="array" ref="E2347">_xlfn.IFS(D2347&lt;100000,"Malá",D2347&lt;442000,"Podlimitná",D2347&gt;442000,"Nadlimitná")</f>
        <v>Malá</v>
      </c>
    </row>
    <row r="2348" spans="1:5" x14ac:dyDescent="0.3">
      <c r="A2348" s="14" t="s">
        <v>2422</v>
      </c>
      <c r="B2348" s="13">
        <v>13343.689836502075</v>
      </c>
      <c r="C2348" s="8">
        <v>0</v>
      </c>
      <c r="D2348" s="13">
        <f t="shared" si="36"/>
        <v>13343.689836502075</v>
      </c>
      <c r="E2348" s="8" t="str" cm="1">
        <f t="array" ref="E2348">_xlfn.IFS(D2348&lt;100000,"Malá",D2348&lt;442000,"Podlimitná",D2348&gt;442000,"Nadlimitná")</f>
        <v>Malá</v>
      </c>
    </row>
    <row r="2349" spans="1:5" x14ac:dyDescent="0.3">
      <c r="A2349" s="14" t="s">
        <v>2423</v>
      </c>
      <c r="B2349" s="13">
        <v>692.00001525878906</v>
      </c>
      <c r="C2349" s="8">
        <v>0</v>
      </c>
      <c r="D2349" s="13">
        <f t="shared" si="36"/>
        <v>692.00001525878906</v>
      </c>
      <c r="E2349" s="8" t="str" cm="1">
        <f t="array" ref="E2349">_xlfn.IFS(D2349&lt;100000,"Malá",D2349&lt;442000,"Podlimitná",D2349&gt;442000,"Nadlimitná")</f>
        <v>Malá</v>
      </c>
    </row>
    <row r="2350" spans="1:5" x14ac:dyDescent="0.3">
      <c r="A2350" s="14" t="s">
        <v>2424</v>
      </c>
      <c r="B2350" s="13">
        <v>7952.1000061035156</v>
      </c>
      <c r="C2350" s="8">
        <v>0</v>
      </c>
      <c r="D2350" s="13">
        <f t="shared" si="36"/>
        <v>7952.1000061035156</v>
      </c>
      <c r="E2350" s="8" t="str" cm="1">
        <f t="array" ref="E2350">_xlfn.IFS(D2350&lt;100000,"Malá",D2350&lt;442000,"Podlimitná",D2350&gt;442000,"Nadlimitná")</f>
        <v>Malá</v>
      </c>
    </row>
    <row r="2351" spans="1:5" x14ac:dyDescent="0.3">
      <c r="A2351" s="14" t="s">
        <v>2425</v>
      </c>
      <c r="B2351" s="13">
        <v>35339.790412902832</v>
      </c>
      <c r="C2351" s="8">
        <v>0</v>
      </c>
      <c r="D2351" s="13">
        <f t="shared" si="36"/>
        <v>35339.790412902832</v>
      </c>
      <c r="E2351" s="8" t="str" cm="1">
        <f t="array" ref="E2351">_xlfn.IFS(D2351&lt;100000,"Malá",D2351&lt;442000,"Podlimitná",D2351&gt;442000,"Nadlimitná")</f>
        <v>Malá</v>
      </c>
    </row>
    <row r="2352" spans="1:5" x14ac:dyDescent="0.3">
      <c r="A2352" s="14" t="s">
        <v>2426</v>
      </c>
      <c r="B2352" s="13">
        <v>6987.8200225830078</v>
      </c>
      <c r="C2352" s="8">
        <v>0</v>
      </c>
      <c r="D2352" s="13">
        <f t="shared" si="36"/>
        <v>6987.8200225830078</v>
      </c>
      <c r="E2352" s="8" t="str" cm="1">
        <f t="array" ref="E2352">_xlfn.IFS(D2352&lt;100000,"Malá",D2352&lt;442000,"Podlimitná",D2352&gt;442000,"Nadlimitná")</f>
        <v>Malá</v>
      </c>
    </row>
    <row r="2353" spans="1:5" x14ac:dyDescent="0.3">
      <c r="A2353" s="14" t="s">
        <v>2427</v>
      </c>
      <c r="B2353" s="13">
        <v>2268.7800445556641</v>
      </c>
      <c r="C2353" s="8">
        <v>0</v>
      </c>
      <c r="D2353" s="13">
        <f t="shared" si="36"/>
        <v>2268.7800445556641</v>
      </c>
      <c r="E2353" s="8" t="str" cm="1">
        <f t="array" ref="E2353">_xlfn.IFS(D2353&lt;100000,"Malá",D2353&lt;442000,"Podlimitná",D2353&gt;442000,"Nadlimitná")</f>
        <v>Malá</v>
      </c>
    </row>
    <row r="2354" spans="1:5" x14ac:dyDescent="0.3">
      <c r="A2354" s="14" t="s">
        <v>2428</v>
      </c>
      <c r="B2354" s="13">
        <v>25142.289976119995</v>
      </c>
      <c r="C2354" s="8">
        <v>0</v>
      </c>
      <c r="D2354" s="13">
        <f t="shared" si="36"/>
        <v>25142.289976119995</v>
      </c>
      <c r="E2354" s="8" t="str" cm="1">
        <f t="array" ref="E2354">_xlfn.IFS(D2354&lt;100000,"Malá",D2354&lt;442000,"Podlimitná",D2354&gt;442000,"Nadlimitná")</f>
        <v>Malá</v>
      </c>
    </row>
    <row r="2355" spans="1:5" x14ac:dyDescent="0.3">
      <c r="A2355" s="14" t="s">
        <v>2429</v>
      </c>
      <c r="B2355" s="13">
        <v>4261.500114440918</v>
      </c>
      <c r="C2355" s="8">
        <v>0</v>
      </c>
      <c r="D2355" s="13">
        <f t="shared" si="36"/>
        <v>4261.500114440918</v>
      </c>
      <c r="E2355" s="8" t="str" cm="1">
        <f t="array" ref="E2355">_xlfn.IFS(D2355&lt;100000,"Malá",D2355&lt;442000,"Podlimitná",D2355&gt;442000,"Nadlimitná")</f>
        <v>Malá</v>
      </c>
    </row>
    <row r="2356" spans="1:5" x14ac:dyDescent="0.3">
      <c r="A2356" s="14" t="s">
        <v>2430</v>
      </c>
      <c r="B2356" s="13">
        <v>3082.56005859375</v>
      </c>
      <c r="C2356" s="8">
        <v>0</v>
      </c>
      <c r="D2356" s="13">
        <f t="shared" si="36"/>
        <v>3082.56005859375</v>
      </c>
      <c r="E2356" s="8" t="str" cm="1">
        <f t="array" ref="E2356">_xlfn.IFS(D2356&lt;100000,"Malá",D2356&lt;442000,"Podlimitná",D2356&gt;442000,"Nadlimitná")</f>
        <v>Malá</v>
      </c>
    </row>
    <row r="2357" spans="1:5" x14ac:dyDescent="0.3">
      <c r="A2357" s="14" t="s">
        <v>2431</v>
      </c>
      <c r="B2357" s="13">
        <v>1155.1199951171875</v>
      </c>
      <c r="C2357" s="8">
        <v>0</v>
      </c>
      <c r="D2357" s="13">
        <f t="shared" si="36"/>
        <v>1155.1199951171875</v>
      </c>
      <c r="E2357" s="8" t="str" cm="1">
        <f t="array" ref="E2357">_xlfn.IFS(D2357&lt;100000,"Malá",D2357&lt;442000,"Podlimitná",D2357&gt;442000,"Nadlimitná")</f>
        <v>Malá</v>
      </c>
    </row>
    <row r="2358" spans="1:5" x14ac:dyDescent="0.3">
      <c r="A2358" s="14" t="s">
        <v>2432</v>
      </c>
      <c r="B2358" s="13">
        <v>438.85000610351563</v>
      </c>
      <c r="C2358" s="8">
        <v>0</v>
      </c>
      <c r="D2358" s="13">
        <f t="shared" si="36"/>
        <v>438.85000610351563</v>
      </c>
      <c r="E2358" s="8" t="str" cm="1">
        <f t="array" ref="E2358">_xlfn.IFS(D2358&lt;100000,"Malá",D2358&lt;442000,"Podlimitná",D2358&gt;442000,"Nadlimitná")</f>
        <v>Malá</v>
      </c>
    </row>
    <row r="2359" spans="1:5" x14ac:dyDescent="0.3">
      <c r="A2359" s="14" t="s">
        <v>2433</v>
      </c>
      <c r="B2359" s="13">
        <v>2053.4400405883789</v>
      </c>
      <c r="C2359" s="8">
        <v>0</v>
      </c>
      <c r="D2359" s="13">
        <f t="shared" si="36"/>
        <v>2053.4400405883789</v>
      </c>
      <c r="E2359" s="8" t="str" cm="1">
        <f t="array" ref="E2359">_xlfn.IFS(D2359&lt;100000,"Malá",D2359&lt;442000,"Podlimitná",D2359&gt;442000,"Nadlimitná")</f>
        <v>Malá</v>
      </c>
    </row>
    <row r="2360" spans="1:5" x14ac:dyDescent="0.3">
      <c r="A2360" s="14" t="s">
        <v>2434</v>
      </c>
      <c r="B2360" s="13">
        <v>13013.189888000488</v>
      </c>
      <c r="C2360" s="8">
        <v>0</v>
      </c>
      <c r="D2360" s="13">
        <f t="shared" si="36"/>
        <v>13013.189888000488</v>
      </c>
      <c r="E2360" s="8" t="str" cm="1">
        <f t="array" ref="E2360">_xlfn.IFS(D2360&lt;100000,"Malá",D2360&lt;442000,"Podlimitná",D2360&gt;442000,"Nadlimitná")</f>
        <v>Malá</v>
      </c>
    </row>
    <row r="2361" spans="1:5" x14ac:dyDescent="0.3">
      <c r="A2361" s="14" t="s">
        <v>2435</v>
      </c>
      <c r="B2361" s="13">
        <v>1654.8099975585938</v>
      </c>
      <c r="C2361" s="8">
        <v>0</v>
      </c>
      <c r="D2361" s="13">
        <f t="shared" si="36"/>
        <v>1654.8099975585938</v>
      </c>
      <c r="E2361" s="8" t="str" cm="1">
        <f t="array" ref="E2361">_xlfn.IFS(D2361&lt;100000,"Malá",D2361&lt;442000,"Podlimitná",D2361&gt;442000,"Nadlimitná")</f>
        <v>Malá</v>
      </c>
    </row>
    <row r="2362" spans="1:5" x14ac:dyDescent="0.3">
      <c r="A2362" s="14" t="s">
        <v>2436</v>
      </c>
      <c r="B2362" s="13">
        <v>17373.380279541016</v>
      </c>
      <c r="C2362" s="8">
        <v>1</v>
      </c>
      <c r="D2362" s="13">
        <f t="shared" si="36"/>
        <v>14468.466500852357</v>
      </c>
      <c r="E2362" s="8" t="str" cm="1">
        <f t="array" ref="E2362">_xlfn.IFS(D2362&lt;100000,"Malá",D2362&lt;442000,"Podlimitná",D2362&gt;442000,"Nadlimitná")</f>
        <v>Malá</v>
      </c>
    </row>
    <row r="2363" spans="1:5" x14ac:dyDescent="0.3">
      <c r="A2363" s="14" t="s">
        <v>2437</v>
      </c>
      <c r="B2363" s="13">
        <v>26278.059753417969</v>
      </c>
      <c r="C2363" s="8">
        <v>0</v>
      </c>
      <c r="D2363" s="13">
        <f t="shared" si="36"/>
        <v>26278.059753417969</v>
      </c>
      <c r="E2363" s="8" t="str" cm="1">
        <f t="array" ref="E2363">_xlfn.IFS(D2363&lt;100000,"Malá",D2363&lt;442000,"Podlimitná",D2363&gt;442000,"Nadlimitná")</f>
        <v>Malá</v>
      </c>
    </row>
    <row r="2364" spans="1:5" x14ac:dyDescent="0.3">
      <c r="A2364" s="14" t="s">
        <v>2438</v>
      </c>
      <c r="B2364" s="13">
        <v>4817.5400543212891</v>
      </c>
      <c r="C2364" s="8">
        <v>0</v>
      </c>
      <c r="D2364" s="13">
        <f t="shared" si="36"/>
        <v>4817.5400543212891</v>
      </c>
      <c r="E2364" s="8" t="str" cm="1">
        <f t="array" ref="E2364">_xlfn.IFS(D2364&lt;100000,"Malá",D2364&lt;442000,"Podlimitná",D2364&gt;442000,"Nadlimitná")</f>
        <v>Malá</v>
      </c>
    </row>
    <row r="2365" spans="1:5" x14ac:dyDescent="0.3">
      <c r="A2365" s="14" t="s">
        <v>2439</v>
      </c>
      <c r="B2365" s="13">
        <v>3883.0199966430664</v>
      </c>
      <c r="C2365" s="8">
        <v>0</v>
      </c>
      <c r="D2365" s="13">
        <f t="shared" si="36"/>
        <v>3883.0199966430664</v>
      </c>
      <c r="E2365" s="8" t="str" cm="1">
        <f t="array" ref="E2365">_xlfn.IFS(D2365&lt;100000,"Malá",D2365&lt;442000,"Podlimitná",D2365&gt;442000,"Nadlimitná")</f>
        <v>Malá</v>
      </c>
    </row>
    <row r="2366" spans="1:5" x14ac:dyDescent="0.3">
      <c r="A2366" s="14" t="s">
        <v>2440</v>
      </c>
      <c r="B2366" s="13">
        <v>602.03999328613281</v>
      </c>
      <c r="C2366" s="8">
        <v>0</v>
      </c>
      <c r="D2366" s="13">
        <f t="shared" si="36"/>
        <v>602.03999328613281</v>
      </c>
      <c r="E2366" s="8" t="str" cm="1">
        <f t="array" ref="E2366">_xlfn.IFS(D2366&lt;100000,"Malá",D2366&lt;442000,"Podlimitná",D2366&gt;442000,"Nadlimitná")</f>
        <v>Malá</v>
      </c>
    </row>
    <row r="2367" spans="1:5" x14ac:dyDescent="0.3">
      <c r="A2367" s="14" t="s">
        <v>2441</v>
      </c>
      <c r="B2367" s="13">
        <v>12885.129821777344</v>
      </c>
      <c r="C2367" s="8">
        <v>0</v>
      </c>
      <c r="D2367" s="13">
        <f t="shared" si="36"/>
        <v>12885.129821777344</v>
      </c>
      <c r="E2367" s="8" t="str" cm="1">
        <f t="array" ref="E2367">_xlfn.IFS(D2367&lt;100000,"Malá",D2367&lt;442000,"Podlimitná",D2367&gt;442000,"Nadlimitná")</f>
        <v>Malá</v>
      </c>
    </row>
    <row r="2368" spans="1:5" x14ac:dyDescent="0.3">
      <c r="A2368" s="14" t="s">
        <v>2442</v>
      </c>
      <c r="B2368" s="13">
        <v>17107.470001220703</v>
      </c>
      <c r="C2368" s="8">
        <v>0</v>
      </c>
      <c r="D2368" s="13">
        <f t="shared" si="36"/>
        <v>17107.470001220703</v>
      </c>
      <c r="E2368" s="8" t="str" cm="1">
        <f t="array" ref="E2368">_xlfn.IFS(D2368&lt;100000,"Malá",D2368&lt;442000,"Podlimitná",D2368&gt;442000,"Nadlimitná")</f>
        <v>Malá</v>
      </c>
    </row>
    <row r="2369" spans="1:5" x14ac:dyDescent="0.3">
      <c r="A2369" s="14" t="s">
        <v>2443</v>
      </c>
      <c r="B2369" s="13">
        <v>579969.88311767578</v>
      </c>
      <c r="C2369" s="8">
        <v>1</v>
      </c>
      <c r="D2369" s="13">
        <f t="shared" si="36"/>
        <v>482996.09462143405</v>
      </c>
      <c r="E2369" s="8" t="str" cm="1">
        <f t="array" ref="E2369">_xlfn.IFS(D2369&lt;100000,"Malá",D2369&lt;442000,"Podlimitná",D2369&gt;442000,"Nadlimitná")</f>
        <v>Nadlimitná</v>
      </c>
    </row>
    <row r="2370" spans="1:5" x14ac:dyDescent="0.3">
      <c r="A2370" s="14" t="s">
        <v>2444</v>
      </c>
      <c r="B2370" s="13">
        <v>3363.5299911499023</v>
      </c>
      <c r="C2370" s="8">
        <v>0</v>
      </c>
      <c r="D2370" s="13">
        <f t="shared" si="36"/>
        <v>3363.5299911499023</v>
      </c>
      <c r="E2370" s="8" t="str" cm="1">
        <f t="array" ref="E2370">_xlfn.IFS(D2370&lt;100000,"Malá",D2370&lt;442000,"Podlimitná",D2370&gt;442000,"Nadlimitná")</f>
        <v>Malá</v>
      </c>
    </row>
    <row r="2371" spans="1:5" x14ac:dyDescent="0.3">
      <c r="A2371" s="14" t="s">
        <v>2445</v>
      </c>
      <c r="B2371" s="13">
        <v>4634.8299865722656</v>
      </c>
      <c r="C2371" s="8">
        <v>0</v>
      </c>
      <c r="D2371" s="13">
        <f t="shared" si="36"/>
        <v>4634.8299865722656</v>
      </c>
      <c r="E2371" s="8" t="str" cm="1">
        <f t="array" ref="E2371">_xlfn.IFS(D2371&lt;100000,"Malá",D2371&lt;442000,"Podlimitná",D2371&gt;442000,"Nadlimitná")</f>
        <v>Malá</v>
      </c>
    </row>
    <row r="2372" spans="1:5" x14ac:dyDescent="0.3">
      <c r="A2372" s="14" t="s">
        <v>2446</v>
      </c>
      <c r="B2372" s="13">
        <v>563.239990234375</v>
      </c>
      <c r="C2372" s="8">
        <v>0</v>
      </c>
      <c r="D2372" s="13">
        <f t="shared" si="36"/>
        <v>563.239990234375</v>
      </c>
      <c r="E2372" s="8" t="str" cm="1">
        <f t="array" ref="E2372">_xlfn.IFS(D2372&lt;100000,"Malá",D2372&lt;442000,"Podlimitná",D2372&gt;442000,"Nadlimitná")</f>
        <v>Malá</v>
      </c>
    </row>
    <row r="2373" spans="1:5" x14ac:dyDescent="0.3">
      <c r="A2373" s="14" t="s">
        <v>2447</v>
      </c>
      <c r="B2373" s="13">
        <v>9277.0499114990234</v>
      </c>
      <c r="C2373" s="8">
        <v>0</v>
      </c>
      <c r="D2373" s="13">
        <f t="shared" si="36"/>
        <v>9277.0499114990234</v>
      </c>
      <c r="E2373" s="8" t="str" cm="1">
        <f t="array" ref="E2373">_xlfn.IFS(D2373&lt;100000,"Malá",D2373&lt;442000,"Podlimitná",D2373&gt;442000,"Nadlimitná")</f>
        <v>Malá</v>
      </c>
    </row>
    <row r="2374" spans="1:5" x14ac:dyDescent="0.3">
      <c r="A2374" s="14" t="s">
        <v>2448</v>
      </c>
      <c r="B2374" s="13">
        <v>1154</v>
      </c>
      <c r="C2374" s="8">
        <v>0</v>
      </c>
      <c r="D2374" s="13">
        <f t="shared" si="36"/>
        <v>1154</v>
      </c>
      <c r="E2374" s="8" t="str" cm="1">
        <f t="array" ref="E2374">_xlfn.IFS(D2374&lt;100000,"Malá",D2374&lt;442000,"Podlimitná",D2374&gt;442000,"Nadlimitná")</f>
        <v>Malá</v>
      </c>
    </row>
    <row r="2375" spans="1:5" x14ac:dyDescent="0.3">
      <c r="A2375" s="14" t="s">
        <v>2449</v>
      </c>
      <c r="B2375" s="13">
        <v>2504.6999740600586</v>
      </c>
      <c r="C2375" s="8">
        <v>0</v>
      </c>
      <c r="D2375" s="13">
        <f t="shared" si="36"/>
        <v>2504.6999740600586</v>
      </c>
      <c r="E2375" s="8" t="str" cm="1">
        <f t="array" ref="E2375">_xlfn.IFS(D2375&lt;100000,"Malá",D2375&lt;442000,"Podlimitná",D2375&gt;442000,"Nadlimitná")</f>
        <v>Malá</v>
      </c>
    </row>
    <row r="2376" spans="1:5" x14ac:dyDescent="0.3">
      <c r="A2376" s="14" t="s">
        <v>2450</v>
      </c>
      <c r="B2376" s="13">
        <v>28616.240127563477</v>
      </c>
      <c r="C2376" s="8">
        <v>0</v>
      </c>
      <c r="D2376" s="13">
        <f t="shared" si="36"/>
        <v>28616.240127563477</v>
      </c>
      <c r="E2376" s="8" t="str" cm="1">
        <f t="array" ref="E2376">_xlfn.IFS(D2376&lt;100000,"Malá",D2376&lt;442000,"Podlimitná",D2376&gt;442000,"Nadlimitná")</f>
        <v>Malá</v>
      </c>
    </row>
    <row r="2377" spans="1:5" x14ac:dyDescent="0.3">
      <c r="A2377" s="14" t="s">
        <v>2451</v>
      </c>
      <c r="B2377" s="13">
        <v>3674.280029296875</v>
      </c>
      <c r="C2377" s="8">
        <v>0</v>
      </c>
      <c r="D2377" s="13">
        <f t="shared" si="36"/>
        <v>3674.280029296875</v>
      </c>
      <c r="E2377" s="8" t="str" cm="1">
        <f t="array" ref="E2377">_xlfn.IFS(D2377&lt;100000,"Malá",D2377&lt;442000,"Podlimitná",D2377&gt;442000,"Nadlimitná")</f>
        <v>Malá</v>
      </c>
    </row>
    <row r="2378" spans="1:5" x14ac:dyDescent="0.3">
      <c r="A2378" s="14" t="s">
        <v>2452</v>
      </c>
      <c r="B2378" s="13">
        <v>22524.579368591309</v>
      </c>
      <c r="C2378" s="8">
        <v>0</v>
      </c>
      <c r="D2378" s="13">
        <f t="shared" si="36"/>
        <v>22524.579368591309</v>
      </c>
      <c r="E2378" s="8" t="str" cm="1">
        <f t="array" ref="E2378">_xlfn.IFS(D2378&lt;100000,"Malá",D2378&lt;442000,"Podlimitná",D2378&gt;442000,"Nadlimitná")</f>
        <v>Malá</v>
      </c>
    </row>
    <row r="2379" spans="1:5" x14ac:dyDescent="0.3">
      <c r="A2379" s="14" t="s">
        <v>2453</v>
      </c>
      <c r="B2379" s="13">
        <v>1499.9599685668945</v>
      </c>
      <c r="C2379" s="8">
        <v>0</v>
      </c>
      <c r="D2379" s="13">
        <f t="shared" si="36"/>
        <v>1499.9599685668945</v>
      </c>
      <c r="E2379" s="8" t="str" cm="1">
        <f t="array" ref="E2379">_xlfn.IFS(D2379&lt;100000,"Malá",D2379&lt;442000,"Podlimitná",D2379&gt;442000,"Nadlimitná")</f>
        <v>Malá</v>
      </c>
    </row>
    <row r="2380" spans="1:5" x14ac:dyDescent="0.3">
      <c r="A2380" s="14" t="s">
        <v>2454</v>
      </c>
      <c r="B2380" s="13">
        <v>4810.6899719238281</v>
      </c>
      <c r="C2380" s="8">
        <v>0</v>
      </c>
      <c r="D2380" s="13">
        <f t="shared" si="36"/>
        <v>4810.6899719238281</v>
      </c>
      <c r="E2380" s="8" t="str" cm="1">
        <f t="array" ref="E2380">_xlfn.IFS(D2380&lt;100000,"Malá",D2380&lt;442000,"Podlimitná",D2380&gt;442000,"Nadlimitná")</f>
        <v>Malá</v>
      </c>
    </row>
    <row r="2381" spans="1:5" x14ac:dyDescent="0.3">
      <c r="A2381" s="14" t="s">
        <v>2455</v>
      </c>
      <c r="B2381" s="13">
        <v>1043.9999694824219</v>
      </c>
      <c r="C2381" s="8">
        <v>0</v>
      </c>
      <c r="D2381" s="13">
        <f t="shared" si="36"/>
        <v>1043.9999694824219</v>
      </c>
      <c r="E2381" s="8" t="str" cm="1">
        <f t="array" ref="E2381">_xlfn.IFS(D2381&lt;100000,"Malá",D2381&lt;442000,"Podlimitná",D2381&gt;442000,"Nadlimitná")</f>
        <v>Malá</v>
      </c>
    </row>
    <row r="2382" spans="1:5" x14ac:dyDescent="0.3">
      <c r="A2382" s="14" t="s">
        <v>2456</v>
      </c>
      <c r="B2382" s="13">
        <v>1960.2900390625</v>
      </c>
      <c r="C2382" s="8">
        <v>0</v>
      </c>
      <c r="D2382" s="13">
        <f t="shared" ref="D2382:D2445" si="37">IF(C2382=1,B2382*$M$20,B2382)</f>
        <v>1960.2900390625</v>
      </c>
      <c r="E2382" s="8" t="str" cm="1">
        <f t="array" ref="E2382">_xlfn.IFS(D2382&lt;100000,"Malá",D2382&lt;442000,"Podlimitná",D2382&gt;442000,"Nadlimitná")</f>
        <v>Malá</v>
      </c>
    </row>
    <row r="2383" spans="1:5" x14ac:dyDescent="0.3">
      <c r="A2383" s="14" t="s">
        <v>2457</v>
      </c>
      <c r="B2383" s="13">
        <v>6580.0401611328125</v>
      </c>
      <c r="C2383" s="8">
        <v>0</v>
      </c>
      <c r="D2383" s="13">
        <f t="shared" si="37"/>
        <v>6580.0401611328125</v>
      </c>
      <c r="E2383" s="8" t="str" cm="1">
        <f t="array" ref="E2383">_xlfn.IFS(D2383&lt;100000,"Malá",D2383&lt;442000,"Podlimitná",D2383&gt;442000,"Nadlimitná")</f>
        <v>Malá</v>
      </c>
    </row>
    <row r="2384" spans="1:5" x14ac:dyDescent="0.3">
      <c r="A2384" s="14" t="s">
        <v>2458</v>
      </c>
      <c r="B2384" s="13">
        <v>7041.0498046875</v>
      </c>
      <c r="C2384" s="8">
        <v>0</v>
      </c>
      <c r="D2384" s="13">
        <f t="shared" si="37"/>
        <v>7041.0498046875</v>
      </c>
      <c r="E2384" s="8" t="str" cm="1">
        <f t="array" ref="E2384">_xlfn.IFS(D2384&lt;100000,"Malá",D2384&lt;442000,"Podlimitná",D2384&gt;442000,"Nadlimitná")</f>
        <v>Malá</v>
      </c>
    </row>
    <row r="2385" spans="1:5" x14ac:dyDescent="0.3">
      <c r="A2385" s="14" t="s">
        <v>2459</v>
      </c>
      <c r="B2385" s="13">
        <v>2552.02001953125</v>
      </c>
      <c r="C2385" s="8">
        <v>0</v>
      </c>
      <c r="D2385" s="13">
        <f t="shared" si="37"/>
        <v>2552.02001953125</v>
      </c>
      <c r="E2385" s="8" t="str" cm="1">
        <f t="array" ref="E2385">_xlfn.IFS(D2385&lt;100000,"Malá",D2385&lt;442000,"Podlimitná",D2385&gt;442000,"Nadlimitná")</f>
        <v>Malá</v>
      </c>
    </row>
    <row r="2386" spans="1:5" x14ac:dyDescent="0.3">
      <c r="A2386" s="14" t="s">
        <v>2460</v>
      </c>
      <c r="B2386" s="13">
        <v>11835.980163574219</v>
      </c>
      <c r="C2386" s="8">
        <v>0</v>
      </c>
      <c r="D2386" s="13">
        <f t="shared" si="37"/>
        <v>11835.980163574219</v>
      </c>
      <c r="E2386" s="8" t="str" cm="1">
        <f t="array" ref="E2386">_xlfn.IFS(D2386&lt;100000,"Malá",D2386&lt;442000,"Podlimitná",D2386&gt;442000,"Nadlimitná")</f>
        <v>Malá</v>
      </c>
    </row>
    <row r="2387" spans="1:5" x14ac:dyDescent="0.3">
      <c r="A2387" s="14" t="s">
        <v>2461</v>
      </c>
      <c r="B2387" s="13">
        <v>4128.1099853515625</v>
      </c>
      <c r="C2387" s="8">
        <v>0</v>
      </c>
      <c r="D2387" s="13">
        <f t="shared" si="37"/>
        <v>4128.1099853515625</v>
      </c>
      <c r="E2387" s="8" t="str" cm="1">
        <f t="array" ref="E2387">_xlfn.IFS(D2387&lt;100000,"Malá",D2387&lt;442000,"Podlimitná",D2387&gt;442000,"Nadlimitná")</f>
        <v>Malá</v>
      </c>
    </row>
    <row r="2388" spans="1:5" x14ac:dyDescent="0.3">
      <c r="A2388" s="14" t="s">
        <v>2462</v>
      </c>
      <c r="B2388" s="13">
        <v>2692.5499725341797</v>
      </c>
      <c r="C2388" s="8">
        <v>0</v>
      </c>
      <c r="D2388" s="13">
        <f t="shared" si="37"/>
        <v>2692.5499725341797</v>
      </c>
      <c r="E2388" s="8" t="str" cm="1">
        <f t="array" ref="E2388">_xlfn.IFS(D2388&lt;100000,"Malá",D2388&lt;442000,"Podlimitná",D2388&gt;442000,"Nadlimitná")</f>
        <v>Malá</v>
      </c>
    </row>
    <row r="2389" spans="1:5" x14ac:dyDescent="0.3">
      <c r="A2389" s="14" t="s">
        <v>2463</v>
      </c>
      <c r="B2389" s="13">
        <v>42527.189437866211</v>
      </c>
      <c r="C2389" s="8">
        <v>0</v>
      </c>
      <c r="D2389" s="13">
        <f t="shared" si="37"/>
        <v>42527.189437866211</v>
      </c>
      <c r="E2389" s="8" t="str" cm="1">
        <f t="array" ref="E2389">_xlfn.IFS(D2389&lt;100000,"Malá",D2389&lt;442000,"Podlimitná",D2389&gt;442000,"Nadlimitná")</f>
        <v>Malá</v>
      </c>
    </row>
    <row r="2390" spans="1:5" x14ac:dyDescent="0.3">
      <c r="A2390" s="14" t="s">
        <v>2464</v>
      </c>
      <c r="B2390" s="13">
        <v>1310.4400024414063</v>
      </c>
      <c r="C2390" s="8">
        <v>0</v>
      </c>
      <c r="D2390" s="13">
        <f t="shared" si="37"/>
        <v>1310.4400024414063</v>
      </c>
      <c r="E2390" s="8" t="str" cm="1">
        <f t="array" ref="E2390">_xlfn.IFS(D2390&lt;100000,"Malá",D2390&lt;442000,"Podlimitná",D2390&gt;442000,"Nadlimitná")</f>
        <v>Malá</v>
      </c>
    </row>
    <row r="2391" spans="1:5" x14ac:dyDescent="0.3">
      <c r="A2391" s="14" t="s">
        <v>2465</v>
      </c>
      <c r="B2391" s="13">
        <v>1857.9099807739258</v>
      </c>
      <c r="C2391" s="8">
        <v>0</v>
      </c>
      <c r="D2391" s="13">
        <f t="shared" si="37"/>
        <v>1857.9099807739258</v>
      </c>
      <c r="E2391" s="8" t="str" cm="1">
        <f t="array" ref="E2391">_xlfn.IFS(D2391&lt;100000,"Malá",D2391&lt;442000,"Podlimitná",D2391&gt;442000,"Nadlimitná")</f>
        <v>Malá</v>
      </c>
    </row>
    <row r="2392" spans="1:5" x14ac:dyDescent="0.3">
      <c r="A2392" s="14" t="s">
        <v>2466</v>
      </c>
      <c r="B2392" s="13">
        <v>23479.179710388184</v>
      </c>
      <c r="C2392" s="8">
        <v>0</v>
      </c>
      <c r="D2392" s="13">
        <f t="shared" si="37"/>
        <v>23479.179710388184</v>
      </c>
      <c r="E2392" s="8" t="str" cm="1">
        <f t="array" ref="E2392">_xlfn.IFS(D2392&lt;100000,"Malá",D2392&lt;442000,"Podlimitná",D2392&gt;442000,"Nadlimitná")</f>
        <v>Malá</v>
      </c>
    </row>
    <row r="2393" spans="1:5" x14ac:dyDescent="0.3">
      <c r="A2393" s="14" t="s">
        <v>2467</v>
      </c>
      <c r="B2393" s="13">
        <v>29739.229705810547</v>
      </c>
      <c r="C2393" s="8">
        <v>0</v>
      </c>
      <c r="D2393" s="13">
        <f t="shared" si="37"/>
        <v>29739.229705810547</v>
      </c>
      <c r="E2393" s="8" t="str" cm="1">
        <f t="array" ref="E2393">_xlfn.IFS(D2393&lt;100000,"Malá",D2393&lt;442000,"Podlimitná",D2393&gt;442000,"Nadlimitná")</f>
        <v>Malá</v>
      </c>
    </row>
    <row r="2394" spans="1:5" x14ac:dyDescent="0.3">
      <c r="A2394" s="14" t="s">
        <v>2468</v>
      </c>
      <c r="B2394" s="13">
        <v>1588277.9390258789</v>
      </c>
      <c r="C2394" s="8">
        <v>1</v>
      </c>
      <c r="D2394" s="13">
        <f t="shared" si="37"/>
        <v>1322710.1338419477</v>
      </c>
      <c r="E2394" s="8" t="str" cm="1">
        <f t="array" ref="E2394">_xlfn.IFS(D2394&lt;100000,"Malá",D2394&lt;442000,"Podlimitná",D2394&gt;442000,"Nadlimitná")</f>
        <v>Nadlimitná</v>
      </c>
    </row>
    <row r="2395" spans="1:5" x14ac:dyDescent="0.3">
      <c r="A2395" s="14" t="s">
        <v>2469</v>
      </c>
      <c r="B2395" s="13">
        <v>19629.969970703125</v>
      </c>
      <c r="C2395" s="8">
        <v>0</v>
      </c>
      <c r="D2395" s="13">
        <f t="shared" si="37"/>
        <v>19629.969970703125</v>
      </c>
      <c r="E2395" s="8" t="str" cm="1">
        <f t="array" ref="E2395">_xlfn.IFS(D2395&lt;100000,"Malá",D2395&lt;442000,"Podlimitná",D2395&gt;442000,"Nadlimitná")</f>
        <v>Malá</v>
      </c>
    </row>
    <row r="2396" spans="1:5" x14ac:dyDescent="0.3">
      <c r="A2396" s="14" t="s">
        <v>2470</v>
      </c>
      <c r="B2396" s="13">
        <v>31053.099334716797</v>
      </c>
      <c r="C2396" s="8">
        <v>0</v>
      </c>
      <c r="D2396" s="13">
        <f t="shared" si="37"/>
        <v>31053.099334716797</v>
      </c>
      <c r="E2396" s="8" t="str" cm="1">
        <f t="array" ref="E2396">_xlfn.IFS(D2396&lt;100000,"Malá",D2396&lt;442000,"Podlimitná",D2396&gt;442000,"Nadlimitná")</f>
        <v>Malá</v>
      </c>
    </row>
    <row r="2397" spans="1:5" x14ac:dyDescent="0.3">
      <c r="A2397" s="14" t="s">
        <v>2471</v>
      </c>
      <c r="B2397" s="13">
        <v>10642.600074768066</v>
      </c>
      <c r="C2397" s="8">
        <v>0</v>
      </c>
      <c r="D2397" s="13">
        <f t="shared" si="37"/>
        <v>10642.600074768066</v>
      </c>
      <c r="E2397" s="8" t="str" cm="1">
        <f t="array" ref="E2397">_xlfn.IFS(D2397&lt;100000,"Malá",D2397&lt;442000,"Podlimitná",D2397&gt;442000,"Nadlimitná")</f>
        <v>Malá</v>
      </c>
    </row>
    <row r="2398" spans="1:5" x14ac:dyDescent="0.3">
      <c r="A2398" s="14" t="s">
        <v>2472</v>
      </c>
      <c r="B2398" s="13">
        <v>10502.159973144531</v>
      </c>
      <c r="C2398" s="8">
        <v>0</v>
      </c>
      <c r="D2398" s="13">
        <f t="shared" si="37"/>
        <v>10502.159973144531</v>
      </c>
      <c r="E2398" s="8" t="str" cm="1">
        <f t="array" ref="E2398">_xlfn.IFS(D2398&lt;100000,"Malá",D2398&lt;442000,"Podlimitná",D2398&gt;442000,"Nadlimitná")</f>
        <v>Malá</v>
      </c>
    </row>
    <row r="2399" spans="1:5" x14ac:dyDescent="0.3">
      <c r="A2399" s="14" t="s">
        <v>2473</v>
      </c>
      <c r="B2399" s="13">
        <v>71814.929534912109</v>
      </c>
      <c r="C2399" s="8">
        <v>0</v>
      </c>
      <c r="D2399" s="13">
        <f t="shared" si="37"/>
        <v>71814.929534912109</v>
      </c>
      <c r="E2399" s="8" t="str" cm="1">
        <f t="array" ref="E2399">_xlfn.IFS(D2399&lt;100000,"Malá",D2399&lt;442000,"Podlimitná",D2399&gt;442000,"Nadlimitná")</f>
        <v>Malá</v>
      </c>
    </row>
    <row r="2400" spans="1:5" x14ac:dyDescent="0.3">
      <c r="A2400" s="14" t="s">
        <v>2474</v>
      </c>
      <c r="B2400" s="13">
        <v>24171.8203125</v>
      </c>
      <c r="C2400" s="8">
        <v>0</v>
      </c>
      <c r="D2400" s="13">
        <f t="shared" si="37"/>
        <v>24171.8203125</v>
      </c>
      <c r="E2400" s="8" t="str" cm="1">
        <f t="array" ref="E2400">_xlfn.IFS(D2400&lt;100000,"Malá",D2400&lt;442000,"Podlimitná",D2400&gt;442000,"Nadlimitná")</f>
        <v>Malá</v>
      </c>
    </row>
    <row r="2401" spans="1:5" x14ac:dyDescent="0.3">
      <c r="A2401" s="14" t="s">
        <v>2475</v>
      </c>
      <c r="B2401" s="13">
        <v>57403.859390258789</v>
      </c>
      <c r="C2401" s="8">
        <v>0</v>
      </c>
      <c r="D2401" s="13">
        <f t="shared" si="37"/>
        <v>57403.859390258789</v>
      </c>
      <c r="E2401" s="8" t="str" cm="1">
        <f t="array" ref="E2401">_xlfn.IFS(D2401&lt;100000,"Malá",D2401&lt;442000,"Podlimitná",D2401&gt;442000,"Nadlimitná")</f>
        <v>Malá</v>
      </c>
    </row>
    <row r="2402" spans="1:5" x14ac:dyDescent="0.3">
      <c r="A2402" s="14" t="s">
        <v>2476</v>
      </c>
      <c r="B2402" s="13">
        <v>59632.500579833984</v>
      </c>
      <c r="C2402" s="8">
        <v>0</v>
      </c>
      <c r="D2402" s="13">
        <f t="shared" si="37"/>
        <v>59632.500579833984</v>
      </c>
      <c r="E2402" s="8" t="str" cm="1">
        <f t="array" ref="E2402">_xlfn.IFS(D2402&lt;100000,"Malá",D2402&lt;442000,"Podlimitná",D2402&gt;442000,"Nadlimitná")</f>
        <v>Malá</v>
      </c>
    </row>
    <row r="2403" spans="1:5" x14ac:dyDescent="0.3">
      <c r="A2403" s="14" t="s">
        <v>2477</v>
      </c>
      <c r="B2403" s="13">
        <v>51503.61083984375</v>
      </c>
      <c r="C2403" s="8">
        <v>0</v>
      </c>
      <c r="D2403" s="13">
        <f t="shared" si="37"/>
        <v>51503.61083984375</v>
      </c>
      <c r="E2403" s="8" t="str" cm="1">
        <f t="array" ref="E2403">_xlfn.IFS(D2403&lt;100000,"Malá",D2403&lt;442000,"Podlimitná",D2403&gt;442000,"Nadlimitná")</f>
        <v>Malá</v>
      </c>
    </row>
    <row r="2404" spans="1:5" x14ac:dyDescent="0.3">
      <c r="A2404" s="14" t="s">
        <v>2478</v>
      </c>
      <c r="B2404" s="13">
        <v>13784.100402832031</v>
      </c>
      <c r="C2404" s="8">
        <v>0</v>
      </c>
      <c r="D2404" s="13">
        <f t="shared" si="37"/>
        <v>13784.100402832031</v>
      </c>
      <c r="E2404" s="8" t="str" cm="1">
        <f t="array" ref="E2404">_xlfn.IFS(D2404&lt;100000,"Malá",D2404&lt;442000,"Podlimitná",D2404&gt;442000,"Nadlimitná")</f>
        <v>Malá</v>
      </c>
    </row>
    <row r="2405" spans="1:5" x14ac:dyDescent="0.3">
      <c r="A2405" s="14" t="s">
        <v>2479</v>
      </c>
      <c r="B2405" s="13">
        <v>33877.94019317627</v>
      </c>
      <c r="C2405" s="8">
        <v>0</v>
      </c>
      <c r="D2405" s="13">
        <f t="shared" si="37"/>
        <v>33877.94019317627</v>
      </c>
      <c r="E2405" s="8" t="str" cm="1">
        <f t="array" ref="E2405">_xlfn.IFS(D2405&lt;100000,"Malá",D2405&lt;442000,"Podlimitná",D2405&gt;442000,"Nadlimitná")</f>
        <v>Malá</v>
      </c>
    </row>
    <row r="2406" spans="1:5" x14ac:dyDescent="0.3">
      <c r="A2406" s="14" t="s">
        <v>2480</v>
      </c>
      <c r="B2406" s="13">
        <v>13463.8798828125</v>
      </c>
      <c r="C2406" s="8">
        <v>0</v>
      </c>
      <c r="D2406" s="13">
        <f t="shared" si="37"/>
        <v>13463.8798828125</v>
      </c>
      <c r="E2406" s="8" t="str" cm="1">
        <f t="array" ref="E2406">_xlfn.IFS(D2406&lt;100000,"Malá",D2406&lt;442000,"Podlimitná",D2406&gt;442000,"Nadlimitná")</f>
        <v>Malá</v>
      </c>
    </row>
    <row r="2407" spans="1:5" x14ac:dyDescent="0.3">
      <c r="A2407" s="14" t="s">
        <v>2481</v>
      </c>
      <c r="B2407" s="13">
        <v>65419.868530273438</v>
      </c>
      <c r="C2407" s="8">
        <v>0</v>
      </c>
      <c r="D2407" s="13">
        <f t="shared" si="37"/>
        <v>65419.868530273438</v>
      </c>
      <c r="E2407" s="8" t="str" cm="1">
        <f t="array" ref="E2407">_xlfn.IFS(D2407&lt;100000,"Malá",D2407&lt;442000,"Podlimitná",D2407&gt;442000,"Nadlimitná")</f>
        <v>Malá</v>
      </c>
    </row>
    <row r="2408" spans="1:5" x14ac:dyDescent="0.3">
      <c r="A2408" s="14" t="s">
        <v>2482</v>
      </c>
      <c r="B2408" s="13">
        <v>35396.979705810547</v>
      </c>
      <c r="C2408" s="8">
        <v>0</v>
      </c>
      <c r="D2408" s="13">
        <f t="shared" si="37"/>
        <v>35396.979705810547</v>
      </c>
      <c r="E2408" s="8" t="str" cm="1">
        <f t="array" ref="E2408">_xlfn.IFS(D2408&lt;100000,"Malá",D2408&lt;442000,"Podlimitná",D2408&gt;442000,"Nadlimitná")</f>
        <v>Malá</v>
      </c>
    </row>
    <row r="2409" spans="1:5" x14ac:dyDescent="0.3">
      <c r="A2409" s="14" t="s">
        <v>2483</v>
      </c>
      <c r="B2409" s="13">
        <v>38589.040142059326</v>
      </c>
      <c r="C2409" s="8">
        <v>0</v>
      </c>
      <c r="D2409" s="13">
        <f t="shared" si="37"/>
        <v>38589.040142059326</v>
      </c>
      <c r="E2409" s="8" t="str" cm="1">
        <f t="array" ref="E2409">_xlfn.IFS(D2409&lt;100000,"Malá",D2409&lt;442000,"Podlimitná",D2409&gt;442000,"Nadlimitná")</f>
        <v>Malá</v>
      </c>
    </row>
    <row r="2410" spans="1:5" x14ac:dyDescent="0.3">
      <c r="A2410" s="14" t="s">
        <v>2484</v>
      </c>
      <c r="B2410" s="13">
        <v>6475.7599716186523</v>
      </c>
      <c r="C2410" s="8">
        <v>0</v>
      </c>
      <c r="D2410" s="13">
        <f t="shared" si="37"/>
        <v>6475.7599716186523</v>
      </c>
      <c r="E2410" s="8" t="str" cm="1">
        <f t="array" ref="E2410">_xlfn.IFS(D2410&lt;100000,"Malá",D2410&lt;442000,"Podlimitná",D2410&gt;442000,"Nadlimitná")</f>
        <v>Malá</v>
      </c>
    </row>
    <row r="2411" spans="1:5" x14ac:dyDescent="0.3">
      <c r="A2411" s="14" t="s">
        <v>2485</v>
      </c>
      <c r="B2411" s="13">
        <v>52624.949768066406</v>
      </c>
      <c r="C2411" s="8">
        <v>0</v>
      </c>
      <c r="D2411" s="13">
        <f t="shared" si="37"/>
        <v>52624.949768066406</v>
      </c>
      <c r="E2411" s="8" t="str" cm="1">
        <f t="array" ref="E2411">_xlfn.IFS(D2411&lt;100000,"Malá",D2411&lt;442000,"Podlimitná",D2411&gt;442000,"Nadlimitná")</f>
        <v>Malá</v>
      </c>
    </row>
    <row r="2412" spans="1:5" x14ac:dyDescent="0.3">
      <c r="A2412" s="14" t="s">
        <v>2486</v>
      </c>
      <c r="B2412" s="13">
        <v>7431.2099609375</v>
      </c>
      <c r="C2412" s="8">
        <v>0</v>
      </c>
      <c r="D2412" s="13">
        <f t="shared" si="37"/>
        <v>7431.2099609375</v>
      </c>
      <c r="E2412" s="8" t="str" cm="1">
        <f t="array" ref="E2412">_xlfn.IFS(D2412&lt;100000,"Malá",D2412&lt;442000,"Podlimitná",D2412&gt;442000,"Nadlimitná")</f>
        <v>Malá</v>
      </c>
    </row>
    <row r="2413" spans="1:5" x14ac:dyDescent="0.3">
      <c r="A2413" s="14" t="s">
        <v>2487</v>
      </c>
      <c r="B2413" s="13">
        <v>185251.92742538452</v>
      </c>
      <c r="C2413" s="8">
        <v>0</v>
      </c>
      <c r="D2413" s="13">
        <f t="shared" si="37"/>
        <v>185251.92742538452</v>
      </c>
      <c r="E2413" s="8" t="str" cm="1">
        <f t="array" ref="E2413">_xlfn.IFS(D2413&lt;100000,"Malá",D2413&lt;442000,"Podlimitná",D2413&gt;442000,"Nadlimitná")</f>
        <v>Podlimitná</v>
      </c>
    </row>
    <row r="2414" spans="1:5" x14ac:dyDescent="0.3">
      <c r="A2414" s="14" t="s">
        <v>2488</v>
      </c>
      <c r="B2414" s="13">
        <v>11117.96989440918</v>
      </c>
      <c r="C2414" s="8">
        <v>0</v>
      </c>
      <c r="D2414" s="13">
        <f t="shared" si="37"/>
        <v>11117.96989440918</v>
      </c>
      <c r="E2414" s="8" t="str" cm="1">
        <f t="array" ref="E2414">_xlfn.IFS(D2414&lt;100000,"Malá",D2414&lt;442000,"Podlimitná",D2414&gt;442000,"Nadlimitná")</f>
        <v>Malá</v>
      </c>
    </row>
    <row r="2415" spans="1:5" x14ac:dyDescent="0.3">
      <c r="A2415" s="14" t="s">
        <v>2489</v>
      </c>
      <c r="B2415" s="13">
        <v>44579.599731445313</v>
      </c>
      <c r="C2415" s="8">
        <v>0</v>
      </c>
      <c r="D2415" s="13">
        <f t="shared" si="37"/>
        <v>44579.599731445313</v>
      </c>
      <c r="E2415" s="8" t="str" cm="1">
        <f t="array" ref="E2415">_xlfn.IFS(D2415&lt;100000,"Malá",D2415&lt;442000,"Podlimitná",D2415&gt;442000,"Nadlimitná")</f>
        <v>Malá</v>
      </c>
    </row>
    <row r="2416" spans="1:5" x14ac:dyDescent="0.3">
      <c r="A2416" s="14" t="s">
        <v>2490</v>
      </c>
      <c r="B2416" s="13">
        <v>25194.87939453125</v>
      </c>
      <c r="C2416" s="8">
        <v>0</v>
      </c>
      <c r="D2416" s="13">
        <f t="shared" si="37"/>
        <v>25194.87939453125</v>
      </c>
      <c r="E2416" s="8" t="str" cm="1">
        <f t="array" ref="E2416">_xlfn.IFS(D2416&lt;100000,"Malá",D2416&lt;442000,"Podlimitná",D2416&gt;442000,"Nadlimitná")</f>
        <v>Malá</v>
      </c>
    </row>
    <row r="2417" spans="1:5" x14ac:dyDescent="0.3">
      <c r="A2417" s="14" t="s">
        <v>2491</v>
      </c>
      <c r="B2417" s="13">
        <v>120755.97900390625</v>
      </c>
      <c r="C2417" s="8">
        <v>0</v>
      </c>
      <c r="D2417" s="13">
        <f t="shared" si="37"/>
        <v>120755.97900390625</v>
      </c>
      <c r="E2417" s="8" t="str" cm="1">
        <f t="array" ref="E2417">_xlfn.IFS(D2417&lt;100000,"Malá",D2417&lt;442000,"Podlimitná",D2417&gt;442000,"Nadlimitná")</f>
        <v>Podlimitná</v>
      </c>
    </row>
    <row r="2418" spans="1:5" x14ac:dyDescent="0.3">
      <c r="A2418" s="14" t="s">
        <v>2492</v>
      </c>
      <c r="B2418" s="13">
        <v>35895.040327072144</v>
      </c>
      <c r="C2418" s="8">
        <v>0</v>
      </c>
      <c r="D2418" s="13">
        <f t="shared" si="37"/>
        <v>35895.040327072144</v>
      </c>
      <c r="E2418" s="8" t="str" cm="1">
        <f t="array" ref="E2418">_xlfn.IFS(D2418&lt;100000,"Malá",D2418&lt;442000,"Podlimitná",D2418&gt;442000,"Nadlimitná")</f>
        <v>Malá</v>
      </c>
    </row>
    <row r="2419" spans="1:5" x14ac:dyDescent="0.3">
      <c r="A2419" s="14" t="s">
        <v>2493</v>
      </c>
      <c r="B2419" s="13">
        <v>14744.599998474121</v>
      </c>
      <c r="C2419" s="8">
        <v>0</v>
      </c>
      <c r="D2419" s="13">
        <f t="shared" si="37"/>
        <v>14744.599998474121</v>
      </c>
      <c r="E2419" s="8" t="str" cm="1">
        <f t="array" ref="E2419">_xlfn.IFS(D2419&lt;100000,"Malá",D2419&lt;442000,"Podlimitná",D2419&gt;442000,"Nadlimitná")</f>
        <v>Malá</v>
      </c>
    </row>
    <row r="2420" spans="1:5" x14ac:dyDescent="0.3">
      <c r="A2420" s="14" t="s">
        <v>2494</v>
      </c>
      <c r="B2420" s="13">
        <v>43895.24006652832</v>
      </c>
      <c r="C2420" s="8">
        <v>0</v>
      </c>
      <c r="D2420" s="13">
        <f t="shared" si="37"/>
        <v>43895.24006652832</v>
      </c>
      <c r="E2420" s="8" t="str" cm="1">
        <f t="array" ref="E2420">_xlfn.IFS(D2420&lt;100000,"Malá",D2420&lt;442000,"Podlimitná",D2420&gt;442000,"Nadlimitná")</f>
        <v>Malá</v>
      </c>
    </row>
    <row r="2421" spans="1:5" x14ac:dyDescent="0.3">
      <c r="A2421" s="14" t="s">
        <v>2495</v>
      </c>
      <c r="B2421" s="13">
        <v>32127.980388641357</v>
      </c>
      <c r="C2421" s="8">
        <v>0</v>
      </c>
      <c r="D2421" s="13">
        <f t="shared" si="37"/>
        <v>32127.980388641357</v>
      </c>
      <c r="E2421" s="8" t="str" cm="1">
        <f t="array" ref="E2421">_xlfn.IFS(D2421&lt;100000,"Malá",D2421&lt;442000,"Podlimitná",D2421&gt;442000,"Nadlimitná")</f>
        <v>Malá</v>
      </c>
    </row>
    <row r="2422" spans="1:5" x14ac:dyDescent="0.3">
      <c r="A2422" s="14" t="s">
        <v>2496</v>
      </c>
      <c r="B2422" s="13">
        <v>9846.0703125</v>
      </c>
      <c r="C2422" s="8">
        <v>0</v>
      </c>
      <c r="D2422" s="13">
        <f t="shared" si="37"/>
        <v>9846.0703125</v>
      </c>
      <c r="E2422" s="8" t="str" cm="1">
        <f t="array" ref="E2422">_xlfn.IFS(D2422&lt;100000,"Malá",D2422&lt;442000,"Podlimitná",D2422&gt;442000,"Nadlimitná")</f>
        <v>Malá</v>
      </c>
    </row>
    <row r="2423" spans="1:5" x14ac:dyDescent="0.3">
      <c r="A2423" s="14" t="s">
        <v>2497</v>
      </c>
      <c r="B2423" s="13">
        <v>5933.6798248291016</v>
      </c>
      <c r="C2423" s="8">
        <v>0</v>
      </c>
      <c r="D2423" s="13">
        <f t="shared" si="37"/>
        <v>5933.6798248291016</v>
      </c>
      <c r="E2423" s="8" t="str" cm="1">
        <f t="array" ref="E2423">_xlfn.IFS(D2423&lt;100000,"Malá",D2423&lt;442000,"Podlimitná",D2423&gt;442000,"Nadlimitná")</f>
        <v>Malá</v>
      </c>
    </row>
    <row r="2424" spans="1:5" x14ac:dyDescent="0.3">
      <c r="A2424" s="14" t="s">
        <v>2498</v>
      </c>
      <c r="B2424" s="13">
        <v>36863.730346679688</v>
      </c>
      <c r="C2424" s="8">
        <v>0</v>
      </c>
      <c r="D2424" s="13">
        <f t="shared" si="37"/>
        <v>36863.730346679688</v>
      </c>
      <c r="E2424" s="8" t="str" cm="1">
        <f t="array" ref="E2424">_xlfn.IFS(D2424&lt;100000,"Malá",D2424&lt;442000,"Podlimitná",D2424&gt;442000,"Nadlimitná")</f>
        <v>Malá</v>
      </c>
    </row>
    <row r="2425" spans="1:5" x14ac:dyDescent="0.3">
      <c r="A2425" s="14" t="s">
        <v>2499</v>
      </c>
      <c r="B2425" s="13">
        <v>6519.1900634765625</v>
      </c>
      <c r="C2425" s="8">
        <v>0</v>
      </c>
      <c r="D2425" s="13">
        <f t="shared" si="37"/>
        <v>6519.1900634765625</v>
      </c>
      <c r="E2425" s="8" t="str" cm="1">
        <f t="array" ref="E2425">_xlfn.IFS(D2425&lt;100000,"Malá",D2425&lt;442000,"Podlimitná",D2425&gt;442000,"Nadlimitná")</f>
        <v>Malá</v>
      </c>
    </row>
    <row r="2426" spans="1:5" x14ac:dyDescent="0.3">
      <c r="A2426" s="14" t="s">
        <v>2500</v>
      </c>
      <c r="B2426" s="13">
        <v>26593.47998046875</v>
      </c>
      <c r="C2426" s="8">
        <v>0</v>
      </c>
      <c r="D2426" s="13">
        <f t="shared" si="37"/>
        <v>26593.47998046875</v>
      </c>
      <c r="E2426" s="8" t="str" cm="1">
        <f t="array" ref="E2426">_xlfn.IFS(D2426&lt;100000,"Malá",D2426&lt;442000,"Podlimitná",D2426&gt;442000,"Nadlimitná")</f>
        <v>Malá</v>
      </c>
    </row>
    <row r="2427" spans="1:5" x14ac:dyDescent="0.3">
      <c r="A2427" s="14" t="s">
        <v>2501</v>
      </c>
      <c r="B2427" s="13">
        <v>3944.8201293945313</v>
      </c>
      <c r="C2427" s="8">
        <v>0</v>
      </c>
      <c r="D2427" s="13">
        <f t="shared" si="37"/>
        <v>3944.8201293945313</v>
      </c>
      <c r="E2427" s="8" t="str" cm="1">
        <f t="array" ref="E2427">_xlfn.IFS(D2427&lt;100000,"Malá",D2427&lt;442000,"Podlimitná",D2427&gt;442000,"Nadlimitná")</f>
        <v>Malá</v>
      </c>
    </row>
    <row r="2428" spans="1:5" x14ac:dyDescent="0.3">
      <c r="A2428" s="14" t="s">
        <v>2502</v>
      </c>
      <c r="B2428" s="13">
        <v>370010.0325088501</v>
      </c>
      <c r="C2428" s="8">
        <v>1</v>
      </c>
      <c r="D2428" s="13">
        <f t="shared" si="37"/>
        <v>308142.55338886887</v>
      </c>
      <c r="E2428" s="8" t="str" cm="1">
        <f t="array" ref="E2428">_xlfn.IFS(D2428&lt;100000,"Malá",D2428&lt;442000,"Podlimitná",D2428&gt;442000,"Nadlimitná")</f>
        <v>Podlimitná</v>
      </c>
    </row>
    <row r="2429" spans="1:5" x14ac:dyDescent="0.3">
      <c r="A2429" s="14" t="s">
        <v>2503</v>
      </c>
      <c r="B2429" s="13">
        <v>8901.1298828125</v>
      </c>
      <c r="C2429" s="8">
        <v>0</v>
      </c>
      <c r="D2429" s="13">
        <f t="shared" si="37"/>
        <v>8901.1298828125</v>
      </c>
      <c r="E2429" s="8" t="str" cm="1">
        <f t="array" ref="E2429">_xlfn.IFS(D2429&lt;100000,"Malá",D2429&lt;442000,"Podlimitná",D2429&gt;442000,"Nadlimitná")</f>
        <v>Malá</v>
      </c>
    </row>
    <row r="2430" spans="1:5" x14ac:dyDescent="0.3">
      <c r="A2430" s="14" t="s">
        <v>2504</v>
      </c>
      <c r="B2430" s="13">
        <v>31392.970458984375</v>
      </c>
      <c r="C2430" s="8">
        <v>0</v>
      </c>
      <c r="D2430" s="13">
        <f t="shared" si="37"/>
        <v>31392.970458984375</v>
      </c>
      <c r="E2430" s="8" t="str" cm="1">
        <f t="array" ref="E2430">_xlfn.IFS(D2430&lt;100000,"Malá",D2430&lt;442000,"Podlimitná",D2430&gt;442000,"Nadlimitná")</f>
        <v>Malá</v>
      </c>
    </row>
    <row r="2431" spans="1:5" x14ac:dyDescent="0.3">
      <c r="A2431" s="14" t="s">
        <v>2505</v>
      </c>
      <c r="B2431" s="13">
        <v>129771.70971679688</v>
      </c>
      <c r="C2431" s="8">
        <v>0</v>
      </c>
      <c r="D2431" s="13">
        <f t="shared" si="37"/>
        <v>129771.70971679688</v>
      </c>
      <c r="E2431" s="8" t="str" cm="1">
        <f t="array" ref="E2431">_xlfn.IFS(D2431&lt;100000,"Malá",D2431&lt;442000,"Podlimitná",D2431&gt;442000,"Nadlimitná")</f>
        <v>Podlimitná</v>
      </c>
    </row>
    <row r="2432" spans="1:5" x14ac:dyDescent="0.3">
      <c r="A2432" s="14" t="s">
        <v>2506</v>
      </c>
      <c r="B2432" s="13">
        <v>8524.4400749206543</v>
      </c>
      <c r="C2432" s="8">
        <v>0</v>
      </c>
      <c r="D2432" s="13">
        <f t="shared" si="37"/>
        <v>8524.4400749206543</v>
      </c>
      <c r="E2432" s="8" t="str" cm="1">
        <f t="array" ref="E2432">_xlfn.IFS(D2432&lt;100000,"Malá",D2432&lt;442000,"Podlimitná",D2432&gt;442000,"Nadlimitná")</f>
        <v>Malá</v>
      </c>
    </row>
    <row r="2433" spans="1:5" x14ac:dyDescent="0.3">
      <c r="A2433" s="14" t="s">
        <v>2507</v>
      </c>
      <c r="B2433" s="13">
        <v>12983.960052490234</v>
      </c>
      <c r="C2433" s="8">
        <v>0</v>
      </c>
      <c r="D2433" s="13">
        <f t="shared" si="37"/>
        <v>12983.960052490234</v>
      </c>
      <c r="E2433" s="8" t="str" cm="1">
        <f t="array" ref="E2433">_xlfn.IFS(D2433&lt;100000,"Malá",D2433&lt;442000,"Podlimitná",D2433&gt;442000,"Nadlimitná")</f>
        <v>Malá</v>
      </c>
    </row>
    <row r="2434" spans="1:5" x14ac:dyDescent="0.3">
      <c r="A2434" s="14" t="s">
        <v>2508</v>
      </c>
      <c r="B2434" s="13">
        <v>44412.960396766663</v>
      </c>
      <c r="C2434" s="8">
        <v>0</v>
      </c>
      <c r="D2434" s="13">
        <f t="shared" si="37"/>
        <v>44412.960396766663</v>
      </c>
      <c r="E2434" s="8" t="str" cm="1">
        <f t="array" ref="E2434">_xlfn.IFS(D2434&lt;100000,"Malá",D2434&lt;442000,"Podlimitná",D2434&gt;442000,"Nadlimitná")</f>
        <v>Malá</v>
      </c>
    </row>
    <row r="2435" spans="1:5" x14ac:dyDescent="0.3">
      <c r="A2435" s="14" t="s">
        <v>2509</v>
      </c>
      <c r="B2435" s="13">
        <v>54055.059753417969</v>
      </c>
      <c r="C2435" s="8">
        <v>0</v>
      </c>
      <c r="D2435" s="13">
        <f t="shared" si="37"/>
        <v>54055.059753417969</v>
      </c>
      <c r="E2435" s="8" t="str" cm="1">
        <f t="array" ref="E2435">_xlfn.IFS(D2435&lt;100000,"Malá",D2435&lt;442000,"Podlimitná",D2435&gt;442000,"Nadlimitná")</f>
        <v>Malá</v>
      </c>
    </row>
    <row r="2436" spans="1:5" x14ac:dyDescent="0.3">
      <c r="A2436" s="14" t="s">
        <v>2510</v>
      </c>
      <c r="B2436" s="13">
        <v>5752.10009765625</v>
      </c>
      <c r="C2436" s="8">
        <v>0</v>
      </c>
      <c r="D2436" s="13">
        <f t="shared" si="37"/>
        <v>5752.10009765625</v>
      </c>
      <c r="E2436" s="8" t="str" cm="1">
        <f t="array" ref="E2436">_xlfn.IFS(D2436&lt;100000,"Malá",D2436&lt;442000,"Podlimitná",D2436&gt;442000,"Nadlimitná")</f>
        <v>Malá</v>
      </c>
    </row>
    <row r="2437" spans="1:5" x14ac:dyDescent="0.3">
      <c r="A2437" s="14" t="s">
        <v>2511</v>
      </c>
      <c r="B2437" s="13">
        <v>15566.619781494141</v>
      </c>
      <c r="C2437" s="8">
        <v>0</v>
      </c>
      <c r="D2437" s="13">
        <f t="shared" si="37"/>
        <v>15566.619781494141</v>
      </c>
      <c r="E2437" s="8" t="str" cm="1">
        <f t="array" ref="E2437">_xlfn.IFS(D2437&lt;100000,"Malá",D2437&lt;442000,"Podlimitná",D2437&gt;442000,"Nadlimitná")</f>
        <v>Malá</v>
      </c>
    </row>
    <row r="2438" spans="1:5" x14ac:dyDescent="0.3">
      <c r="A2438" s="14" t="s">
        <v>2512</v>
      </c>
      <c r="B2438" s="13">
        <v>32572.900840759277</v>
      </c>
      <c r="C2438" s="8">
        <v>0</v>
      </c>
      <c r="D2438" s="13">
        <f t="shared" si="37"/>
        <v>32572.900840759277</v>
      </c>
      <c r="E2438" s="8" t="str" cm="1">
        <f t="array" ref="E2438">_xlfn.IFS(D2438&lt;100000,"Malá",D2438&lt;442000,"Podlimitná",D2438&gt;442000,"Nadlimitná")</f>
        <v>Malá</v>
      </c>
    </row>
    <row r="2439" spans="1:5" x14ac:dyDescent="0.3">
      <c r="A2439" s="14" t="s">
        <v>2513</v>
      </c>
      <c r="B2439" s="13">
        <v>34714.079833984375</v>
      </c>
      <c r="C2439" s="8">
        <v>0</v>
      </c>
      <c r="D2439" s="13">
        <f t="shared" si="37"/>
        <v>34714.079833984375</v>
      </c>
      <c r="E2439" s="8" t="str" cm="1">
        <f t="array" ref="E2439">_xlfn.IFS(D2439&lt;100000,"Malá",D2439&lt;442000,"Podlimitná",D2439&gt;442000,"Nadlimitná")</f>
        <v>Malá</v>
      </c>
    </row>
    <row r="2440" spans="1:5" x14ac:dyDescent="0.3">
      <c r="A2440" s="14" t="s">
        <v>2514</v>
      </c>
      <c r="B2440" s="13">
        <v>11664.260009765625</v>
      </c>
      <c r="C2440" s="8">
        <v>0</v>
      </c>
      <c r="D2440" s="13">
        <f t="shared" si="37"/>
        <v>11664.260009765625</v>
      </c>
      <c r="E2440" s="8" t="str" cm="1">
        <f t="array" ref="E2440">_xlfn.IFS(D2440&lt;100000,"Malá",D2440&lt;442000,"Podlimitná",D2440&gt;442000,"Nadlimitná")</f>
        <v>Malá</v>
      </c>
    </row>
    <row r="2441" spans="1:5" x14ac:dyDescent="0.3">
      <c r="A2441" s="14" t="s">
        <v>2515</v>
      </c>
      <c r="B2441" s="13">
        <v>18721.530128479004</v>
      </c>
      <c r="C2441" s="8">
        <v>0</v>
      </c>
      <c r="D2441" s="13">
        <f t="shared" si="37"/>
        <v>18721.530128479004</v>
      </c>
      <c r="E2441" s="8" t="str" cm="1">
        <f t="array" ref="E2441">_xlfn.IFS(D2441&lt;100000,"Malá",D2441&lt;442000,"Podlimitná",D2441&gt;442000,"Nadlimitná")</f>
        <v>Malá</v>
      </c>
    </row>
    <row r="2442" spans="1:5" x14ac:dyDescent="0.3">
      <c r="A2442" s="14" t="s">
        <v>2516</v>
      </c>
      <c r="B2442" s="13">
        <v>127694.49224662781</v>
      </c>
      <c r="C2442" s="8">
        <v>0</v>
      </c>
      <c r="D2442" s="13">
        <f t="shared" si="37"/>
        <v>127694.49224662781</v>
      </c>
      <c r="E2442" s="8" t="str" cm="1">
        <f t="array" ref="E2442">_xlfn.IFS(D2442&lt;100000,"Malá",D2442&lt;442000,"Podlimitná",D2442&gt;442000,"Nadlimitná")</f>
        <v>Podlimitná</v>
      </c>
    </row>
    <row r="2443" spans="1:5" x14ac:dyDescent="0.3">
      <c r="A2443" s="14" t="s">
        <v>2517</v>
      </c>
      <c r="B2443" s="13">
        <v>1206163.827911377</v>
      </c>
      <c r="C2443" s="8">
        <v>1</v>
      </c>
      <c r="D2443" s="13">
        <f t="shared" si="37"/>
        <v>1004487.3627285068</v>
      </c>
      <c r="E2443" s="8" t="str" cm="1">
        <f t="array" ref="E2443">_xlfn.IFS(D2443&lt;100000,"Malá",D2443&lt;442000,"Podlimitná",D2443&gt;442000,"Nadlimitná")</f>
        <v>Nadlimitná</v>
      </c>
    </row>
    <row r="2444" spans="1:5" x14ac:dyDescent="0.3">
      <c r="A2444" s="14" t="s">
        <v>2518</v>
      </c>
      <c r="B2444" s="13">
        <v>56608.530242919922</v>
      </c>
      <c r="C2444" s="8">
        <v>0</v>
      </c>
      <c r="D2444" s="13">
        <f t="shared" si="37"/>
        <v>56608.530242919922</v>
      </c>
      <c r="E2444" s="8" t="str" cm="1">
        <f t="array" ref="E2444">_xlfn.IFS(D2444&lt;100000,"Malá",D2444&lt;442000,"Podlimitná",D2444&gt;442000,"Nadlimitná")</f>
        <v>Malá</v>
      </c>
    </row>
    <row r="2445" spans="1:5" x14ac:dyDescent="0.3">
      <c r="A2445" s="14" t="s">
        <v>2519</v>
      </c>
      <c r="B2445" s="13">
        <v>67175.5693359375</v>
      </c>
      <c r="C2445" s="8">
        <v>0</v>
      </c>
      <c r="D2445" s="13">
        <f t="shared" si="37"/>
        <v>67175.5693359375</v>
      </c>
      <c r="E2445" s="8" t="str" cm="1">
        <f t="array" ref="E2445">_xlfn.IFS(D2445&lt;100000,"Malá",D2445&lt;442000,"Podlimitná",D2445&gt;442000,"Nadlimitná")</f>
        <v>Malá</v>
      </c>
    </row>
    <row r="2446" spans="1:5" x14ac:dyDescent="0.3">
      <c r="A2446" s="14" t="s">
        <v>2520</v>
      </c>
      <c r="B2446" s="13">
        <v>23375.749633789063</v>
      </c>
      <c r="C2446" s="8">
        <v>0</v>
      </c>
      <c r="D2446" s="13">
        <f t="shared" ref="D2446:D2509" si="38">IF(C2446=1,B2446*$M$20,B2446)</f>
        <v>23375.749633789063</v>
      </c>
      <c r="E2446" s="8" t="str" cm="1">
        <f t="array" ref="E2446">_xlfn.IFS(D2446&lt;100000,"Malá",D2446&lt;442000,"Podlimitná",D2446&gt;442000,"Nadlimitná")</f>
        <v>Malá</v>
      </c>
    </row>
    <row r="2447" spans="1:5" x14ac:dyDescent="0.3">
      <c r="A2447" s="14" t="s">
        <v>2521</v>
      </c>
      <c r="B2447" s="13">
        <v>29435.85009765625</v>
      </c>
      <c r="C2447" s="8">
        <v>0</v>
      </c>
      <c r="D2447" s="13">
        <f t="shared" si="38"/>
        <v>29435.85009765625</v>
      </c>
      <c r="E2447" s="8" t="str" cm="1">
        <f t="array" ref="E2447">_xlfn.IFS(D2447&lt;100000,"Malá",D2447&lt;442000,"Podlimitná",D2447&gt;442000,"Nadlimitná")</f>
        <v>Malá</v>
      </c>
    </row>
    <row r="2448" spans="1:5" x14ac:dyDescent="0.3">
      <c r="A2448" s="14" t="s">
        <v>2522</v>
      </c>
      <c r="B2448" s="13">
        <v>21073.019287109375</v>
      </c>
      <c r="C2448" s="8">
        <v>0</v>
      </c>
      <c r="D2448" s="13">
        <f t="shared" si="38"/>
        <v>21073.019287109375</v>
      </c>
      <c r="E2448" s="8" t="str" cm="1">
        <f t="array" ref="E2448">_xlfn.IFS(D2448&lt;100000,"Malá",D2448&lt;442000,"Podlimitná",D2448&gt;442000,"Nadlimitná")</f>
        <v>Malá</v>
      </c>
    </row>
    <row r="2449" spans="1:5" x14ac:dyDescent="0.3">
      <c r="A2449" s="14" t="s">
        <v>2523</v>
      </c>
      <c r="B2449" s="13">
        <v>37171.129211425781</v>
      </c>
      <c r="C2449" s="8">
        <v>0</v>
      </c>
      <c r="D2449" s="13">
        <f t="shared" si="38"/>
        <v>37171.129211425781</v>
      </c>
      <c r="E2449" s="8" t="str" cm="1">
        <f t="array" ref="E2449">_xlfn.IFS(D2449&lt;100000,"Malá",D2449&lt;442000,"Podlimitná",D2449&gt;442000,"Nadlimitná")</f>
        <v>Malá</v>
      </c>
    </row>
    <row r="2450" spans="1:5" x14ac:dyDescent="0.3">
      <c r="A2450" s="14" t="s">
        <v>2524</v>
      </c>
      <c r="B2450" s="13">
        <v>10521.070111274719</v>
      </c>
      <c r="C2450" s="8">
        <v>0</v>
      </c>
      <c r="D2450" s="13">
        <f t="shared" si="38"/>
        <v>10521.070111274719</v>
      </c>
      <c r="E2450" s="8" t="str" cm="1">
        <f t="array" ref="E2450">_xlfn.IFS(D2450&lt;100000,"Malá",D2450&lt;442000,"Podlimitná",D2450&gt;442000,"Nadlimitná")</f>
        <v>Malá</v>
      </c>
    </row>
    <row r="2451" spans="1:5" x14ac:dyDescent="0.3">
      <c r="A2451" s="14" t="s">
        <v>2525</v>
      </c>
      <c r="B2451" s="13">
        <v>140193.12901687622</v>
      </c>
      <c r="C2451" s="8">
        <v>0</v>
      </c>
      <c r="D2451" s="13">
        <f t="shared" si="38"/>
        <v>140193.12901687622</v>
      </c>
      <c r="E2451" s="8" t="str" cm="1">
        <f t="array" ref="E2451">_xlfn.IFS(D2451&lt;100000,"Malá",D2451&lt;442000,"Podlimitná",D2451&gt;442000,"Nadlimitná")</f>
        <v>Podlimitná</v>
      </c>
    </row>
    <row r="2452" spans="1:5" x14ac:dyDescent="0.3">
      <c r="A2452" s="14" t="s">
        <v>2526</v>
      </c>
      <c r="B2452" s="13">
        <v>46980.380264282227</v>
      </c>
      <c r="C2452" s="8">
        <v>0</v>
      </c>
      <c r="D2452" s="13">
        <f t="shared" si="38"/>
        <v>46980.380264282227</v>
      </c>
      <c r="E2452" s="8" t="str" cm="1">
        <f t="array" ref="E2452">_xlfn.IFS(D2452&lt;100000,"Malá",D2452&lt;442000,"Podlimitná",D2452&gt;442000,"Nadlimitná")</f>
        <v>Malá</v>
      </c>
    </row>
    <row r="2453" spans="1:5" x14ac:dyDescent="0.3">
      <c r="A2453" s="14" t="s">
        <v>2527</v>
      </c>
      <c r="B2453" s="13">
        <v>9436.9599609375</v>
      </c>
      <c r="C2453" s="8">
        <v>0</v>
      </c>
      <c r="D2453" s="13">
        <f t="shared" si="38"/>
        <v>9436.9599609375</v>
      </c>
      <c r="E2453" s="8" t="str" cm="1">
        <f t="array" ref="E2453">_xlfn.IFS(D2453&lt;100000,"Malá",D2453&lt;442000,"Podlimitná",D2453&gt;442000,"Nadlimitná")</f>
        <v>Malá</v>
      </c>
    </row>
    <row r="2454" spans="1:5" x14ac:dyDescent="0.3">
      <c r="A2454" s="14" t="s">
        <v>2528</v>
      </c>
      <c r="B2454" s="13">
        <v>13673.630039215088</v>
      </c>
      <c r="C2454" s="8">
        <v>1</v>
      </c>
      <c r="D2454" s="13">
        <f t="shared" si="38"/>
        <v>11387.332515849275</v>
      </c>
      <c r="E2454" s="8" t="str" cm="1">
        <f t="array" ref="E2454">_xlfn.IFS(D2454&lt;100000,"Malá",D2454&lt;442000,"Podlimitná",D2454&gt;442000,"Nadlimitná")</f>
        <v>Malá</v>
      </c>
    </row>
    <row r="2455" spans="1:5" x14ac:dyDescent="0.3">
      <c r="A2455" s="14" t="s">
        <v>2529</v>
      </c>
      <c r="B2455" s="13">
        <v>22609.9296875</v>
      </c>
      <c r="C2455" s="8">
        <v>0</v>
      </c>
      <c r="D2455" s="13">
        <f t="shared" si="38"/>
        <v>22609.9296875</v>
      </c>
      <c r="E2455" s="8" t="str" cm="1">
        <f t="array" ref="E2455">_xlfn.IFS(D2455&lt;100000,"Malá",D2455&lt;442000,"Podlimitná",D2455&gt;442000,"Nadlimitná")</f>
        <v>Malá</v>
      </c>
    </row>
    <row r="2456" spans="1:5" x14ac:dyDescent="0.3">
      <c r="A2456" s="14" t="s">
        <v>2530</v>
      </c>
      <c r="B2456" s="13">
        <v>526796.16563606262</v>
      </c>
      <c r="C2456" s="8">
        <v>1</v>
      </c>
      <c r="D2456" s="13">
        <f t="shared" si="38"/>
        <v>438713.28162076033</v>
      </c>
      <c r="E2456" s="8" t="str" cm="1">
        <f t="array" ref="E2456">_xlfn.IFS(D2456&lt;100000,"Malá",D2456&lt;442000,"Podlimitná",D2456&gt;442000,"Nadlimitná")</f>
        <v>Podlimitná</v>
      </c>
    </row>
    <row r="2457" spans="1:5" x14ac:dyDescent="0.3">
      <c r="A2457" s="14" t="s">
        <v>2531</v>
      </c>
      <c r="B2457" s="13">
        <v>67071.189453125</v>
      </c>
      <c r="C2457" s="8">
        <v>0</v>
      </c>
      <c r="D2457" s="13">
        <f t="shared" si="38"/>
        <v>67071.189453125</v>
      </c>
      <c r="E2457" s="8" t="str" cm="1">
        <f t="array" ref="E2457">_xlfn.IFS(D2457&lt;100000,"Malá",D2457&lt;442000,"Podlimitná",D2457&gt;442000,"Nadlimitná")</f>
        <v>Malá</v>
      </c>
    </row>
    <row r="2458" spans="1:5" x14ac:dyDescent="0.3">
      <c r="A2458" s="14" t="s">
        <v>2532</v>
      </c>
      <c r="B2458" s="13">
        <v>7018.1399536132813</v>
      </c>
      <c r="C2458" s="8">
        <v>0</v>
      </c>
      <c r="D2458" s="13">
        <f t="shared" si="38"/>
        <v>7018.1399536132813</v>
      </c>
      <c r="E2458" s="8" t="str" cm="1">
        <f t="array" ref="E2458">_xlfn.IFS(D2458&lt;100000,"Malá",D2458&lt;442000,"Podlimitná",D2458&gt;442000,"Nadlimitná")</f>
        <v>Malá</v>
      </c>
    </row>
    <row r="2459" spans="1:5" x14ac:dyDescent="0.3">
      <c r="A2459" s="14" t="s">
        <v>2533</v>
      </c>
      <c r="B2459" s="13">
        <v>17772.230087280273</v>
      </c>
      <c r="C2459" s="8">
        <v>0</v>
      </c>
      <c r="D2459" s="13">
        <f t="shared" si="38"/>
        <v>17772.230087280273</v>
      </c>
      <c r="E2459" s="8" t="str" cm="1">
        <f t="array" ref="E2459">_xlfn.IFS(D2459&lt;100000,"Malá",D2459&lt;442000,"Podlimitná",D2459&gt;442000,"Nadlimitná")</f>
        <v>Malá</v>
      </c>
    </row>
    <row r="2460" spans="1:5" x14ac:dyDescent="0.3">
      <c r="A2460" s="14" t="s">
        <v>2534</v>
      </c>
      <c r="B2460" s="13">
        <v>9287.1497802734375</v>
      </c>
      <c r="C2460" s="8">
        <v>0</v>
      </c>
      <c r="D2460" s="13">
        <f t="shared" si="38"/>
        <v>9287.1497802734375</v>
      </c>
      <c r="E2460" s="8" t="str" cm="1">
        <f t="array" ref="E2460">_xlfn.IFS(D2460&lt;100000,"Malá",D2460&lt;442000,"Podlimitná",D2460&gt;442000,"Nadlimitná")</f>
        <v>Malá</v>
      </c>
    </row>
    <row r="2461" spans="1:5" x14ac:dyDescent="0.3">
      <c r="A2461" s="14" t="s">
        <v>2535</v>
      </c>
      <c r="B2461" s="13">
        <v>75988.280010223389</v>
      </c>
      <c r="C2461" s="8">
        <v>0</v>
      </c>
      <c r="D2461" s="13">
        <f t="shared" si="38"/>
        <v>75988.280010223389</v>
      </c>
      <c r="E2461" s="8" t="str" cm="1">
        <f t="array" ref="E2461">_xlfn.IFS(D2461&lt;100000,"Malá",D2461&lt;442000,"Podlimitná",D2461&gt;442000,"Nadlimitná")</f>
        <v>Malá</v>
      </c>
    </row>
    <row r="2462" spans="1:5" x14ac:dyDescent="0.3">
      <c r="A2462" s="14" t="s">
        <v>2536</v>
      </c>
      <c r="B2462" s="13">
        <v>28477.43013381958</v>
      </c>
      <c r="C2462" s="8">
        <v>0</v>
      </c>
      <c r="D2462" s="13">
        <f t="shared" si="38"/>
        <v>28477.43013381958</v>
      </c>
      <c r="E2462" s="8" t="str" cm="1">
        <f t="array" ref="E2462">_xlfn.IFS(D2462&lt;100000,"Malá",D2462&lt;442000,"Podlimitná",D2462&gt;442000,"Nadlimitná")</f>
        <v>Malá</v>
      </c>
    </row>
    <row r="2463" spans="1:5" x14ac:dyDescent="0.3">
      <c r="A2463" s="14" t="s">
        <v>2537</v>
      </c>
      <c r="B2463" s="13">
        <v>16242.310287475586</v>
      </c>
      <c r="C2463" s="8">
        <v>0</v>
      </c>
      <c r="D2463" s="13">
        <f t="shared" si="38"/>
        <v>16242.310287475586</v>
      </c>
      <c r="E2463" s="8" t="str" cm="1">
        <f t="array" ref="E2463">_xlfn.IFS(D2463&lt;100000,"Malá",D2463&lt;442000,"Podlimitná",D2463&gt;442000,"Nadlimitná")</f>
        <v>Malá</v>
      </c>
    </row>
    <row r="2464" spans="1:5" x14ac:dyDescent="0.3">
      <c r="A2464" s="14" t="s">
        <v>2538</v>
      </c>
      <c r="B2464" s="13">
        <v>37468.819931030273</v>
      </c>
      <c r="C2464" s="8">
        <v>0</v>
      </c>
      <c r="D2464" s="13">
        <f t="shared" si="38"/>
        <v>37468.819931030273</v>
      </c>
      <c r="E2464" s="8" t="str" cm="1">
        <f t="array" ref="E2464">_xlfn.IFS(D2464&lt;100000,"Malá",D2464&lt;442000,"Podlimitná",D2464&gt;442000,"Nadlimitná")</f>
        <v>Malá</v>
      </c>
    </row>
    <row r="2465" spans="1:5" x14ac:dyDescent="0.3">
      <c r="A2465" s="14" t="s">
        <v>2539</v>
      </c>
      <c r="B2465" s="13">
        <v>16822.649932861328</v>
      </c>
      <c r="C2465" s="8">
        <v>0</v>
      </c>
      <c r="D2465" s="13">
        <f t="shared" si="38"/>
        <v>16822.649932861328</v>
      </c>
      <c r="E2465" s="8" t="str" cm="1">
        <f t="array" ref="E2465">_xlfn.IFS(D2465&lt;100000,"Malá",D2465&lt;442000,"Podlimitná",D2465&gt;442000,"Nadlimitná")</f>
        <v>Malá</v>
      </c>
    </row>
    <row r="2466" spans="1:5" x14ac:dyDescent="0.3">
      <c r="A2466" s="14" t="s">
        <v>2540</v>
      </c>
      <c r="B2466" s="13">
        <v>35350.2802734375</v>
      </c>
      <c r="C2466" s="8">
        <v>0</v>
      </c>
      <c r="D2466" s="13">
        <f t="shared" si="38"/>
        <v>35350.2802734375</v>
      </c>
      <c r="E2466" s="8" t="str" cm="1">
        <f t="array" ref="E2466">_xlfn.IFS(D2466&lt;100000,"Malá",D2466&lt;442000,"Podlimitná",D2466&gt;442000,"Nadlimitná")</f>
        <v>Malá</v>
      </c>
    </row>
    <row r="2467" spans="1:5" x14ac:dyDescent="0.3">
      <c r="A2467" s="14" t="s">
        <v>2541</v>
      </c>
      <c r="B2467" s="13">
        <v>18800.149917602539</v>
      </c>
      <c r="C2467" s="8">
        <v>0</v>
      </c>
      <c r="D2467" s="13">
        <f t="shared" si="38"/>
        <v>18800.149917602539</v>
      </c>
      <c r="E2467" s="8" t="str" cm="1">
        <f t="array" ref="E2467">_xlfn.IFS(D2467&lt;100000,"Malá",D2467&lt;442000,"Podlimitná",D2467&gt;442000,"Nadlimitná")</f>
        <v>Malá</v>
      </c>
    </row>
    <row r="2468" spans="1:5" x14ac:dyDescent="0.3">
      <c r="A2468" s="14" t="s">
        <v>2542</v>
      </c>
      <c r="B2468" s="13">
        <v>36900.2998046875</v>
      </c>
      <c r="C2468" s="8">
        <v>0</v>
      </c>
      <c r="D2468" s="13">
        <f t="shared" si="38"/>
        <v>36900.2998046875</v>
      </c>
      <c r="E2468" s="8" t="str" cm="1">
        <f t="array" ref="E2468">_xlfn.IFS(D2468&lt;100000,"Malá",D2468&lt;442000,"Podlimitná",D2468&gt;442000,"Nadlimitná")</f>
        <v>Malá</v>
      </c>
    </row>
    <row r="2469" spans="1:5" x14ac:dyDescent="0.3">
      <c r="A2469" s="14" t="s">
        <v>2543</v>
      </c>
      <c r="B2469" s="13">
        <v>5509.0499877929688</v>
      </c>
      <c r="C2469" s="8">
        <v>0</v>
      </c>
      <c r="D2469" s="13">
        <f t="shared" si="38"/>
        <v>5509.0499877929688</v>
      </c>
      <c r="E2469" s="8" t="str" cm="1">
        <f t="array" ref="E2469">_xlfn.IFS(D2469&lt;100000,"Malá",D2469&lt;442000,"Podlimitná",D2469&gt;442000,"Nadlimitná")</f>
        <v>Malá</v>
      </c>
    </row>
    <row r="2470" spans="1:5" x14ac:dyDescent="0.3">
      <c r="A2470" s="14" t="s">
        <v>2544</v>
      </c>
      <c r="B2470" s="13">
        <v>14760</v>
      </c>
      <c r="C2470" s="8">
        <v>0</v>
      </c>
      <c r="D2470" s="13">
        <f t="shared" si="38"/>
        <v>14760</v>
      </c>
      <c r="E2470" s="8" t="str" cm="1">
        <f t="array" ref="E2470">_xlfn.IFS(D2470&lt;100000,"Malá",D2470&lt;442000,"Podlimitná",D2470&gt;442000,"Nadlimitná")</f>
        <v>Malá</v>
      </c>
    </row>
    <row r="2471" spans="1:5" x14ac:dyDescent="0.3">
      <c r="A2471" s="14" t="s">
        <v>2545</v>
      </c>
      <c r="B2471" s="13">
        <v>23800.819801330566</v>
      </c>
      <c r="C2471" s="8">
        <v>0</v>
      </c>
      <c r="D2471" s="13">
        <f t="shared" si="38"/>
        <v>23800.819801330566</v>
      </c>
      <c r="E2471" s="8" t="str" cm="1">
        <f t="array" ref="E2471">_xlfn.IFS(D2471&lt;100000,"Malá",D2471&lt;442000,"Podlimitná",D2471&gt;442000,"Nadlimitná")</f>
        <v>Malá</v>
      </c>
    </row>
    <row r="2472" spans="1:5" x14ac:dyDescent="0.3">
      <c r="A2472" s="14" t="s">
        <v>2546</v>
      </c>
      <c r="B2472" s="13">
        <v>4292.7899932861328</v>
      </c>
      <c r="C2472" s="8">
        <v>0</v>
      </c>
      <c r="D2472" s="13">
        <f t="shared" si="38"/>
        <v>4292.7899932861328</v>
      </c>
      <c r="E2472" s="8" t="str" cm="1">
        <f t="array" ref="E2472">_xlfn.IFS(D2472&lt;100000,"Malá",D2472&lt;442000,"Podlimitná",D2472&gt;442000,"Nadlimitná")</f>
        <v>Malá</v>
      </c>
    </row>
    <row r="2473" spans="1:5" x14ac:dyDescent="0.3">
      <c r="A2473" s="14" t="s">
        <v>2547</v>
      </c>
      <c r="B2473" s="13">
        <v>5422.9000244140625</v>
      </c>
      <c r="C2473" s="8">
        <v>0</v>
      </c>
      <c r="D2473" s="13">
        <f t="shared" si="38"/>
        <v>5422.9000244140625</v>
      </c>
      <c r="E2473" s="8" t="str" cm="1">
        <f t="array" ref="E2473">_xlfn.IFS(D2473&lt;100000,"Malá",D2473&lt;442000,"Podlimitná",D2473&gt;442000,"Nadlimitná")</f>
        <v>Malá</v>
      </c>
    </row>
    <row r="2474" spans="1:5" x14ac:dyDescent="0.3">
      <c r="A2474" s="14" t="s">
        <v>2548</v>
      </c>
      <c r="B2474" s="13">
        <v>83244.4892578125</v>
      </c>
      <c r="C2474" s="8">
        <v>0</v>
      </c>
      <c r="D2474" s="13">
        <f t="shared" si="38"/>
        <v>83244.4892578125</v>
      </c>
      <c r="E2474" s="8" t="str" cm="1">
        <f t="array" ref="E2474">_xlfn.IFS(D2474&lt;100000,"Malá",D2474&lt;442000,"Podlimitná",D2474&gt;442000,"Nadlimitná")</f>
        <v>Malá</v>
      </c>
    </row>
    <row r="2475" spans="1:5" x14ac:dyDescent="0.3">
      <c r="A2475" s="14" t="s">
        <v>2549</v>
      </c>
      <c r="B2475" s="13">
        <v>50772.329914093018</v>
      </c>
      <c r="C2475" s="8">
        <v>0</v>
      </c>
      <c r="D2475" s="13">
        <f t="shared" si="38"/>
        <v>50772.329914093018</v>
      </c>
      <c r="E2475" s="8" t="str" cm="1">
        <f t="array" ref="E2475">_xlfn.IFS(D2475&lt;100000,"Malá",D2475&lt;442000,"Podlimitná",D2475&gt;442000,"Nadlimitná")</f>
        <v>Malá</v>
      </c>
    </row>
    <row r="2476" spans="1:5" x14ac:dyDescent="0.3">
      <c r="A2476" s="14" t="s">
        <v>2550</v>
      </c>
      <c r="B2476" s="13">
        <v>6678.639892578125</v>
      </c>
      <c r="C2476" s="8">
        <v>0</v>
      </c>
      <c r="D2476" s="13">
        <f t="shared" si="38"/>
        <v>6678.639892578125</v>
      </c>
      <c r="E2476" s="8" t="str" cm="1">
        <f t="array" ref="E2476">_xlfn.IFS(D2476&lt;100000,"Malá",D2476&lt;442000,"Podlimitná",D2476&gt;442000,"Nadlimitná")</f>
        <v>Malá</v>
      </c>
    </row>
    <row r="2477" spans="1:5" x14ac:dyDescent="0.3">
      <c r="A2477" s="14" t="s">
        <v>2551</v>
      </c>
      <c r="B2477" s="13">
        <v>19671.130187988281</v>
      </c>
      <c r="C2477" s="8">
        <v>0</v>
      </c>
      <c r="D2477" s="13">
        <f t="shared" si="38"/>
        <v>19671.130187988281</v>
      </c>
      <c r="E2477" s="8" t="str" cm="1">
        <f t="array" ref="E2477">_xlfn.IFS(D2477&lt;100000,"Malá",D2477&lt;442000,"Podlimitná",D2477&gt;442000,"Nadlimitná")</f>
        <v>Malá</v>
      </c>
    </row>
    <row r="2478" spans="1:5" x14ac:dyDescent="0.3">
      <c r="A2478" s="14" t="s">
        <v>2552</v>
      </c>
      <c r="B2478" s="13">
        <v>27079.060424804688</v>
      </c>
      <c r="C2478" s="8">
        <v>0</v>
      </c>
      <c r="D2478" s="13">
        <f t="shared" si="38"/>
        <v>27079.060424804688</v>
      </c>
      <c r="E2478" s="8" t="str" cm="1">
        <f t="array" ref="E2478">_xlfn.IFS(D2478&lt;100000,"Malá",D2478&lt;442000,"Podlimitná",D2478&gt;442000,"Nadlimitná")</f>
        <v>Malá</v>
      </c>
    </row>
    <row r="2479" spans="1:5" x14ac:dyDescent="0.3">
      <c r="A2479" s="14" t="s">
        <v>2553</v>
      </c>
      <c r="B2479" s="13">
        <v>21724.129863739014</v>
      </c>
      <c r="C2479" s="8">
        <v>0</v>
      </c>
      <c r="D2479" s="13">
        <f t="shared" si="38"/>
        <v>21724.129863739014</v>
      </c>
      <c r="E2479" s="8" t="str" cm="1">
        <f t="array" ref="E2479">_xlfn.IFS(D2479&lt;100000,"Malá",D2479&lt;442000,"Podlimitná",D2479&gt;442000,"Nadlimitná")</f>
        <v>Malá</v>
      </c>
    </row>
    <row r="2480" spans="1:5" x14ac:dyDescent="0.3">
      <c r="A2480" s="14" t="s">
        <v>2554</v>
      </c>
      <c r="B2480" s="13">
        <v>26448.640380859375</v>
      </c>
      <c r="C2480" s="8">
        <v>0</v>
      </c>
      <c r="D2480" s="13">
        <f t="shared" si="38"/>
        <v>26448.640380859375</v>
      </c>
      <c r="E2480" s="8" t="str" cm="1">
        <f t="array" ref="E2480">_xlfn.IFS(D2480&lt;100000,"Malá",D2480&lt;442000,"Podlimitná",D2480&gt;442000,"Nadlimitná")</f>
        <v>Malá</v>
      </c>
    </row>
    <row r="2481" spans="1:5" x14ac:dyDescent="0.3">
      <c r="A2481" s="14" t="s">
        <v>2555</v>
      </c>
      <c r="B2481" s="13">
        <v>3602.9600219726563</v>
      </c>
      <c r="C2481" s="8">
        <v>0</v>
      </c>
      <c r="D2481" s="13">
        <f t="shared" si="38"/>
        <v>3602.9600219726563</v>
      </c>
      <c r="E2481" s="8" t="str" cm="1">
        <f t="array" ref="E2481">_xlfn.IFS(D2481&lt;100000,"Malá",D2481&lt;442000,"Podlimitná",D2481&gt;442000,"Nadlimitná")</f>
        <v>Malá</v>
      </c>
    </row>
    <row r="2482" spans="1:5" x14ac:dyDescent="0.3">
      <c r="A2482" s="14" t="s">
        <v>2556</v>
      </c>
      <c r="B2482" s="13">
        <v>35182.52978515625</v>
      </c>
      <c r="C2482" s="8">
        <v>0</v>
      </c>
      <c r="D2482" s="13">
        <f t="shared" si="38"/>
        <v>35182.52978515625</v>
      </c>
      <c r="E2482" s="8" t="str" cm="1">
        <f t="array" ref="E2482">_xlfn.IFS(D2482&lt;100000,"Malá",D2482&lt;442000,"Podlimitná",D2482&gt;442000,"Nadlimitná")</f>
        <v>Malá</v>
      </c>
    </row>
    <row r="2483" spans="1:5" x14ac:dyDescent="0.3">
      <c r="A2483" s="14" t="s">
        <v>2557</v>
      </c>
      <c r="B2483" s="13">
        <v>4044.5999755859375</v>
      </c>
      <c r="C2483" s="8">
        <v>0</v>
      </c>
      <c r="D2483" s="13">
        <f t="shared" si="38"/>
        <v>4044.5999755859375</v>
      </c>
      <c r="E2483" s="8" t="str" cm="1">
        <f t="array" ref="E2483">_xlfn.IFS(D2483&lt;100000,"Malá",D2483&lt;442000,"Podlimitná",D2483&gt;442000,"Nadlimitná")</f>
        <v>Malá</v>
      </c>
    </row>
    <row r="2484" spans="1:5" x14ac:dyDescent="0.3">
      <c r="A2484" s="14" t="s">
        <v>2558</v>
      </c>
      <c r="B2484" s="13">
        <v>42040.6904296875</v>
      </c>
      <c r="C2484" s="8">
        <v>0</v>
      </c>
      <c r="D2484" s="13">
        <f t="shared" si="38"/>
        <v>42040.6904296875</v>
      </c>
      <c r="E2484" s="8" t="str" cm="1">
        <f t="array" ref="E2484">_xlfn.IFS(D2484&lt;100000,"Malá",D2484&lt;442000,"Podlimitná",D2484&gt;442000,"Nadlimitná")</f>
        <v>Malá</v>
      </c>
    </row>
    <row r="2485" spans="1:5" x14ac:dyDescent="0.3">
      <c r="A2485" s="14" t="s">
        <v>2559</v>
      </c>
      <c r="B2485" s="13">
        <v>1035.3500022888184</v>
      </c>
      <c r="C2485" s="8">
        <v>0</v>
      </c>
      <c r="D2485" s="13">
        <f t="shared" si="38"/>
        <v>1035.3500022888184</v>
      </c>
      <c r="E2485" s="8" t="str" cm="1">
        <f t="array" ref="E2485">_xlfn.IFS(D2485&lt;100000,"Malá",D2485&lt;442000,"Podlimitná",D2485&gt;442000,"Nadlimitná")</f>
        <v>Malá</v>
      </c>
    </row>
    <row r="2486" spans="1:5" x14ac:dyDescent="0.3">
      <c r="A2486" s="14" t="s">
        <v>2560</v>
      </c>
      <c r="B2486" s="13">
        <v>4377.3399658203125</v>
      </c>
      <c r="C2486" s="8">
        <v>0</v>
      </c>
      <c r="D2486" s="13">
        <f t="shared" si="38"/>
        <v>4377.3399658203125</v>
      </c>
      <c r="E2486" s="8" t="str" cm="1">
        <f t="array" ref="E2486">_xlfn.IFS(D2486&lt;100000,"Malá",D2486&lt;442000,"Podlimitná",D2486&gt;442000,"Nadlimitná")</f>
        <v>Malá</v>
      </c>
    </row>
    <row r="2487" spans="1:5" x14ac:dyDescent="0.3">
      <c r="A2487" s="14" t="s">
        <v>2561</v>
      </c>
      <c r="B2487" s="13">
        <v>6800</v>
      </c>
      <c r="C2487" s="8">
        <v>0</v>
      </c>
      <c r="D2487" s="13">
        <f t="shared" si="38"/>
        <v>6800</v>
      </c>
      <c r="E2487" s="8" t="str" cm="1">
        <f t="array" ref="E2487">_xlfn.IFS(D2487&lt;100000,"Malá",D2487&lt;442000,"Podlimitná",D2487&gt;442000,"Nadlimitná")</f>
        <v>Malá</v>
      </c>
    </row>
    <row r="2488" spans="1:5" x14ac:dyDescent="0.3">
      <c r="A2488" s="14" t="s">
        <v>2562</v>
      </c>
      <c r="B2488" s="13">
        <v>2214.8499755859375</v>
      </c>
      <c r="C2488" s="8">
        <v>0</v>
      </c>
      <c r="D2488" s="13">
        <f t="shared" si="38"/>
        <v>2214.8499755859375</v>
      </c>
      <c r="E2488" s="8" t="str" cm="1">
        <f t="array" ref="E2488">_xlfn.IFS(D2488&lt;100000,"Malá",D2488&lt;442000,"Podlimitná",D2488&gt;442000,"Nadlimitná")</f>
        <v>Malá</v>
      </c>
    </row>
    <row r="2489" spans="1:5" x14ac:dyDescent="0.3">
      <c r="A2489" s="14" t="s">
        <v>2563</v>
      </c>
      <c r="B2489" s="13">
        <v>10620.200065612793</v>
      </c>
      <c r="C2489" s="8">
        <v>0</v>
      </c>
      <c r="D2489" s="13">
        <f t="shared" si="38"/>
        <v>10620.200065612793</v>
      </c>
      <c r="E2489" s="8" t="str" cm="1">
        <f t="array" ref="E2489">_xlfn.IFS(D2489&lt;100000,"Malá",D2489&lt;442000,"Podlimitná",D2489&gt;442000,"Nadlimitná")</f>
        <v>Malá</v>
      </c>
    </row>
    <row r="2490" spans="1:5" x14ac:dyDescent="0.3">
      <c r="A2490" s="14" t="s">
        <v>2564</v>
      </c>
      <c r="B2490" s="13">
        <v>1027.6199951171875</v>
      </c>
      <c r="C2490" s="8">
        <v>1</v>
      </c>
      <c r="D2490" s="13">
        <f t="shared" si="38"/>
        <v>855.7969281584094</v>
      </c>
      <c r="E2490" s="8" t="str" cm="1">
        <f t="array" ref="E2490">_xlfn.IFS(D2490&lt;100000,"Malá",D2490&lt;442000,"Podlimitná",D2490&gt;442000,"Nadlimitná")</f>
        <v>Malá</v>
      </c>
    </row>
    <row r="2491" spans="1:5" x14ac:dyDescent="0.3">
      <c r="A2491" s="14" t="s">
        <v>2565</v>
      </c>
      <c r="B2491" s="13">
        <v>18265.429809570313</v>
      </c>
      <c r="C2491" s="8">
        <v>0</v>
      </c>
      <c r="D2491" s="13">
        <f t="shared" si="38"/>
        <v>18265.429809570313</v>
      </c>
      <c r="E2491" s="8" t="str" cm="1">
        <f t="array" ref="E2491">_xlfn.IFS(D2491&lt;100000,"Malá",D2491&lt;442000,"Podlimitná",D2491&gt;442000,"Nadlimitná")</f>
        <v>Malá</v>
      </c>
    </row>
    <row r="2492" spans="1:5" x14ac:dyDescent="0.3">
      <c r="A2492" s="14" t="s">
        <v>2566</v>
      </c>
      <c r="B2492" s="13">
        <v>2293.3299560546875</v>
      </c>
      <c r="C2492" s="8">
        <v>0</v>
      </c>
      <c r="D2492" s="13">
        <f t="shared" si="38"/>
        <v>2293.3299560546875</v>
      </c>
      <c r="E2492" s="8" t="str" cm="1">
        <f t="array" ref="E2492">_xlfn.IFS(D2492&lt;100000,"Malá",D2492&lt;442000,"Podlimitná",D2492&gt;442000,"Nadlimitná")</f>
        <v>Malá</v>
      </c>
    </row>
    <row r="2493" spans="1:5" x14ac:dyDescent="0.3">
      <c r="A2493" s="14" t="s">
        <v>2567</v>
      </c>
      <c r="B2493" s="13">
        <v>3696.0000228881836</v>
      </c>
      <c r="C2493" s="8">
        <v>0</v>
      </c>
      <c r="D2493" s="13">
        <f t="shared" si="38"/>
        <v>3696.0000228881836</v>
      </c>
      <c r="E2493" s="8" t="str" cm="1">
        <f t="array" ref="E2493">_xlfn.IFS(D2493&lt;100000,"Malá",D2493&lt;442000,"Podlimitná",D2493&gt;442000,"Nadlimitná")</f>
        <v>Malá</v>
      </c>
    </row>
    <row r="2494" spans="1:5" x14ac:dyDescent="0.3">
      <c r="A2494" s="14" t="s">
        <v>2568</v>
      </c>
      <c r="B2494" s="13">
        <v>831.55999755859375</v>
      </c>
      <c r="C2494" s="8">
        <v>0</v>
      </c>
      <c r="D2494" s="13">
        <f t="shared" si="38"/>
        <v>831.55999755859375</v>
      </c>
      <c r="E2494" s="8" t="str" cm="1">
        <f t="array" ref="E2494">_xlfn.IFS(D2494&lt;100000,"Malá",D2494&lt;442000,"Podlimitná",D2494&gt;442000,"Nadlimitná")</f>
        <v>Malá</v>
      </c>
    </row>
    <row r="2495" spans="1:5" x14ac:dyDescent="0.3">
      <c r="A2495" s="14" t="s">
        <v>2569</v>
      </c>
      <c r="B2495" s="13">
        <v>6810.8699951171875</v>
      </c>
      <c r="C2495" s="8">
        <v>0</v>
      </c>
      <c r="D2495" s="13">
        <f t="shared" si="38"/>
        <v>6810.8699951171875</v>
      </c>
      <c r="E2495" s="8" t="str" cm="1">
        <f t="array" ref="E2495">_xlfn.IFS(D2495&lt;100000,"Malá",D2495&lt;442000,"Podlimitná",D2495&gt;442000,"Nadlimitná")</f>
        <v>Malá</v>
      </c>
    </row>
    <row r="2496" spans="1:5" x14ac:dyDescent="0.3">
      <c r="A2496" s="14" t="s">
        <v>2570</v>
      </c>
      <c r="B2496" s="13">
        <v>174901.96856689453</v>
      </c>
      <c r="C2496" s="8">
        <v>0</v>
      </c>
      <c r="D2496" s="13">
        <f t="shared" si="38"/>
        <v>174901.96856689453</v>
      </c>
      <c r="E2496" s="8" t="str" cm="1">
        <f t="array" ref="E2496">_xlfn.IFS(D2496&lt;100000,"Malá",D2496&lt;442000,"Podlimitná",D2496&gt;442000,"Nadlimitná")</f>
        <v>Podlimitná</v>
      </c>
    </row>
    <row r="2497" spans="1:5" x14ac:dyDescent="0.3">
      <c r="A2497" s="14" t="s">
        <v>2571</v>
      </c>
      <c r="B2497" s="13">
        <v>125271.10050010681</v>
      </c>
      <c r="C2497" s="8">
        <v>0</v>
      </c>
      <c r="D2497" s="13">
        <f t="shared" si="38"/>
        <v>125271.10050010681</v>
      </c>
      <c r="E2497" s="8" t="str" cm="1">
        <f t="array" ref="E2497">_xlfn.IFS(D2497&lt;100000,"Malá",D2497&lt;442000,"Podlimitná",D2497&gt;442000,"Nadlimitná")</f>
        <v>Podlimitná</v>
      </c>
    </row>
    <row r="2498" spans="1:5" x14ac:dyDescent="0.3">
      <c r="A2498" s="14" t="s">
        <v>2572</v>
      </c>
      <c r="B2498" s="13">
        <v>67673.030632019043</v>
      </c>
      <c r="C2498" s="8">
        <v>0</v>
      </c>
      <c r="D2498" s="13">
        <f t="shared" si="38"/>
        <v>67673.030632019043</v>
      </c>
      <c r="E2498" s="8" t="str" cm="1">
        <f t="array" ref="E2498">_xlfn.IFS(D2498&lt;100000,"Malá",D2498&lt;442000,"Podlimitná",D2498&gt;442000,"Nadlimitná")</f>
        <v>Malá</v>
      </c>
    </row>
    <row r="2499" spans="1:5" x14ac:dyDescent="0.3">
      <c r="A2499" s="14" t="s">
        <v>2573</v>
      </c>
      <c r="B2499" s="13">
        <v>23392.430084228516</v>
      </c>
      <c r="C2499" s="8">
        <v>0</v>
      </c>
      <c r="D2499" s="13">
        <f t="shared" si="38"/>
        <v>23392.430084228516</v>
      </c>
      <c r="E2499" s="8" t="str" cm="1">
        <f t="array" ref="E2499">_xlfn.IFS(D2499&lt;100000,"Malá",D2499&lt;442000,"Podlimitná",D2499&gt;442000,"Nadlimitná")</f>
        <v>Malá</v>
      </c>
    </row>
    <row r="2500" spans="1:5" x14ac:dyDescent="0.3">
      <c r="A2500" s="14" t="s">
        <v>2574</v>
      </c>
      <c r="B2500" s="13">
        <v>54843.870140075684</v>
      </c>
      <c r="C2500" s="8">
        <v>0</v>
      </c>
      <c r="D2500" s="13">
        <f t="shared" si="38"/>
        <v>54843.870140075684</v>
      </c>
      <c r="E2500" s="8" t="str" cm="1">
        <f t="array" ref="E2500">_xlfn.IFS(D2500&lt;100000,"Malá",D2500&lt;442000,"Podlimitná",D2500&gt;442000,"Nadlimitná")</f>
        <v>Malá</v>
      </c>
    </row>
    <row r="2501" spans="1:5" x14ac:dyDescent="0.3">
      <c r="A2501" s="14" t="s">
        <v>2575</v>
      </c>
      <c r="B2501" s="13">
        <v>123455.00073242188</v>
      </c>
      <c r="C2501" s="8">
        <v>0</v>
      </c>
      <c r="D2501" s="13">
        <f t="shared" si="38"/>
        <v>123455.00073242188</v>
      </c>
      <c r="E2501" s="8" t="str" cm="1">
        <f t="array" ref="E2501">_xlfn.IFS(D2501&lt;100000,"Malá",D2501&lt;442000,"Podlimitná",D2501&gt;442000,"Nadlimitná")</f>
        <v>Podlimitná</v>
      </c>
    </row>
    <row r="2502" spans="1:5" x14ac:dyDescent="0.3">
      <c r="A2502" s="14" t="s">
        <v>2576</v>
      </c>
      <c r="B2502" s="13">
        <v>6146.81005859375</v>
      </c>
      <c r="C2502" s="8">
        <v>0</v>
      </c>
      <c r="D2502" s="13">
        <f t="shared" si="38"/>
        <v>6146.81005859375</v>
      </c>
      <c r="E2502" s="8" t="str" cm="1">
        <f t="array" ref="E2502">_xlfn.IFS(D2502&lt;100000,"Malá",D2502&lt;442000,"Podlimitná",D2502&gt;442000,"Nadlimitná")</f>
        <v>Malá</v>
      </c>
    </row>
    <row r="2503" spans="1:5" x14ac:dyDescent="0.3">
      <c r="A2503" s="14" t="s">
        <v>2577</v>
      </c>
      <c r="B2503" s="13">
        <v>76054.56005859375</v>
      </c>
      <c r="C2503" s="8">
        <v>0</v>
      </c>
      <c r="D2503" s="13">
        <f t="shared" si="38"/>
        <v>76054.56005859375</v>
      </c>
      <c r="E2503" s="8" t="str" cm="1">
        <f t="array" ref="E2503">_xlfn.IFS(D2503&lt;100000,"Malá",D2503&lt;442000,"Podlimitná",D2503&gt;442000,"Nadlimitná")</f>
        <v>Malá</v>
      </c>
    </row>
    <row r="2504" spans="1:5" x14ac:dyDescent="0.3">
      <c r="A2504" s="14" t="s">
        <v>2578</v>
      </c>
      <c r="B2504" s="13">
        <v>2295.429931640625</v>
      </c>
      <c r="C2504" s="8">
        <v>0</v>
      </c>
      <c r="D2504" s="13">
        <f t="shared" si="38"/>
        <v>2295.429931640625</v>
      </c>
      <c r="E2504" s="8" t="str" cm="1">
        <f t="array" ref="E2504">_xlfn.IFS(D2504&lt;100000,"Malá",D2504&lt;442000,"Podlimitná",D2504&gt;442000,"Nadlimitná")</f>
        <v>Malá</v>
      </c>
    </row>
    <row r="2505" spans="1:5" x14ac:dyDescent="0.3">
      <c r="A2505" s="14" t="s">
        <v>2579</v>
      </c>
      <c r="B2505" s="13">
        <v>1167.06005859375</v>
      </c>
      <c r="C2505" s="8">
        <v>0</v>
      </c>
      <c r="D2505" s="13">
        <f t="shared" si="38"/>
        <v>1167.06005859375</v>
      </c>
      <c r="E2505" s="8" t="str" cm="1">
        <f t="array" ref="E2505">_xlfn.IFS(D2505&lt;100000,"Malá",D2505&lt;442000,"Podlimitná",D2505&gt;442000,"Nadlimitná")</f>
        <v>Malá</v>
      </c>
    </row>
    <row r="2506" spans="1:5" x14ac:dyDescent="0.3">
      <c r="A2506" s="14" t="s">
        <v>2580</v>
      </c>
      <c r="B2506" s="13">
        <v>73486.451171875</v>
      </c>
      <c r="C2506" s="8">
        <v>0</v>
      </c>
      <c r="D2506" s="13">
        <f t="shared" si="38"/>
        <v>73486.451171875</v>
      </c>
      <c r="E2506" s="8" t="str" cm="1">
        <f t="array" ref="E2506">_xlfn.IFS(D2506&lt;100000,"Malá",D2506&lt;442000,"Podlimitná",D2506&gt;442000,"Nadlimitná")</f>
        <v>Malá</v>
      </c>
    </row>
    <row r="2507" spans="1:5" x14ac:dyDescent="0.3">
      <c r="A2507" s="14" t="s">
        <v>2581</v>
      </c>
      <c r="B2507" s="13">
        <v>3828</v>
      </c>
      <c r="C2507" s="8">
        <v>0</v>
      </c>
      <c r="D2507" s="13">
        <f t="shared" si="38"/>
        <v>3828</v>
      </c>
      <c r="E2507" s="8" t="str" cm="1">
        <f t="array" ref="E2507">_xlfn.IFS(D2507&lt;100000,"Malá",D2507&lt;442000,"Podlimitná",D2507&gt;442000,"Nadlimitná")</f>
        <v>Malá</v>
      </c>
    </row>
    <row r="2508" spans="1:5" x14ac:dyDescent="0.3">
      <c r="A2508" s="14" t="s">
        <v>2582</v>
      </c>
      <c r="B2508" s="13">
        <v>8534.8399658203125</v>
      </c>
      <c r="C2508" s="8">
        <v>0</v>
      </c>
      <c r="D2508" s="13">
        <f t="shared" si="38"/>
        <v>8534.8399658203125</v>
      </c>
      <c r="E2508" s="8" t="str" cm="1">
        <f t="array" ref="E2508">_xlfn.IFS(D2508&lt;100000,"Malá",D2508&lt;442000,"Podlimitná",D2508&gt;442000,"Nadlimitná")</f>
        <v>Malá</v>
      </c>
    </row>
    <row r="2509" spans="1:5" x14ac:dyDescent="0.3">
      <c r="A2509" s="14" t="s">
        <v>2583</v>
      </c>
      <c r="B2509" s="13">
        <v>77341.519775390625</v>
      </c>
      <c r="C2509" s="8">
        <v>0</v>
      </c>
      <c r="D2509" s="13">
        <f t="shared" si="38"/>
        <v>77341.519775390625</v>
      </c>
      <c r="E2509" s="8" t="str" cm="1">
        <f t="array" ref="E2509">_xlfn.IFS(D2509&lt;100000,"Malá",D2509&lt;442000,"Podlimitná",D2509&gt;442000,"Nadlimitná")</f>
        <v>Malá</v>
      </c>
    </row>
    <row r="2510" spans="1:5" x14ac:dyDescent="0.3">
      <c r="A2510" s="14" t="s">
        <v>2584</v>
      </c>
      <c r="B2510" s="13">
        <v>86909.880279541016</v>
      </c>
      <c r="C2510" s="8">
        <v>0</v>
      </c>
      <c r="D2510" s="13">
        <f t="shared" ref="D2510:D2573" si="39">IF(C2510=1,B2510*$M$20,B2510)</f>
        <v>86909.880279541016</v>
      </c>
      <c r="E2510" s="8" t="str" cm="1">
        <f t="array" ref="E2510">_xlfn.IFS(D2510&lt;100000,"Malá",D2510&lt;442000,"Podlimitná",D2510&gt;442000,"Nadlimitná")</f>
        <v>Malá</v>
      </c>
    </row>
    <row r="2511" spans="1:5" x14ac:dyDescent="0.3">
      <c r="A2511" s="14" t="s">
        <v>2585</v>
      </c>
      <c r="B2511" s="13">
        <v>2102.6899757385254</v>
      </c>
      <c r="C2511" s="8">
        <v>0</v>
      </c>
      <c r="D2511" s="13">
        <f t="shared" si="39"/>
        <v>2102.6899757385254</v>
      </c>
      <c r="E2511" s="8" t="str" cm="1">
        <f t="array" ref="E2511">_xlfn.IFS(D2511&lt;100000,"Malá",D2511&lt;442000,"Podlimitná",D2511&gt;442000,"Nadlimitná")</f>
        <v>Malá</v>
      </c>
    </row>
    <row r="2512" spans="1:5" x14ac:dyDescent="0.3">
      <c r="A2512" s="14" t="s">
        <v>2586</v>
      </c>
      <c r="B2512" s="13">
        <v>1199.1699981689453</v>
      </c>
      <c r="C2512" s="8">
        <v>0</v>
      </c>
      <c r="D2512" s="13">
        <f t="shared" si="39"/>
        <v>1199.1699981689453</v>
      </c>
      <c r="E2512" s="8" t="str" cm="1">
        <f t="array" ref="E2512">_xlfn.IFS(D2512&lt;100000,"Malá",D2512&lt;442000,"Podlimitná",D2512&gt;442000,"Nadlimitná")</f>
        <v>Malá</v>
      </c>
    </row>
    <row r="2513" spans="1:5" x14ac:dyDescent="0.3">
      <c r="A2513" s="14" t="s">
        <v>2587</v>
      </c>
      <c r="B2513" s="13">
        <v>42818.21940612793</v>
      </c>
      <c r="C2513" s="8">
        <v>0</v>
      </c>
      <c r="D2513" s="13">
        <f t="shared" si="39"/>
        <v>42818.21940612793</v>
      </c>
      <c r="E2513" s="8" t="str" cm="1">
        <f t="array" ref="E2513">_xlfn.IFS(D2513&lt;100000,"Malá",D2513&lt;442000,"Podlimitná",D2513&gt;442000,"Nadlimitná")</f>
        <v>Malá</v>
      </c>
    </row>
    <row r="2514" spans="1:5" x14ac:dyDescent="0.3">
      <c r="A2514" s="14" t="s">
        <v>2588</v>
      </c>
      <c r="B2514" s="13">
        <v>729231.52053833008</v>
      </c>
      <c r="C2514" s="8">
        <v>1</v>
      </c>
      <c r="D2514" s="13">
        <f t="shared" si="39"/>
        <v>607300.45946782199</v>
      </c>
      <c r="E2514" s="8" t="str" cm="1">
        <f t="array" ref="E2514">_xlfn.IFS(D2514&lt;100000,"Malá",D2514&lt;442000,"Podlimitná",D2514&gt;442000,"Nadlimitná")</f>
        <v>Nadlimitná</v>
      </c>
    </row>
    <row r="2515" spans="1:5" x14ac:dyDescent="0.3">
      <c r="A2515" s="14" t="s">
        <v>2589</v>
      </c>
      <c r="B2515" s="13">
        <v>2921780.668182373</v>
      </c>
      <c r="C2515" s="8">
        <v>1</v>
      </c>
      <c r="D2515" s="13">
        <f t="shared" si="39"/>
        <v>2433244.7134779175</v>
      </c>
      <c r="E2515" s="8" t="str" cm="1">
        <f t="array" ref="E2515">_xlfn.IFS(D2515&lt;100000,"Malá",D2515&lt;442000,"Podlimitná",D2515&gt;442000,"Nadlimitná")</f>
        <v>Nadlimitná</v>
      </c>
    </row>
    <row r="2516" spans="1:5" x14ac:dyDescent="0.3">
      <c r="A2516" s="14" t="s">
        <v>2590</v>
      </c>
      <c r="B2516" s="13">
        <v>558219.52435302734</v>
      </c>
      <c r="C2516" s="8">
        <v>1</v>
      </c>
      <c r="D2516" s="13">
        <f t="shared" si="39"/>
        <v>464882.50175094226</v>
      </c>
      <c r="E2516" s="8" t="str" cm="1">
        <f t="array" ref="E2516">_xlfn.IFS(D2516&lt;100000,"Malá",D2516&lt;442000,"Podlimitná",D2516&gt;442000,"Nadlimitná")</f>
        <v>Nadlimitná</v>
      </c>
    </row>
    <row r="2517" spans="1:5" x14ac:dyDescent="0.3">
      <c r="A2517" s="14" t="s">
        <v>2591</v>
      </c>
      <c r="B2517" s="13">
        <v>2002831.344625473</v>
      </c>
      <c r="C2517" s="8">
        <v>1</v>
      </c>
      <c r="D2517" s="13">
        <f t="shared" si="39"/>
        <v>1667948.1914463856</v>
      </c>
      <c r="E2517" s="8" t="str" cm="1">
        <f t="array" ref="E2517">_xlfn.IFS(D2517&lt;100000,"Malá",D2517&lt;442000,"Podlimitná",D2517&gt;442000,"Nadlimitná")</f>
        <v>Nadlimitná</v>
      </c>
    </row>
    <row r="2518" spans="1:5" x14ac:dyDescent="0.3">
      <c r="A2518" s="14" t="s">
        <v>2592</v>
      </c>
      <c r="B2518" s="13">
        <v>883645.32687713578</v>
      </c>
      <c r="C2518" s="8">
        <v>1</v>
      </c>
      <c r="D2518" s="13">
        <f t="shared" si="39"/>
        <v>735895.52550186473</v>
      </c>
      <c r="E2518" s="8" t="str" cm="1">
        <f t="array" ref="E2518">_xlfn.IFS(D2518&lt;100000,"Malá",D2518&lt;442000,"Podlimitná",D2518&gt;442000,"Nadlimitná")</f>
        <v>Nadlimitná</v>
      </c>
    </row>
    <row r="2519" spans="1:5" x14ac:dyDescent="0.3">
      <c r="A2519" s="14" t="s">
        <v>2593</v>
      </c>
      <c r="B2519" s="13">
        <v>131312.93780517578</v>
      </c>
      <c r="C2519" s="8">
        <v>1</v>
      </c>
      <c r="D2519" s="13">
        <f t="shared" si="39"/>
        <v>109356.77520396093</v>
      </c>
      <c r="E2519" s="8" t="str" cm="1">
        <f t="array" ref="E2519">_xlfn.IFS(D2519&lt;100000,"Malá",D2519&lt;442000,"Podlimitná",D2519&gt;442000,"Nadlimitná")</f>
        <v>Podlimitná</v>
      </c>
    </row>
    <row r="2520" spans="1:5" x14ac:dyDescent="0.3">
      <c r="A2520" s="14" t="s">
        <v>2594</v>
      </c>
      <c r="B2520" s="13">
        <v>466696.96228027344</v>
      </c>
      <c r="C2520" s="8">
        <v>1</v>
      </c>
      <c r="D2520" s="13">
        <f t="shared" si="39"/>
        <v>388662.95770624105</v>
      </c>
      <c r="E2520" s="8" t="str" cm="1">
        <f t="array" ref="E2520">_xlfn.IFS(D2520&lt;100000,"Malá",D2520&lt;442000,"Podlimitná",D2520&gt;442000,"Nadlimitná")</f>
        <v>Podlimitná</v>
      </c>
    </row>
    <row r="2521" spans="1:5" x14ac:dyDescent="0.3">
      <c r="A2521" s="14" t="s">
        <v>2595</v>
      </c>
      <c r="B2521" s="13">
        <v>1044924.3287811279</v>
      </c>
      <c r="C2521" s="8">
        <v>1</v>
      </c>
      <c r="D2521" s="13">
        <f t="shared" si="39"/>
        <v>870207.89297399728</v>
      </c>
      <c r="E2521" s="8" t="str" cm="1">
        <f t="array" ref="E2521">_xlfn.IFS(D2521&lt;100000,"Malá",D2521&lt;442000,"Podlimitná",D2521&gt;442000,"Nadlimitná")</f>
        <v>Nadlimitná</v>
      </c>
    </row>
    <row r="2522" spans="1:5" x14ac:dyDescent="0.3">
      <c r="A2522" s="14" t="s">
        <v>2596</v>
      </c>
      <c r="B2522" s="13">
        <v>1143510.4696044922</v>
      </c>
      <c r="C2522" s="8">
        <v>1</v>
      </c>
      <c r="D2522" s="13">
        <f t="shared" si="39"/>
        <v>952309.95100762497</v>
      </c>
      <c r="E2522" s="8" t="str" cm="1">
        <f t="array" ref="E2522">_xlfn.IFS(D2522&lt;100000,"Malá",D2522&lt;442000,"Podlimitná",D2522&gt;442000,"Nadlimitná")</f>
        <v>Nadlimitná</v>
      </c>
    </row>
    <row r="2523" spans="1:5" x14ac:dyDescent="0.3">
      <c r="A2523" s="14" t="s">
        <v>2597</v>
      </c>
      <c r="B2523" s="13">
        <v>69565.710205078125</v>
      </c>
      <c r="C2523" s="8">
        <v>0</v>
      </c>
      <c r="D2523" s="13">
        <f t="shared" si="39"/>
        <v>69565.710205078125</v>
      </c>
      <c r="E2523" s="8" t="str" cm="1">
        <f t="array" ref="E2523">_xlfn.IFS(D2523&lt;100000,"Malá",D2523&lt;442000,"Podlimitná",D2523&gt;442000,"Nadlimitná")</f>
        <v>Malá</v>
      </c>
    </row>
    <row r="2524" spans="1:5" x14ac:dyDescent="0.3">
      <c r="A2524" s="14" t="s">
        <v>2598</v>
      </c>
      <c r="B2524" s="13">
        <v>265803.15173339844</v>
      </c>
      <c r="C2524" s="8">
        <v>1</v>
      </c>
      <c r="D2524" s="13">
        <f t="shared" si="39"/>
        <v>221359.57049213062</v>
      </c>
      <c r="E2524" s="8" t="str" cm="1">
        <f t="array" ref="E2524">_xlfn.IFS(D2524&lt;100000,"Malá",D2524&lt;442000,"Podlimitná",D2524&gt;442000,"Nadlimitná")</f>
        <v>Podlimitná</v>
      </c>
    </row>
    <row r="2525" spans="1:5" x14ac:dyDescent="0.3">
      <c r="A2525" s="14" t="s">
        <v>2599</v>
      </c>
      <c r="B2525" s="13">
        <v>207761.578125</v>
      </c>
      <c r="C2525" s="8">
        <v>0</v>
      </c>
      <c r="D2525" s="13">
        <f t="shared" si="39"/>
        <v>207761.578125</v>
      </c>
      <c r="E2525" s="8" t="str" cm="1">
        <f t="array" ref="E2525">_xlfn.IFS(D2525&lt;100000,"Malá",D2525&lt;442000,"Podlimitná",D2525&gt;442000,"Nadlimitná")</f>
        <v>Podlimitná</v>
      </c>
    </row>
    <row r="2526" spans="1:5" x14ac:dyDescent="0.3">
      <c r="A2526" s="14" t="s">
        <v>2600</v>
      </c>
      <c r="B2526" s="13">
        <v>54669.730438232422</v>
      </c>
      <c r="C2526" s="8">
        <v>0</v>
      </c>
      <c r="D2526" s="13">
        <f t="shared" si="39"/>
        <v>54669.730438232422</v>
      </c>
      <c r="E2526" s="8" t="str" cm="1">
        <f t="array" ref="E2526">_xlfn.IFS(D2526&lt;100000,"Malá",D2526&lt;442000,"Podlimitná",D2526&gt;442000,"Nadlimitná")</f>
        <v>Malá</v>
      </c>
    </row>
    <row r="2527" spans="1:5" x14ac:dyDescent="0.3">
      <c r="A2527" s="14" t="s">
        <v>2601</v>
      </c>
      <c r="B2527" s="13">
        <v>159504.53982543945</v>
      </c>
      <c r="C2527" s="8">
        <v>0</v>
      </c>
      <c r="D2527" s="13">
        <f t="shared" si="39"/>
        <v>159504.53982543945</v>
      </c>
      <c r="E2527" s="8" t="str" cm="1">
        <f t="array" ref="E2527">_xlfn.IFS(D2527&lt;100000,"Malá",D2527&lt;442000,"Podlimitná",D2527&gt;442000,"Nadlimitná")</f>
        <v>Podlimitná</v>
      </c>
    </row>
    <row r="2528" spans="1:5" x14ac:dyDescent="0.3">
      <c r="A2528" s="14" t="s">
        <v>2602</v>
      </c>
      <c r="B2528" s="13">
        <v>2429172.5496520996</v>
      </c>
      <c r="C2528" s="8">
        <v>1</v>
      </c>
      <c r="D2528" s="13">
        <f t="shared" si="39"/>
        <v>2023003.0710154949</v>
      </c>
      <c r="E2528" s="8" t="str" cm="1">
        <f t="array" ref="E2528">_xlfn.IFS(D2528&lt;100000,"Malá",D2528&lt;442000,"Podlimitná",D2528&gt;442000,"Nadlimitná")</f>
        <v>Nadlimitná</v>
      </c>
    </row>
    <row r="2529" spans="1:5" x14ac:dyDescent="0.3">
      <c r="A2529" s="14" t="s">
        <v>2603</v>
      </c>
      <c r="B2529" s="13">
        <v>174976.85089111328</v>
      </c>
      <c r="C2529" s="8">
        <v>0</v>
      </c>
      <c r="D2529" s="13">
        <f t="shared" si="39"/>
        <v>174976.85089111328</v>
      </c>
      <c r="E2529" s="8" t="str" cm="1">
        <f t="array" ref="E2529">_xlfn.IFS(D2529&lt;100000,"Malá",D2529&lt;442000,"Podlimitná",D2529&gt;442000,"Nadlimitná")</f>
        <v>Podlimitná</v>
      </c>
    </row>
    <row r="2530" spans="1:5" x14ac:dyDescent="0.3">
      <c r="A2530" s="14" t="s">
        <v>2604</v>
      </c>
      <c r="B2530" s="13">
        <v>921219.78144836426</v>
      </c>
      <c r="C2530" s="8">
        <v>1</v>
      </c>
      <c r="D2530" s="13">
        <f t="shared" si="39"/>
        <v>767187.34830803541</v>
      </c>
      <c r="E2530" s="8" t="str" cm="1">
        <f t="array" ref="E2530">_xlfn.IFS(D2530&lt;100000,"Malá",D2530&lt;442000,"Podlimitná",D2530&gt;442000,"Nadlimitná")</f>
        <v>Nadlimitná</v>
      </c>
    </row>
    <row r="2531" spans="1:5" x14ac:dyDescent="0.3">
      <c r="A2531" s="14" t="s">
        <v>2605</v>
      </c>
      <c r="B2531" s="13">
        <v>10521.529846191406</v>
      </c>
      <c r="C2531" s="8">
        <v>0</v>
      </c>
      <c r="D2531" s="13">
        <f t="shared" si="39"/>
        <v>10521.529846191406</v>
      </c>
      <c r="E2531" s="8" t="str" cm="1">
        <f t="array" ref="E2531">_xlfn.IFS(D2531&lt;100000,"Malá",D2531&lt;442000,"Podlimitná",D2531&gt;442000,"Nadlimitná")</f>
        <v>Malá</v>
      </c>
    </row>
    <row r="2532" spans="1:5" x14ac:dyDescent="0.3">
      <c r="A2532" s="14" t="s">
        <v>2606</v>
      </c>
      <c r="B2532" s="13">
        <v>10154.72998046875</v>
      </c>
      <c r="C2532" s="8">
        <v>0</v>
      </c>
      <c r="D2532" s="13">
        <f t="shared" si="39"/>
        <v>10154.72998046875</v>
      </c>
      <c r="E2532" s="8" t="str" cm="1">
        <f t="array" ref="E2532">_xlfn.IFS(D2532&lt;100000,"Malá",D2532&lt;442000,"Podlimitná",D2532&gt;442000,"Nadlimitná")</f>
        <v>Malá</v>
      </c>
    </row>
    <row r="2533" spans="1:5" x14ac:dyDescent="0.3">
      <c r="A2533" s="14" t="s">
        <v>2607</v>
      </c>
      <c r="B2533" s="13">
        <v>10534.829780578613</v>
      </c>
      <c r="C2533" s="8">
        <v>0</v>
      </c>
      <c r="D2533" s="13">
        <f t="shared" si="39"/>
        <v>10534.829780578613</v>
      </c>
      <c r="E2533" s="8" t="str" cm="1">
        <f t="array" ref="E2533">_xlfn.IFS(D2533&lt;100000,"Malá",D2533&lt;442000,"Podlimitná",D2533&gt;442000,"Nadlimitná")</f>
        <v>Malá</v>
      </c>
    </row>
    <row r="2534" spans="1:5" x14ac:dyDescent="0.3">
      <c r="A2534" s="14" t="s">
        <v>2608</v>
      </c>
      <c r="B2534" s="13">
        <v>176842.96949005127</v>
      </c>
      <c r="C2534" s="8">
        <v>0</v>
      </c>
      <c r="D2534" s="13">
        <f t="shared" si="39"/>
        <v>176842.96949005127</v>
      </c>
      <c r="E2534" s="8" t="str" cm="1">
        <f t="array" ref="E2534">_xlfn.IFS(D2534&lt;100000,"Malá",D2534&lt;442000,"Podlimitná",D2534&gt;442000,"Nadlimitná")</f>
        <v>Podlimitná</v>
      </c>
    </row>
    <row r="2535" spans="1:5" x14ac:dyDescent="0.3">
      <c r="A2535" s="14" t="s">
        <v>2609</v>
      </c>
      <c r="B2535" s="13">
        <v>209315.55096435547</v>
      </c>
      <c r="C2535" s="8">
        <v>0</v>
      </c>
      <c r="D2535" s="13">
        <f t="shared" si="39"/>
        <v>209315.55096435547</v>
      </c>
      <c r="E2535" s="8" t="str" cm="1">
        <f t="array" ref="E2535">_xlfn.IFS(D2535&lt;100000,"Malá",D2535&lt;442000,"Podlimitná",D2535&gt;442000,"Nadlimitná")</f>
        <v>Podlimitná</v>
      </c>
    </row>
    <row r="2536" spans="1:5" x14ac:dyDescent="0.3">
      <c r="A2536" s="14" t="s">
        <v>2610</v>
      </c>
      <c r="B2536" s="13">
        <v>13665.09997177124</v>
      </c>
      <c r="C2536" s="8">
        <v>0</v>
      </c>
      <c r="D2536" s="13">
        <f t="shared" si="39"/>
        <v>13665.09997177124</v>
      </c>
      <c r="E2536" s="8" t="str" cm="1">
        <f t="array" ref="E2536">_xlfn.IFS(D2536&lt;100000,"Malá",D2536&lt;442000,"Podlimitná",D2536&gt;442000,"Nadlimitná")</f>
        <v>Malá</v>
      </c>
    </row>
    <row r="2537" spans="1:5" x14ac:dyDescent="0.3">
      <c r="A2537" s="14" t="s">
        <v>2611</v>
      </c>
      <c r="B2537" s="13">
        <v>1863.7800369262695</v>
      </c>
      <c r="C2537" s="8">
        <v>0</v>
      </c>
      <c r="D2537" s="13">
        <f t="shared" si="39"/>
        <v>1863.7800369262695</v>
      </c>
      <c r="E2537" s="8" t="str" cm="1">
        <f t="array" ref="E2537">_xlfn.IFS(D2537&lt;100000,"Malá",D2537&lt;442000,"Podlimitná",D2537&gt;442000,"Nadlimitná")</f>
        <v>Malá</v>
      </c>
    </row>
    <row r="2538" spans="1:5" x14ac:dyDescent="0.3">
      <c r="A2538" s="14" t="s">
        <v>2612</v>
      </c>
      <c r="B2538" s="13">
        <v>20988.979858398438</v>
      </c>
      <c r="C2538" s="8">
        <v>0</v>
      </c>
      <c r="D2538" s="13">
        <f t="shared" si="39"/>
        <v>20988.979858398438</v>
      </c>
      <c r="E2538" s="8" t="str" cm="1">
        <f t="array" ref="E2538">_xlfn.IFS(D2538&lt;100000,"Malá",D2538&lt;442000,"Podlimitná",D2538&gt;442000,"Nadlimitná")</f>
        <v>Malá</v>
      </c>
    </row>
    <row r="2539" spans="1:5" x14ac:dyDescent="0.3">
      <c r="A2539" s="14" t="s">
        <v>2613</v>
      </c>
      <c r="B2539" s="13">
        <v>4617.379997253418</v>
      </c>
      <c r="C2539" s="8">
        <v>0</v>
      </c>
      <c r="D2539" s="13">
        <f t="shared" si="39"/>
        <v>4617.379997253418</v>
      </c>
      <c r="E2539" s="8" t="str" cm="1">
        <f t="array" ref="E2539">_xlfn.IFS(D2539&lt;100000,"Malá",D2539&lt;442000,"Podlimitná",D2539&gt;442000,"Nadlimitná")</f>
        <v>Malá</v>
      </c>
    </row>
    <row r="2540" spans="1:5" x14ac:dyDescent="0.3">
      <c r="A2540" s="14" t="s">
        <v>2614</v>
      </c>
      <c r="B2540" s="13">
        <v>38334.110084533691</v>
      </c>
      <c r="C2540" s="8">
        <v>0</v>
      </c>
      <c r="D2540" s="13">
        <f t="shared" si="39"/>
        <v>38334.110084533691</v>
      </c>
      <c r="E2540" s="8" t="str" cm="1">
        <f t="array" ref="E2540">_xlfn.IFS(D2540&lt;100000,"Malá",D2540&lt;442000,"Podlimitná",D2540&gt;442000,"Nadlimitná")</f>
        <v>Malá</v>
      </c>
    </row>
    <row r="2541" spans="1:5" x14ac:dyDescent="0.3">
      <c r="A2541" s="14" t="s">
        <v>2615</v>
      </c>
      <c r="B2541" s="13">
        <v>10445.959930419922</v>
      </c>
      <c r="C2541" s="8">
        <v>0</v>
      </c>
      <c r="D2541" s="13">
        <f t="shared" si="39"/>
        <v>10445.959930419922</v>
      </c>
      <c r="E2541" s="8" t="str" cm="1">
        <f t="array" ref="E2541">_xlfn.IFS(D2541&lt;100000,"Malá",D2541&lt;442000,"Podlimitná",D2541&gt;442000,"Nadlimitná")</f>
        <v>Malá</v>
      </c>
    </row>
    <row r="2542" spans="1:5" x14ac:dyDescent="0.3">
      <c r="A2542" s="14" t="s">
        <v>2616</v>
      </c>
      <c r="B2542" s="13">
        <v>3299.2400207519531</v>
      </c>
      <c r="C2542" s="8">
        <v>0</v>
      </c>
      <c r="D2542" s="13">
        <f t="shared" si="39"/>
        <v>3299.2400207519531</v>
      </c>
      <c r="E2542" s="8" t="str" cm="1">
        <f t="array" ref="E2542">_xlfn.IFS(D2542&lt;100000,"Malá",D2542&lt;442000,"Podlimitná",D2542&gt;442000,"Nadlimitná")</f>
        <v>Malá</v>
      </c>
    </row>
    <row r="2543" spans="1:5" x14ac:dyDescent="0.3">
      <c r="A2543" s="14" t="s">
        <v>2617</v>
      </c>
      <c r="B2543" s="13">
        <v>62003.621307373047</v>
      </c>
      <c r="C2543" s="8">
        <v>0</v>
      </c>
      <c r="D2543" s="13">
        <f t="shared" si="39"/>
        <v>62003.621307373047</v>
      </c>
      <c r="E2543" s="8" t="str" cm="1">
        <f t="array" ref="E2543">_xlfn.IFS(D2543&lt;100000,"Malá",D2543&lt;442000,"Podlimitná",D2543&gt;442000,"Nadlimitná")</f>
        <v>Malá</v>
      </c>
    </row>
    <row r="2544" spans="1:5" x14ac:dyDescent="0.3">
      <c r="A2544" s="14" t="s">
        <v>2618</v>
      </c>
      <c r="B2544" s="13">
        <v>10268.970184326172</v>
      </c>
      <c r="C2544" s="8">
        <v>0</v>
      </c>
      <c r="D2544" s="13">
        <f t="shared" si="39"/>
        <v>10268.970184326172</v>
      </c>
      <c r="E2544" s="8" t="str" cm="1">
        <f t="array" ref="E2544">_xlfn.IFS(D2544&lt;100000,"Malá",D2544&lt;442000,"Podlimitná",D2544&gt;442000,"Nadlimitná")</f>
        <v>Malá</v>
      </c>
    </row>
    <row r="2545" spans="1:5" x14ac:dyDescent="0.3">
      <c r="A2545" s="14" t="s">
        <v>2619</v>
      </c>
      <c r="B2545" s="13">
        <v>9001.709716796875</v>
      </c>
      <c r="C2545" s="8">
        <v>0</v>
      </c>
      <c r="D2545" s="13">
        <f t="shared" si="39"/>
        <v>9001.709716796875</v>
      </c>
      <c r="E2545" s="8" t="str" cm="1">
        <f t="array" ref="E2545">_xlfn.IFS(D2545&lt;100000,"Malá",D2545&lt;442000,"Podlimitná",D2545&gt;442000,"Nadlimitná")</f>
        <v>Malá</v>
      </c>
    </row>
    <row r="2546" spans="1:5" x14ac:dyDescent="0.3">
      <c r="A2546" s="14" t="s">
        <v>2620</v>
      </c>
      <c r="B2546" s="13">
        <v>9443.6899719238281</v>
      </c>
      <c r="C2546" s="8">
        <v>0</v>
      </c>
      <c r="D2546" s="13">
        <f t="shared" si="39"/>
        <v>9443.6899719238281</v>
      </c>
      <c r="E2546" s="8" t="str" cm="1">
        <f t="array" ref="E2546">_xlfn.IFS(D2546&lt;100000,"Malá",D2546&lt;442000,"Podlimitná",D2546&gt;442000,"Nadlimitná")</f>
        <v>Malá</v>
      </c>
    </row>
    <row r="2547" spans="1:5" x14ac:dyDescent="0.3">
      <c r="A2547" s="14" t="s">
        <v>2621</v>
      </c>
      <c r="B2547" s="13">
        <v>60368.320495605469</v>
      </c>
      <c r="C2547" s="8">
        <v>0</v>
      </c>
      <c r="D2547" s="13">
        <f t="shared" si="39"/>
        <v>60368.320495605469</v>
      </c>
      <c r="E2547" s="8" t="str" cm="1">
        <f t="array" ref="E2547">_xlfn.IFS(D2547&lt;100000,"Malá",D2547&lt;442000,"Podlimitná",D2547&gt;442000,"Nadlimitná")</f>
        <v>Malá</v>
      </c>
    </row>
    <row r="2548" spans="1:5" x14ac:dyDescent="0.3">
      <c r="A2548" s="14" t="s">
        <v>2622</v>
      </c>
      <c r="B2548" s="13">
        <v>28279.740234375</v>
      </c>
      <c r="C2548" s="8">
        <v>0</v>
      </c>
      <c r="D2548" s="13">
        <f t="shared" si="39"/>
        <v>28279.740234375</v>
      </c>
      <c r="E2548" s="8" t="str" cm="1">
        <f t="array" ref="E2548">_xlfn.IFS(D2548&lt;100000,"Malá",D2548&lt;442000,"Podlimitná",D2548&gt;442000,"Nadlimitná")</f>
        <v>Malá</v>
      </c>
    </row>
    <row r="2549" spans="1:5" x14ac:dyDescent="0.3">
      <c r="A2549" s="14" t="s">
        <v>2623</v>
      </c>
      <c r="B2549" s="13">
        <v>21944.339630126953</v>
      </c>
      <c r="C2549" s="8">
        <v>0</v>
      </c>
      <c r="D2549" s="13">
        <f t="shared" si="39"/>
        <v>21944.339630126953</v>
      </c>
      <c r="E2549" s="8" t="str" cm="1">
        <f t="array" ref="E2549">_xlfn.IFS(D2549&lt;100000,"Malá",D2549&lt;442000,"Podlimitná",D2549&gt;442000,"Nadlimitná")</f>
        <v>Malá</v>
      </c>
    </row>
    <row r="2550" spans="1:5" x14ac:dyDescent="0.3">
      <c r="A2550" s="14" t="s">
        <v>2624</v>
      </c>
      <c r="B2550" s="13">
        <v>24400.7802734375</v>
      </c>
      <c r="C2550" s="8">
        <v>0</v>
      </c>
      <c r="D2550" s="13">
        <f t="shared" si="39"/>
        <v>24400.7802734375</v>
      </c>
      <c r="E2550" s="8" t="str" cm="1">
        <f t="array" ref="E2550">_xlfn.IFS(D2550&lt;100000,"Malá",D2550&lt;442000,"Podlimitná",D2550&gt;442000,"Nadlimitná")</f>
        <v>Malá</v>
      </c>
    </row>
    <row r="2551" spans="1:5" x14ac:dyDescent="0.3">
      <c r="A2551" s="14" t="s">
        <v>2625</v>
      </c>
      <c r="B2551" s="13">
        <v>248172.92068099976</v>
      </c>
      <c r="C2551" s="8">
        <v>0</v>
      </c>
      <c r="D2551" s="13">
        <f t="shared" si="39"/>
        <v>248172.92068099976</v>
      </c>
      <c r="E2551" s="8" t="str" cm="1">
        <f t="array" ref="E2551">_xlfn.IFS(D2551&lt;100000,"Malá",D2551&lt;442000,"Podlimitná",D2551&gt;442000,"Nadlimitná")</f>
        <v>Podlimitná</v>
      </c>
    </row>
    <row r="2552" spans="1:5" x14ac:dyDescent="0.3">
      <c r="A2552" s="14" t="s">
        <v>2626</v>
      </c>
      <c r="B2552" s="13">
        <v>15344.129974365234</v>
      </c>
      <c r="C2552" s="8">
        <v>0</v>
      </c>
      <c r="D2552" s="13">
        <f t="shared" si="39"/>
        <v>15344.129974365234</v>
      </c>
      <c r="E2552" s="8" t="str" cm="1">
        <f t="array" ref="E2552">_xlfn.IFS(D2552&lt;100000,"Malá",D2552&lt;442000,"Podlimitná",D2552&gt;442000,"Nadlimitná")</f>
        <v>Malá</v>
      </c>
    </row>
    <row r="2553" spans="1:5" x14ac:dyDescent="0.3">
      <c r="A2553" s="14" t="s">
        <v>2627</v>
      </c>
      <c r="B2553" s="13">
        <v>137869.36917114258</v>
      </c>
      <c r="C2553" s="8">
        <v>0</v>
      </c>
      <c r="D2553" s="13">
        <f t="shared" si="39"/>
        <v>137869.36917114258</v>
      </c>
      <c r="E2553" s="8" t="str" cm="1">
        <f t="array" ref="E2553">_xlfn.IFS(D2553&lt;100000,"Malá",D2553&lt;442000,"Podlimitná",D2553&gt;442000,"Nadlimitná")</f>
        <v>Podlimitná</v>
      </c>
    </row>
    <row r="2554" spans="1:5" x14ac:dyDescent="0.3">
      <c r="A2554" s="14" t="s">
        <v>2628</v>
      </c>
      <c r="B2554" s="13">
        <v>39309.201477050781</v>
      </c>
      <c r="C2554" s="8">
        <v>0</v>
      </c>
      <c r="D2554" s="13">
        <f t="shared" si="39"/>
        <v>39309.201477050781</v>
      </c>
      <c r="E2554" s="8" t="str" cm="1">
        <f t="array" ref="E2554">_xlfn.IFS(D2554&lt;100000,"Malá",D2554&lt;442000,"Podlimitná",D2554&gt;442000,"Nadlimitná")</f>
        <v>Malá</v>
      </c>
    </row>
    <row r="2555" spans="1:5" x14ac:dyDescent="0.3">
      <c r="A2555" s="14" t="s">
        <v>2629</v>
      </c>
      <c r="B2555" s="13">
        <v>15734.890075683594</v>
      </c>
      <c r="C2555" s="8">
        <v>0</v>
      </c>
      <c r="D2555" s="13">
        <f t="shared" si="39"/>
        <v>15734.890075683594</v>
      </c>
      <c r="E2555" s="8" t="str" cm="1">
        <f t="array" ref="E2555">_xlfn.IFS(D2555&lt;100000,"Malá",D2555&lt;442000,"Podlimitná",D2555&gt;442000,"Nadlimitná")</f>
        <v>Malá</v>
      </c>
    </row>
    <row r="2556" spans="1:5" x14ac:dyDescent="0.3">
      <c r="A2556" s="14" t="s">
        <v>2630</v>
      </c>
      <c r="B2556" s="13">
        <v>114777.25054931641</v>
      </c>
      <c r="C2556" s="8">
        <v>0</v>
      </c>
      <c r="D2556" s="13">
        <f t="shared" si="39"/>
        <v>114777.25054931641</v>
      </c>
      <c r="E2556" s="8" t="str" cm="1">
        <f t="array" ref="E2556">_xlfn.IFS(D2556&lt;100000,"Malá",D2556&lt;442000,"Podlimitná",D2556&gt;442000,"Nadlimitná")</f>
        <v>Podlimitná</v>
      </c>
    </row>
    <row r="2557" spans="1:5" x14ac:dyDescent="0.3">
      <c r="A2557" s="14" t="s">
        <v>2631</v>
      </c>
      <c r="B2557" s="13">
        <v>15040.760070800781</v>
      </c>
      <c r="C2557" s="8">
        <v>0</v>
      </c>
      <c r="D2557" s="13">
        <f t="shared" si="39"/>
        <v>15040.760070800781</v>
      </c>
      <c r="E2557" s="8" t="str" cm="1">
        <f t="array" ref="E2557">_xlfn.IFS(D2557&lt;100000,"Malá",D2557&lt;442000,"Podlimitná",D2557&gt;442000,"Nadlimitná")</f>
        <v>Malá</v>
      </c>
    </row>
    <row r="2558" spans="1:5" x14ac:dyDescent="0.3">
      <c r="A2558" s="14" t="s">
        <v>2632</v>
      </c>
      <c r="B2558" s="13">
        <v>61902.140018463135</v>
      </c>
      <c r="C2558" s="8">
        <v>0</v>
      </c>
      <c r="D2558" s="13">
        <f t="shared" si="39"/>
        <v>61902.140018463135</v>
      </c>
      <c r="E2558" s="8" t="str" cm="1">
        <f t="array" ref="E2558">_xlfn.IFS(D2558&lt;100000,"Malá",D2558&lt;442000,"Podlimitná",D2558&gt;442000,"Nadlimitná")</f>
        <v>Malá</v>
      </c>
    </row>
    <row r="2559" spans="1:5" x14ac:dyDescent="0.3">
      <c r="A2559" s="14" t="s">
        <v>2633</v>
      </c>
      <c r="B2559" s="13">
        <v>6781.8499069213867</v>
      </c>
      <c r="C2559" s="8">
        <v>0</v>
      </c>
      <c r="D2559" s="13">
        <f t="shared" si="39"/>
        <v>6781.8499069213867</v>
      </c>
      <c r="E2559" s="8" t="str" cm="1">
        <f t="array" ref="E2559">_xlfn.IFS(D2559&lt;100000,"Malá",D2559&lt;442000,"Podlimitná",D2559&gt;442000,"Nadlimitná")</f>
        <v>Malá</v>
      </c>
    </row>
    <row r="2560" spans="1:5" x14ac:dyDescent="0.3">
      <c r="A2560" s="14" t="s">
        <v>2634</v>
      </c>
      <c r="B2560" s="13">
        <v>11065.719806671143</v>
      </c>
      <c r="C2560" s="8">
        <v>0</v>
      </c>
      <c r="D2560" s="13">
        <f t="shared" si="39"/>
        <v>11065.719806671143</v>
      </c>
      <c r="E2560" s="8" t="str" cm="1">
        <f t="array" ref="E2560">_xlfn.IFS(D2560&lt;100000,"Malá",D2560&lt;442000,"Podlimitná",D2560&gt;442000,"Nadlimitná")</f>
        <v>Malá</v>
      </c>
    </row>
    <row r="2561" spans="1:5" x14ac:dyDescent="0.3">
      <c r="A2561" s="14" t="s">
        <v>2635</v>
      </c>
      <c r="B2561" s="13">
        <v>6115.8100738525391</v>
      </c>
      <c r="C2561" s="8">
        <v>0</v>
      </c>
      <c r="D2561" s="13">
        <f t="shared" si="39"/>
        <v>6115.8100738525391</v>
      </c>
      <c r="E2561" s="8" t="str" cm="1">
        <f t="array" ref="E2561">_xlfn.IFS(D2561&lt;100000,"Malá",D2561&lt;442000,"Podlimitná",D2561&gt;442000,"Nadlimitná")</f>
        <v>Malá</v>
      </c>
    </row>
    <row r="2562" spans="1:5" x14ac:dyDescent="0.3">
      <c r="A2562" s="14" t="s">
        <v>2636</v>
      </c>
      <c r="B2562" s="13">
        <v>31915.479614257813</v>
      </c>
      <c r="C2562" s="8">
        <v>0</v>
      </c>
      <c r="D2562" s="13">
        <f t="shared" si="39"/>
        <v>31915.479614257813</v>
      </c>
      <c r="E2562" s="8" t="str" cm="1">
        <f t="array" ref="E2562">_xlfn.IFS(D2562&lt;100000,"Malá",D2562&lt;442000,"Podlimitná",D2562&gt;442000,"Nadlimitná")</f>
        <v>Malá</v>
      </c>
    </row>
    <row r="2563" spans="1:5" x14ac:dyDescent="0.3">
      <c r="A2563" s="14" t="s">
        <v>2637</v>
      </c>
      <c r="B2563" s="13">
        <v>46240.420722961426</v>
      </c>
      <c r="C2563" s="8">
        <v>0</v>
      </c>
      <c r="D2563" s="13">
        <f t="shared" si="39"/>
        <v>46240.420722961426</v>
      </c>
      <c r="E2563" s="8" t="str" cm="1">
        <f t="array" ref="E2563">_xlfn.IFS(D2563&lt;100000,"Malá",D2563&lt;442000,"Podlimitná",D2563&gt;442000,"Nadlimitná")</f>
        <v>Malá</v>
      </c>
    </row>
    <row r="2564" spans="1:5" x14ac:dyDescent="0.3">
      <c r="A2564" s="14" t="s">
        <v>2638</v>
      </c>
      <c r="B2564" s="13">
        <v>50662.639938354492</v>
      </c>
      <c r="C2564" s="8">
        <v>0</v>
      </c>
      <c r="D2564" s="13">
        <f t="shared" si="39"/>
        <v>50662.639938354492</v>
      </c>
      <c r="E2564" s="8" t="str" cm="1">
        <f t="array" ref="E2564">_xlfn.IFS(D2564&lt;100000,"Malá",D2564&lt;442000,"Podlimitná",D2564&gt;442000,"Nadlimitná")</f>
        <v>Malá</v>
      </c>
    </row>
    <row r="2565" spans="1:5" x14ac:dyDescent="0.3">
      <c r="A2565" s="14" t="s">
        <v>2639</v>
      </c>
      <c r="B2565" s="13">
        <v>107141.92919921875</v>
      </c>
      <c r="C2565" s="8">
        <v>0</v>
      </c>
      <c r="D2565" s="13">
        <f t="shared" si="39"/>
        <v>107141.92919921875</v>
      </c>
      <c r="E2565" s="8" t="str" cm="1">
        <f t="array" ref="E2565">_xlfn.IFS(D2565&lt;100000,"Malá",D2565&lt;442000,"Podlimitná",D2565&gt;442000,"Nadlimitná")</f>
        <v>Podlimitná</v>
      </c>
    </row>
    <row r="2566" spans="1:5" x14ac:dyDescent="0.3">
      <c r="A2566" s="14" t="s">
        <v>2640</v>
      </c>
      <c r="B2566" s="13">
        <v>33362.700378894806</v>
      </c>
      <c r="C2566" s="8">
        <v>0</v>
      </c>
      <c r="D2566" s="13">
        <f t="shared" si="39"/>
        <v>33362.700378894806</v>
      </c>
      <c r="E2566" s="8" t="str" cm="1">
        <f t="array" ref="E2566">_xlfn.IFS(D2566&lt;100000,"Malá",D2566&lt;442000,"Podlimitná",D2566&gt;442000,"Nadlimitná")</f>
        <v>Malá</v>
      </c>
    </row>
    <row r="2567" spans="1:5" x14ac:dyDescent="0.3">
      <c r="A2567" s="14" t="s">
        <v>2641</v>
      </c>
      <c r="B2567" s="13">
        <v>10717.259857177734</v>
      </c>
      <c r="C2567" s="8">
        <v>0</v>
      </c>
      <c r="D2567" s="13">
        <f t="shared" si="39"/>
        <v>10717.259857177734</v>
      </c>
      <c r="E2567" s="8" t="str" cm="1">
        <f t="array" ref="E2567">_xlfn.IFS(D2567&lt;100000,"Malá",D2567&lt;442000,"Podlimitná",D2567&gt;442000,"Nadlimitná")</f>
        <v>Malá</v>
      </c>
    </row>
    <row r="2568" spans="1:5" x14ac:dyDescent="0.3">
      <c r="A2568" s="14" t="s">
        <v>2642</v>
      </c>
      <c r="B2568" s="13">
        <v>15539.740171432495</v>
      </c>
      <c r="C2568" s="8">
        <v>0</v>
      </c>
      <c r="D2568" s="13">
        <f t="shared" si="39"/>
        <v>15539.740171432495</v>
      </c>
      <c r="E2568" s="8" t="str" cm="1">
        <f t="array" ref="E2568">_xlfn.IFS(D2568&lt;100000,"Malá",D2568&lt;442000,"Podlimitná",D2568&gt;442000,"Nadlimitná")</f>
        <v>Malá</v>
      </c>
    </row>
    <row r="2569" spans="1:5" x14ac:dyDescent="0.3">
      <c r="A2569" s="14" t="s">
        <v>2643</v>
      </c>
      <c r="B2569" s="13">
        <v>111237.70824432373</v>
      </c>
      <c r="C2569" s="8">
        <v>0</v>
      </c>
      <c r="D2569" s="13">
        <f t="shared" si="39"/>
        <v>111237.70824432373</v>
      </c>
      <c r="E2569" s="8" t="str" cm="1">
        <f t="array" ref="E2569">_xlfn.IFS(D2569&lt;100000,"Malá",D2569&lt;442000,"Podlimitná",D2569&gt;442000,"Nadlimitná")</f>
        <v>Podlimitná</v>
      </c>
    </row>
    <row r="2570" spans="1:5" x14ac:dyDescent="0.3">
      <c r="A2570" s="14" t="s">
        <v>2644</v>
      </c>
      <c r="B2570" s="13">
        <v>23720.649841308594</v>
      </c>
      <c r="C2570" s="8">
        <v>0</v>
      </c>
      <c r="D2570" s="13">
        <f t="shared" si="39"/>
        <v>23720.649841308594</v>
      </c>
      <c r="E2570" s="8" t="str" cm="1">
        <f t="array" ref="E2570">_xlfn.IFS(D2570&lt;100000,"Malá",D2570&lt;442000,"Podlimitná",D2570&gt;442000,"Nadlimitná")</f>
        <v>Malá</v>
      </c>
    </row>
    <row r="2571" spans="1:5" x14ac:dyDescent="0.3">
      <c r="A2571" s="14" t="s">
        <v>2645</v>
      </c>
      <c r="B2571" s="13">
        <v>9968.3998641967773</v>
      </c>
      <c r="C2571" s="8">
        <v>0</v>
      </c>
      <c r="D2571" s="13">
        <f t="shared" si="39"/>
        <v>9968.3998641967773</v>
      </c>
      <c r="E2571" s="8" t="str" cm="1">
        <f t="array" ref="E2571">_xlfn.IFS(D2571&lt;100000,"Malá",D2571&lt;442000,"Podlimitná",D2571&gt;442000,"Nadlimitná")</f>
        <v>Malá</v>
      </c>
    </row>
    <row r="2572" spans="1:5" x14ac:dyDescent="0.3">
      <c r="A2572" s="14" t="s">
        <v>2646</v>
      </c>
      <c r="B2572" s="13">
        <v>545841.58197784424</v>
      </c>
      <c r="C2572" s="8">
        <v>1</v>
      </c>
      <c r="D2572" s="13">
        <f t="shared" si="39"/>
        <v>454574.21161262563</v>
      </c>
      <c r="E2572" s="8" t="str" cm="1">
        <f t="array" ref="E2572">_xlfn.IFS(D2572&lt;100000,"Malá",D2572&lt;442000,"Podlimitná",D2572&gt;442000,"Nadlimitná")</f>
        <v>Nadlimitná</v>
      </c>
    </row>
    <row r="2573" spans="1:5" x14ac:dyDescent="0.3">
      <c r="A2573" s="14" t="s">
        <v>2647</v>
      </c>
      <c r="B2573" s="13">
        <v>15673.509906768799</v>
      </c>
      <c r="C2573" s="8">
        <v>0</v>
      </c>
      <c r="D2573" s="13">
        <f t="shared" si="39"/>
        <v>15673.509906768799</v>
      </c>
      <c r="E2573" s="8" t="str" cm="1">
        <f t="array" ref="E2573">_xlfn.IFS(D2573&lt;100000,"Malá",D2573&lt;442000,"Podlimitná",D2573&gt;442000,"Nadlimitná")</f>
        <v>Malá</v>
      </c>
    </row>
    <row r="2574" spans="1:5" x14ac:dyDescent="0.3">
      <c r="A2574" s="14" t="s">
        <v>2648</v>
      </c>
      <c r="B2574" s="13">
        <v>88829.120651245117</v>
      </c>
      <c r="C2574" s="8">
        <v>0</v>
      </c>
      <c r="D2574" s="13">
        <f t="shared" ref="D2574:D2637" si="40">IF(C2574=1,B2574*$M$20,B2574)</f>
        <v>88829.120651245117</v>
      </c>
      <c r="E2574" s="8" t="str" cm="1">
        <f t="array" ref="E2574">_xlfn.IFS(D2574&lt;100000,"Malá",D2574&lt;442000,"Podlimitná",D2574&gt;442000,"Nadlimitná")</f>
        <v>Malá</v>
      </c>
    </row>
    <row r="2575" spans="1:5" x14ac:dyDescent="0.3">
      <c r="A2575" s="14" t="s">
        <v>2649</v>
      </c>
      <c r="B2575" s="13">
        <v>855232.50076293945</v>
      </c>
      <c r="C2575" s="8">
        <v>0</v>
      </c>
      <c r="D2575" s="13">
        <f t="shared" si="40"/>
        <v>855232.50076293945</v>
      </c>
      <c r="E2575" s="8" t="str" cm="1">
        <f t="array" ref="E2575">_xlfn.IFS(D2575&lt;100000,"Malá",D2575&lt;442000,"Podlimitná",D2575&gt;442000,"Nadlimitná")</f>
        <v>Nadlimitná</v>
      </c>
    </row>
    <row r="2576" spans="1:5" x14ac:dyDescent="0.3">
      <c r="A2576" s="14" t="s">
        <v>2650</v>
      </c>
      <c r="B2576" s="13">
        <v>21359.480346679688</v>
      </c>
      <c r="C2576" s="8">
        <v>0</v>
      </c>
      <c r="D2576" s="13">
        <f t="shared" si="40"/>
        <v>21359.480346679688</v>
      </c>
      <c r="E2576" s="8" t="str" cm="1">
        <f t="array" ref="E2576">_xlfn.IFS(D2576&lt;100000,"Malá",D2576&lt;442000,"Podlimitná",D2576&gt;442000,"Nadlimitná")</f>
        <v>Malá</v>
      </c>
    </row>
    <row r="2577" spans="1:5" x14ac:dyDescent="0.3">
      <c r="A2577" s="14" t="s">
        <v>2651</v>
      </c>
      <c r="B2577" s="13">
        <v>2394.8599853515625</v>
      </c>
      <c r="C2577" s="8">
        <v>1</v>
      </c>
      <c r="D2577" s="13">
        <f t="shared" si="40"/>
        <v>1994.4277345436808</v>
      </c>
      <c r="E2577" s="8" t="str" cm="1">
        <f t="array" ref="E2577">_xlfn.IFS(D2577&lt;100000,"Malá",D2577&lt;442000,"Podlimitná",D2577&gt;442000,"Nadlimitná")</f>
        <v>Malá</v>
      </c>
    </row>
    <row r="2578" spans="1:5" x14ac:dyDescent="0.3">
      <c r="A2578" s="14" t="s">
        <v>2652</v>
      </c>
      <c r="B2578" s="13">
        <v>106482.71911621094</v>
      </c>
      <c r="C2578" s="8">
        <v>0</v>
      </c>
      <c r="D2578" s="13">
        <f t="shared" si="40"/>
        <v>106482.71911621094</v>
      </c>
      <c r="E2578" s="8" t="str" cm="1">
        <f t="array" ref="E2578">_xlfn.IFS(D2578&lt;100000,"Malá",D2578&lt;442000,"Podlimitná",D2578&gt;442000,"Nadlimitná")</f>
        <v>Podlimitná</v>
      </c>
    </row>
    <row r="2579" spans="1:5" x14ac:dyDescent="0.3">
      <c r="A2579" s="14" t="s">
        <v>2653</v>
      </c>
      <c r="B2579" s="13">
        <v>197917.63192749023</v>
      </c>
      <c r="C2579" s="8">
        <v>0</v>
      </c>
      <c r="D2579" s="13">
        <f t="shared" si="40"/>
        <v>197917.63192749023</v>
      </c>
      <c r="E2579" s="8" t="str" cm="1">
        <f t="array" ref="E2579">_xlfn.IFS(D2579&lt;100000,"Malá",D2579&lt;442000,"Podlimitná",D2579&gt;442000,"Nadlimitná")</f>
        <v>Podlimitná</v>
      </c>
    </row>
    <row r="2580" spans="1:5" x14ac:dyDescent="0.3">
      <c r="A2580" s="14" t="s">
        <v>2654</v>
      </c>
      <c r="B2580" s="13">
        <v>27155.600112915039</v>
      </c>
      <c r="C2580" s="8">
        <v>0</v>
      </c>
      <c r="D2580" s="13">
        <f t="shared" si="40"/>
        <v>27155.600112915039</v>
      </c>
      <c r="E2580" s="8" t="str" cm="1">
        <f t="array" ref="E2580">_xlfn.IFS(D2580&lt;100000,"Malá",D2580&lt;442000,"Podlimitná",D2580&gt;442000,"Nadlimitná")</f>
        <v>Malá</v>
      </c>
    </row>
    <row r="2581" spans="1:5" x14ac:dyDescent="0.3">
      <c r="A2581" s="14" t="s">
        <v>2655</v>
      </c>
      <c r="B2581" s="13">
        <v>47152.640321731567</v>
      </c>
      <c r="C2581" s="8">
        <v>0</v>
      </c>
      <c r="D2581" s="13">
        <f t="shared" si="40"/>
        <v>47152.640321731567</v>
      </c>
      <c r="E2581" s="8" t="str" cm="1">
        <f t="array" ref="E2581">_xlfn.IFS(D2581&lt;100000,"Malá",D2581&lt;442000,"Podlimitná",D2581&gt;442000,"Nadlimitná")</f>
        <v>Malá</v>
      </c>
    </row>
    <row r="2582" spans="1:5" x14ac:dyDescent="0.3">
      <c r="A2582" s="14" t="s">
        <v>2656</v>
      </c>
      <c r="B2582" s="13">
        <v>135439.53837585449</v>
      </c>
      <c r="C2582" s="8">
        <v>0</v>
      </c>
      <c r="D2582" s="13">
        <f t="shared" si="40"/>
        <v>135439.53837585449</v>
      </c>
      <c r="E2582" s="8" t="str" cm="1">
        <f t="array" ref="E2582">_xlfn.IFS(D2582&lt;100000,"Malá",D2582&lt;442000,"Podlimitná",D2582&gt;442000,"Nadlimitná")</f>
        <v>Podlimitná</v>
      </c>
    </row>
    <row r="2583" spans="1:5" x14ac:dyDescent="0.3">
      <c r="A2583" s="14" t="s">
        <v>2657</v>
      </c>
      <c r="B2583" s="13">
        <v>229446.1598815918</v>
      </c>
      <c r="C2583" s="8">
        <v>0</v>
      </c>
      <c r="D2583" s="13">
        <f t="shared" si="40"/>
        <v>229446.1598815918</v>
      </c>
      <c r="E2583" s="8" t="str" cm="1">
        <f t="array" ref="E2583">_xlfn.IFS(D2583&lt;100000,"Malá",D2583&lt;442000,"Podlimitná",D2583&gt;442000,"Nadlimitná")</f>
        <v>Podlimitná</v>
      </c>
    </row>
    <row r="2584" spans="1:5" x14ac:dyDescent="0.3">
      <c r="A2584" s="14" t="s">
        <v>2658</v>
      </c>
      <c r="B2584" s="13">
        <v>16089.099975585938</v>
      </c>
      <c r="C2584" s="8">
        <v>0</v>
      </c>
      <c r="D2584" s="13">
        <f t="shared" si="40"/>
        <v>16089.099975585938</v>
      </c>
      <c r="E2584" s="8" t="str" cm="1">
        <f t="array" ref="E2584">_xlfn.IFS(D2584&lt;100000,"Malá",D2584&lt;442000,"Podlimitná",D2584&gt;442000,"Nadlimitná")</f>
        <v>Malá</v>
      </c>
    </row>
    <row r="2585" spans="1:5" x14ac:dyDescent="0.3">
      <c r="A2585" s="14" t="s">
        <v>2659</v>
      </c>
      <c r="B2585" s="13">
        <v>8557.3599433898926</v>
      </c>
      <c r="C2585" s="8">
        <v>0</v>
      </c>
      <c r="D2585" s="13">
        <f t="shared" si="40"/>
        <v>8557.3599433898926</v>
      </c>
      <c r="E2585" s="8" t="str" cm="1">
        <f t="array" ref="E2585">_xlfn.IFS(D2585&lt;100000,"Malá",D2585&lt;442000,"Podlimitná",D2585&gt;442000,"Nadlimitná")</f>
        <v>Malá</v>
      </c>
    </row>
    <row r="2586" spans="1:5" x14ac:dyDescent="0.3">
      <c r="A2586" s="14" t="s">
        <v>2660</v>
      </c>
      <c r="B2586" s="13">
        <v>72096.299851417542</v>
      </c>
      <c r="C2586" s="8">
        <v>0</v>
      </c>
      <c r="D2586" s="13">
        <f t="shared" si="40"/>
        <v>72096.299851417542</v>
      </c>
      <c r="E2586" s="8" t="str" cm="1">
        <f t="array" ref="E2586">_xlfn.IFS(D2586&lt;100000,"Malá",D2586&lt;442000,"Podlimitná",D2586&gt;442000,"Nadlimitná")</f>
        <v>Malá</v>
      </c>
    </row>
    <row r="2587" spans="1:5" x14ac:dyDescent="0.3">
      <c r="A2587" s="14" t="s">
        <v>2661</v>
      </c>
      <c r="B2587" s="13">
        <v>43097.870086669922</v>
      </c>
      <c r="C2587" s="8">
        <v>0</v>
      </c>
      <c r="D2587" s="13">
        <f t="shared" si="40"/>
        <v>43097.870086669922</v>
      </c>
      <c r="E2587" s="8" t="str" cm="1">
        <f t="array" ref="E2587">_xlfn.IFS(D2587&lt;100000,"Malá",D2587&lt;442000,"Podlimitná",D2587&gt;442000,"Nadlimitná")</f>
        <v>Malá</v>
      </c>
    </row>
    <row r="2588" spans="1:5" x14ac:dyDescent="0.3">
      <c r="A2588" s="14" t="s">
        <v>2662</v>
      </c>
      <c r="B2588" s="13">
        <v>9269.52978515625</v>
      </c>
      <c r="C2588" s="8">
        <v>0</v>
      </c>
      <c r="D2588" s="13">
        <f t="shared" si="40"/>
        <v>9269.52978515625</v>
      </c>
      <c r="E2588" s="8" t="str" cm="1">
        <f t="array" ref="E2588">_xlfn.IFS(D2588&lt;100000,"Malá",D2588&lt;442000,"Podlimitná",D2588&gt;442000,"Nadlimitná")</f>
        <v>Malá</v>
      </c>
    </row>
    <row r="2589" spans="1:5" x14ac:dyDescent="0.3">
      <c r="A2589" s="14" t="s">
        <v>2663</v>
      </c>
      <c r="B2589" s="13">
        <v>6098.18017578125</v>
      </c>
      <c r="C2589" s="8">
        <v>0</v>
      </c>
      <c r="D2589" s="13">
        <f t="shared" si="40"/>
        <v>6098.18017578125</v>
      </c>
      <c r="E2589" s="8" t="str" cm="1">
        <f t="array" ref="E2589">_xlfn.IFS(D2589&lt;100000,"Malá",D2589&lt;442000,"Podlimitná",D2589&gt;442000,"Nadlimitná")</f>
        <v>Malá</v>
      </c>
    </row>
    <row r="2590" spans="1:5" x14ac:dyDescent="0.3">
      <c r="A2590" s="14" t="s">
        <v>2664</v>
      </c>
      <c r="B2590" s="13">
        <v>3713.6699829101563</v>
      </c>
      <c r="C2590" s="8">
        <v>0</v>
      </c>
      <c r="D2590" s="13">
        <f t="shared" si="40"/>
        <v>3713.6699829101563</v>
      </c>
      <c r="E2590" s="8" t="str" cm="1">
        <f t="array" ref="E2590">_xlfn.IFS(D2590&lt;100000,"Malá",D2590&lt;442000,"Podlimitná",D2590&gt;442000,"Nadlimitná")</f>
        <v>Malá</v>
      </c>
    </row>
    <row r="2591" spans="1:5" x14ac:dyDescent="0.3">
      <c r="A2591" s="14" t="s">
        <v>2665</v>
      </c>
      <c r="B2591" s="13">
        <v>2623.5800247192383</v>
      </c>
      <c r="C2591" s="8">
        <v>0</v>
      </c>
      <c r="D2591" s="13">
        <f t="shared" si="40"/>
        <v>2623.5800247192383</v>
      </c>
      <c r="E2591" s="8" t="str" cm="1">
        <f t="array" ref="E2591">_xlfn.IFS(D2591&lt;100000,"Malá",D2591&lt;442000,"Podlimitná",D2591&gt;442000,"Nadlimitná")</f>
        <v>Malá</v>
      </c>
    </row>
    <row r="2592" spans="1:5" x14ac:dyDescent="0.3">
      <c r="A2592" s="14" t="s">
        <v>2666</v>
      </c>
      <c r="B2592" s="13">
        <v>5007.0698852539063</v>
      </c>
      <c r="C2592" s="8">
        <v>0</v>
      </c>
      <c r="D2592" s="13">
        <f t="shared" si="40"/>
        <v>5007.0698852539063</v>
      </c>
      <c r="E2592" s="8" t="str" cm="1">
        <f t="array" ref="E2592">_xlfn.IFS(D2592&lt;100000,"Malá",D2592&lt;442000,"Podlimitná",D2592&gt;442000,"Nadlimitná")</f>
        <v>Malá</v>
      </c>
    </row>
    <row r="2593" spans="1:5" x14ac:dyDescent="0.3">
      <c r="A2593" s="14" t="s">
        <v>2667</v>
      </c>
      <c r="B2593" s="13">
        <v>5201.39990234375</v>
      </c>
      <c r="C2593" s="8">
        <v>0</v>
      </c>
      <c r="D2593" s="13">
        <f t="shared" si="40"/>
        <v>5201.39990234375</v>
      </c>
      <c r="E2593" s="8" t="str" cm="1">
        <f t="array" ref="E2593">_xlfn.IFS(D2593&lt;100000,"Malá",D2593&lt;442000,"Podlimitná",D2593&gt;442000,"Nadlimitná")</f>
        <v>Malá</v>
      </c>
    </row>
    <row r="2594" spans="1:5" x14ac:dyDescent="0.3">
      <c r="A2594" s="14" t="s">
        <v>2668</v>
      </c>
      <c r="B2594" s="13">
        <v>36322.390441894531</v>
      </c>
      <c r="C2594" s="8">
        <v>0</v>
      </c>
      <c r="D2594" s="13">
        <f t="shared" si="40"/>
        <v>36322.390441894531</v>
      </c>
      <c r="E2594" s="8" t="str" cm="1">
        <f t="array" ref="E2594">_xlfn.IFS(D2594&lt;100000,"Malá",D2594&lt;442000,"Podlimitná",D2594&gt;442000,"Nadlimitná")</f>
        <v>Malá</v>
      </c>
    </row>
    <row r="2595" spans="1:5" x14ac:dyDescent="0.3">
      <c r="A2595" s="14" t="s">
        <v>2669</v>
      </c>
      <c r="B2595" s="13">
        <v>232893.73190307617</v>
      </c>
      <c r="C2595" s="8">
        <v>0</v>
      </c>
      <c r="D2595" s="13">
        <f t="shared" si="40"/>
        <v>232893.73190307617</v>
      </c>
      <c r="E2595" s="8" t="str" cm="1">
        <f t="array" ref="E2595">_xlfn.IFS(D2595&lt;100000,"Malá",D2595&lt;442000,"Podlimitná",D2595&gt;442000,"Nadlimitná")</f>
        <v>Podlimitná</v>
      </c>
    </row>
    <row r="2596" spans="1:5" x14ac:dyDescent="0.3">
      <c r="A2596" s="14" t="s">
        <v>2670</v>
      </c>
      <c r="B2596" s="13">
        <v>47578.729705810547</v>
      </c>
      <c r="C2596" s="8">
        <v>0</v>
      </c>
      <c r="D2596" s="13">
        <f t="shared" si="40"/>
        <v>47578.729705810547</v>
      </c>
      <c r="E2596" s="8" t="str" cm="1">
        <f t="array" ref="E2596">_xlfn.IFS(D2596&lt;100000,"Malá",D2596&lt;442000,"Podlimitná",D2596&gt;442000,"Nadlimitná")</f>
        <v>Malá</v>
      </c>
    </row>
    <row r="2597" spans="1:5" x14ac:dyDescent="0.3">
      <c r="A2597" s="14" t="s">
        <v>2671</v>
      </c>
      <c r="B2597" s="13">
        <v>217598.75825500488</v>
      </c>
      <c r="C2597" s="8">
        <v>0</v>
      </c>
      <c r="D2597" s="13">
        <f t="shared" si="40"/>
        <v>217598.75825500488</v>
      </c>
      <c r="E2597" s="8" t="str" cm="1">
        <f t="array" ref="E2597">_xlfn.IFS(D2597&lt;100000,"Malá",D2597&lt;442000,"Podlimitná",D2597&gt;442000,"Nadlimitná")</f>
        <v>Podlimitná</v>
      </c>
    </row>
    <row r="2598" spans="1:5" x14ac:dyDescent="0.3">
      <c r="A2598" s="14" t="s">
        <v>2672</v>
      </c>
      <c r="B2598" s="13">
        <v>11338.299957275391</v>
      </c>
      <c r="C2598" s="8">
        <v>0</v>
      </c>
      <c r="D2598" s="13">
        <f t="shared" si="40"/>
        <v>11338.299957275391</v>
      </c>
      <c r="E2598" s="8" t="str" cm="1">
        <f t="array" ref="E2598">_xlfn.IFS(D2598&lt;100000,"Malá",D2598&lt;442000,"Podlimitná",D2598&gt;442000,"Nadlimitná")</f>
        <v>Malá</v>
      </c>
    </row>
    <row r="2599" spans="1:5" x14ac:dyDescent="0.3">
      <c r="A2599" s="14" t="s">
        <v>2673</v>
      </c>
      <c r="B2599" s="13">
        <v>90578.159301757813</v>
      </c>
      <c r="C2599" s="8">
        <v>0</v>
      </c>
      <c r="D2599" s="13">
        <f t="shared" si="40"/>
        <v>90578.159301757813</v>
      </c>
      <c r="E2599" s="8" t="str" cm="1">
        <f t="array" ref="E2599">_xlfn.IFS(D2599&lt;100000,"Malá",D2599&lt;442000,"Podlimitná",D2599&gt;442000,"Nadlimitná")</f>
        <v>Malá</v>
      </c>
    </row>
    <row r="2600" spans="1:5" x14ac:dyDescent="0.3">
      <c r="A2600" s="14" t="s">
        <v>2674</v>
      </c>
      <c r="B2600" s="13">
        <v>8349.7899169921875</v>
      </c>
      <c r="C2600" s="8">
        <v>0</v>
      </c>
      <c r="D2600" s="13">
        <f t="shared" si="40"/>
        <v>8349.7899169921875</v>
      </c>
      <c r="E2600" s="8" t="str" cm="1">
        <f t="array" ref="E2600">_xlfn.IFS(D2600&lt;100000,"Malá",D2600&lt;442000,"Podlimitná",D2600&gt;442000,"Nadlimitná")</f>
        <v>Malá</v>
      </c>
    </row>
    <row r="2601" spans="1:5" x14ac:dyDescent="0.3">
      <c r="A2601" s="14" t="s">
        <v>2675</v>
      </c>
      <c r="B2601" s="13">
        <v>77562.370040893555</v>
      </c>
      <c r="C2601" s="8">
        <v>0</v>
      </c>
      <c r="D2601" s="13">
        <f t="shared" si="40"/>
        <v>77562.370040893555</v>
      </c>
      <c r="E2601" s="8" t="str" cm="1">
        <f t="array" ref="E2601">_xlfn.IFS(D2601&lt;100000,"Malá",D2601&lt;442000,"Podlimitná",D2601&gt;442000,"Nadlimitná")</f>
        <v>Malá</v>
      </c>
    </row>
    <row r="2602" spans="1:5" x14ac:dyDescent="0.3">
      <c r="A2602" s="14" t="s">
        <v>2676</v>
      </c>
      <c r="B2602" s="13">
        <v>313986.88766860962</v>
      </c>
      <c r="C2602" s="8">
        <v>1</v>
      </c>
      <c r="D2602" s="13">
        <f t="shared" si="40"/>
        <v>261486.75115860577</v>
      </c>
      <c r="E2602" s="8" t="str" cm="1">
        <f t="array" ref="E2602">_xlfn.IFS(D2602&lt;100000,"Malá",D2602&lt;442000,"Podlimitná",D2602&gt;442000,"Nadlimitná")</f>
        <v>Podlimitná</v>
      </c>
    </row>
    <row r="2603" spans="1:5" x14ac:dyDescent="0.3">
      <c r="A2603" s="14" t="s">
        <v>2677</v>
      </c>
      <c r="B2603" s="13">
        <v>94067.780639648438</v>
      </c>
      <c r="C2603" s="8">
        <v>0</v>
      </c>
      <c r="D2603" s="13">
        <f t="shared" si="40"/>
        <v>94067.780639648438</v>
      </c>
      <c r="E2603" s="8" t="str" cm="1">
        <f t="array" ref="E2603">_xlfn.IFS(D2603&lt;100000,"Malá",D2603&lt;442000,"Podlimitná",D2603&gt;442000,"Nadlimitná")</f>
        <v>Malá</v>
      </c>
    </row>
    <row r="2604" spans="1:5" x14ac:dyDescent="0.3">
      <c r="A2604" s="14" t="s">
        <v>2678</v>
      </c>
      <c r="B2604" s="13">
        <v>271222.29076004028</v>
      </c>
      <c r="C2604" s="8">
        <v>0</v>
      </c>
      <c r="D2604" s="13">
        <f t="shared" si="40"/>
        <v>271222.29076004028</v>
      </c>
      <c r="E2604" s="8" t="str" cm="1">
        <f t="array" ref="E2604">_xlfn.IFS(D2604&lt;100000,"Malá",D2604&lt;442000,"Podlimitná",D2604&gt;442000,"Nadlimitná")</f>
        <v>Podlimitná</v>
      </c>
    </row>
    <row r="2605" spans="1:5" x14ac:dyDescent="0.3">
      <c r="A2605" s="14" t="s">
        <v>2679</v>
      </c>
      <c r="B2605" s="13">
        <v>146916.49166870117</v>
      </c>
      <c r="C2605" s="8">
        <v>0</v>
      </c>
      <c r="D2605" s="13">
        <f t="shared" si="40"/>
        <v>146916.49166870117</v>
      </c>
      <c r="E2605" s="8" t="str" cm="1">
        <f t="array" ref="E2605">_xlfn.IFS(D2605&lt;100000,"Malá",D2605&lt;442000,"Podlimitná",D2605&gt;442000,"Nadlimitná")</f>
        <v>Podlimitná</v>
      </c>
    </row>
    <row r="2606" spans="1:5" x14ac:dyDescent="0.3">
      <c r="A2606" s="14" t="s">
        <v>2680</v>
      </c>
      <c r="B2606" s="13">
        <v>95335.659255981445</v>
      </c>
      <c r="C2606" s="8">
        <v>0</v>
      </c>
      <c r="D2606" s="13">
        <f t="shared" si="40"/>
        <v>95335.659255981445</v>
      </c>
      <c r="E2606" s="8" t="str" cm="1">
        <f t="array" ref="E2606">_xlfn.IFS(D2606&lt;100000,"Malá",D2606&lt;442000,"Podlimitná",D2606&gt;442000,"Nadlimitná")</f>
        <v>Malá</v>
      </c>
    </row>
    <row r="2607" spans="1:5" x14ac:dyDescent="0.3">
      <c r="A2607" s="14" t="s">
        <v>2681</v>
      </c>
      <c r="B2607" s="13">
        <v>128921.15769004822</v>
      </c>
      <c r="C2607" s="8">
        <v>0</v>
      </c>
      <c r="D2607" s="13">
        <f t="shared" si="40"/>
        <v>128921.15769004822</v>
      </c>
      <c r="E2607" s="8" t="str" cm="1">
        <f t="array" ref="E2607">_xlfn.IFS(D2607&lt;100000,"Malá",D2607&lt;442000,"Podlimitná",D2607&gt;442000,"Nadlimitná")</f>
        <v>Podlimitná</v>
      </c>
    </row>
    <row r="2608" spans="1:5" x14ac:dyDescent="0.3">
      <c r="A2608" s="14" t="s">
        <v>2682</v>
      </c>
      <c r="B2608" s="13">
        <v>3737.489990234375</v>
      </c>
      <c r="C2608" s="8">
        <v>0</v>
      </c>
      <c r="D2608" s="13">
        <f t="shared" si="40"/>
        <v>3737.489990234375</v>
      </c>
      <c r="E2608" s="8" t="str" cm="1">
        <f t="array" ref="E2608">_xlfn.IFS(D2608&lt;100000,"Malá",D2608&lt;442000,"Podlimitná",D2608&gt;442000,"Nadlimitná")</f>
        <v>Malá</v>
      </c>
    </row>
    <row r="2609" spans="1:5" x14ac:dyDescent="0.3">
      <c r="A2609" s="14" t="s">
        <v>2683</v>
      </c>
      <c r="B2609" s="13">
        <v>23256.489963531494</v>
      </c>
      <c r="C2609" s="8">
        <v>0</v>
      </c>
      <c r="D2609" s="13">
        <f t="shared" si="40"/>
        <v>23256.489963531494</v>
      </c>
      <c r="E2609" s="8" t="str" cm="1">
        <f t="array" ref="E2609">_xlfn.IFS(D2609&lt;100000,"Malá",D2609&lt;442000,"Podlimitná",D2609&gt;442000,"Nadlimitná")</f>
        <v>Malá</v>
      </c>
    </row>
    <row r="2610" spans="1:5" x14ac:dyDescent="0.3">
      <c r="A2610" s="14" t="s">
        <v>2684</v>
      </c>
      <c r="B2610" s="13">
        <v>145334.63153076172</v>
      </c>
      <c r="C2610" s="8">
        <v>0</v>
      </c>
      <c r="D2610" s="13">
        <f t="shared" si="40"/>
        <v>145334.63153076172</v>
      </c>
      <c r="E2610" s="8" t="str" cm="1">
        <f t="array" ref="E2610">_xlfn.IFS(D2610&lt;100000,"Malá",D2610&lt;442000,"Podlimitná",D2610&gt;442000,"Nadlimitná")</f>
        <v>Podlimitná</v>
      </c>
    </row>
    <row r="2611" spans="1:5" x14ac:dyDescent="0.3">
      <c r="A2611" s="14" t="s">
        <v>2685</v>
      </c>
      <c r="B2611" s="13">
        <v>47464.380249023438</v>
      </c>
      <c r="C2611" s="8">
        <v>0</v>
      </c>
      <c r="D2611" s="13">
        <f t="shared" si="40"/>
        <v>47464.380249023438</v>
      </c>
      <c r="E2611" s="8" t="str" cm="1">
        <f t="array" ref="E2611">_xlfn.IFS(D2611&lt;100000,"Malá",D2611&lt;442000,"Podlimitná",D2611&gt;442000,"Nadlimitná")</f>
        <v>Malá</v>
      </c>
    </row>
    <row r="2612" spans="1:5" x14ac:dyDescent="0.3">
      <c r="A2612" s="14" t="s">
        <v>2686</v>
      </c>
      <c r="B2612" s="13">
        <v>24994.399551391602</v>
      </c>
      <c r="C2612" s="8">
        <v>0</v>
      </c>
      <c r="D2612" s="13">
        <f t="shared" si="40"/>
        <v>24994.399551391602</v>
      </c>
      <c r="E2612" s="8" t="str" cm="1">
        <f t="array" ref="E2612">_xlfn.IFS(D2612&lt;100000,"Malá",D2612&lt;442000,"Podlimitná",D2612&gt;442000,"Nadlimitná")</f>
        <v>Malá</v>
      </c>
    </row>
    <row r="2613" spans="1:5" x14ac:dyDescent="0.3">
      <c r="A2613" s="14" t="s">
        <v>2687</v>
      </c>
      <c r="B2613" s="13">
        <v>5459.7600555419922</v>
      </c>
      <c r="C2613" s="8">
        <v>0</v>
      </c>
      <c r="D2613" s="13">
        <f t="shared" si="40"/>
        <v>5459.7600555419922</v>
      </c>
      <c r="E2613" s="8" t="str" cm="1">
        <f t="array" ref="E2613">_xlfn.IFS(D2613&lt;100000,"Malá",D2613&lt;442000,"Podlimitná",D2613&gt;442000,"Nadlimitná")</f>
        <v>Malá</v>
      </c>
    </row>
    <row r="2614" spans="1:5" x14ac:dyDescent="0.3">
      <c r="A2614" s="14" t="s">
        <v>2688</v>
      </c>
      <c r="B2614" s="13">
        <v>3095.8399658203125</v>
      </c>
      <c r="C2614" s="8">
        <v>0</v>
      </c>
      <c r="D2614" s="13">
        <f t="shared" si="40"/>
        <v>3095.8399658203125</v>
      </c>
      <c r="E2614" s="8" t="str" cm="1">
        <f t="array" ref="E2614">_xlfn.IFS(D2614&lt;100000,"Malá",D2614&lt;442000,"Podlimitná",D2614&gt;442000,"Nadlimitná")</f>
        <v>Malá</v>
      </c>
    </row>
    <row r="2615" spans="1:5" x14ac:dyDescent="0.3">
      <c r="A2615" s="14" t="s">
        <v>2689</v>
      </c>
      <c r="B2615" s="13">
        <v>61124.06005859375</v>
      </c>
      <c r="C2615" s="8">
        <v>0</v>
      </c>
      <c r="D2615" s="13">
        <f t="shared" si="40"/>
        <v>61124.06005859375</v>
      </c>
      <c r="E2615" s="8" t="str" cm="1">
        <f t="array" ref="E2615">_xlfn.IFS(D2615&lt;100000,"Malá",D2615&lt;442000,"Podlimitná",D2615&gt;442000,"Nadlimitná")</f>
        <v>Malá</v>
      </c>
    </row>
    <row r="2616" spans="1:5" x14ac:dyDescent="0.3">
      <c r="A2616" s="14" t="s">
        <v>2690</v>
      </c>
      <c r="B2616" s="13">
        <v>28631.739921569824</v>
      </c>
      <c r="C2616" s="8">
        <v>0</v>
      </c>
      <c r="D2616" s="13">
        <f t="shared" si="40"/>
        <v>28631.739921569824</v>
      </c>
      <c r="E2616" s="8" t="str" cm="1">
        <f t="array" ref="E2616">_xlfn.IFS(D2616&lt;100000,"Malá",D2616&lt;442000,"Podlimitná",D2616&gt;442000,"Nadlimitná")</f>
        <v>Malá</v>
      </c>
    </row>
    <row r="2617" spans="1:5" x14ac:dyDescent="0.3">
      <c r="A2617" s="14" t="s">
        <v>2691</v>
      </c>
      <c r="B2617" s="13">
        <v>7818.760009765625</v>
      </c>
      <c r="C2617" s="8">
        <v>0</v>
      </c>
      <c r="D2617" s="13">
        <f t="shared" si="40"/>
        <v>7818.760009765625</v>
      </c>
      <c r="E2617" s="8" t="str" cm="1">
        <f t="array" ref="E2617">_xlfn.IFS(D2617&lt;100000,"Malá",D2617&lt;442000,"Podlimitná",D2617&gt;442000,"Nadlimitná")</f>
        <v>Malá</v>
      </c>
    </row>
    <row r="2618" spans="1:5" x14ac:dyDescent="0.3">
      <c r="A2618" s="14" t="s">
        <v>2692</v>
      </c>
      <c r="B2618" s="13">
        <v>22650.820190429688</v>
      </c>
      <c r="C2618" s="8">
        <v>0</v>
      </c>
      <c r="D2618" s="13">
        <f t="shared" si="40"/>
        <v>22650.820190429688</v>
      </c>
      <c r="E2618" s="8" t="str" cm="1">
        <f t="array" ref="E2618">_xlfn.IFS(D2618&lt;100000,"Malá",D2618&lt;442000,"Podlimitná",D2618&gt;442000,"Nadlimitná")</f>
        <v>Malá</v>
      </c>
    </row>
    <row r="2619" spans="1:5" x14ac:dyDescent="0.3">
      <c r="A2619" s="14" t="s">
        <v>2693</v>
      </c>
      <c r="B2619" s="13">
        <v>34635.950317382813</v>
      </c>
      <c r="C2619" s="8">
        <v>0</v>
      </c>
      <c r="D2619" s="13">
        <f t="shared" si="40"/>
        <v>34635.950317382813</v>
      </c>
      <c r="E2619" s="8" t="str" cm="1">
        <f t="array" ref="E2619">_xlfn.IFS(D2619&lt;100000,"Malá",D2619&lt;442000,"Podlimitná",D2619&gt;442000,"Nadlimitná")</f>
        <v>Malá</v>
      </c>
    </row>
    <row r="2620" spans="1:5" x14ac:dyDescent="0.3">
      <c r="A2620" s="14" t="s">
        <v>2694</v>
      </c>
      <c r="B2620" s="13">
        <v>58023.740215301514</v>
      </c>
      <c r="C2620" s="8">
        <v>0</v>
      </c>
      <c r="D2620" s="13">
        <f t="shared" si="40"/>
        <v>58023.740215301514</v>
      </c>
      <c r="E2620" s="8" t="str" cm="1">
        <f t="array" ref="E2620">_xlfn.IFS(D2620&lt;100000,"Malá",D2620&lt;442000,"Podlimitná",D2620&gt;442000,"Nadlimitná")</f>
        <v>Malá</v>
      </c>
    </row>
    <row r="2621" spans="1:5" x14ac:dyDescent="0.3">
      <c r="A2621" s="14" t="s">
        <v>2695</v>
      </c>
      <c r="B2621" s="13">
        <v>6568.35986328125</v>
      </c>
      <c r="C2621" s="8">
        <v>0</v>
      </c>
      <c r="D2621" s="13">
        <f t="shared" si="40"/>
        <v>6568.35986328125</v>
      </c>
      <c r="E2621" s="8" t="str" cm="1">
        <f t="array" ref="E2621">_xlfn.IFS(D2621&lt;100000,"Malá",D2621&lt;442000,"Podlimitná",D2621&gt;442000,"Nadlimitná")</f>
        <v>Malá</v>
      </c>
    </row>
    <row r="2622" spans="1:5" x14ac:dyDescent="0.3">
      <c r="A2622" s="14" t="s">
        <v>2696</v>
      </c>
      <c r="B2622" s="13">
        <v>112574.80184555054</v>
      </c>
      <c r="C2622" s="8">
        <v>0</v>
      </c>
      <c r="D2622" s="13">
        <f t="shared" si="40"/>
        <v>112574.80184555054</v>
      </c>
      <c r="E2622" s="8" t="str" cm="1">
        <f t="array" ref="E2622">_xlfn.IFS(D2622&lt;100000,"Malá",D2622&lt;442000,"Podlimitná",D2622&gt;442000,"Nadlimitná")</f>
        <v>Podlimitná</v>
      </c>
    </row>
    <row r="2623" spans="1:5" x14ac:dyDescent="0.3">
      <c r="A2623" s="14" t="s">
        <v>2697</v>
      </c>
      <c r="B2623" s="13">
        <v>2690.5800018310547</v>
      </c>
      <c r="C2623" s="8">
        <v>0</v>
      </c>
      <c r="D2623" s="13">
        <f t="shared" si="40"/>
        <v>2690.5800018310547</v>
      </c>
      <c r="E2623" s="8" t="str" cm="1">
        <f t="array" ref="E2623">_xlfn.IFS(D2623&lt;100000,"Malá",D2623&lt;442000,"Podlimitná",D2623&gt;442000,"Nadlimitná")</f>
        <v>Malá</v>
      </c>
    </row>
    <row r="2624" spans="1:5" x14ac:dyDescent="0.3">
      <c r="A2624" s="14" t="s">
        <v>2698</v>
      </c>
      <c r="B2624" s="13">
        <v>19995.8203125</v>
      </c>
      <c r="C2624" s="8">
        <v>0</v>
      </c>
      <c r="D2624" s="13">
        <f t="shared" si="40"/>
        <v>19995.8203125</v>
      </c>
      <c r="E2624" s="8" t="str" cm="1">
        <f t="array" ref="E2624">_xlfn.IFS(D2624&lt;100000,"Malá",D2624&lt;442000,"Podlimitná",D2624&gt;442000,"Nadlimitná")</f>
        <v>Malá</v>
      </c>
    </row>
    <row r="2625" spans="1:5" x14ac:dyDescent="0.3">
      <c r="A2625" s="14" t="s">
        <v>2699</v>
      </c>
      <c r="B2625" s="13">
        <v>141684.58971405029</v>
      </c>
      <c r="C2625" s="8">
        <v>0</v>
      </c>
      <c r="D2625" s="13">
        <f t="shared" si="40"/>
        <v>141684.58971405029</v>
      </c>
      <c r="E2625" s="8" t="str" cm="1">
        <f t="array" ref="E2625">_xlfn.IFS(D2625&lt;100000,"Malá",D2625&lt;442000,"Podlimitná",D2625&gt;442000,"Nadlimitná")</f>
        <v>Podlimitná</v>
      </c>
    </row>
    <row r="2626" spans="1:5" x14ac:dyDescent="0.3">
      <c r="A2626" s="14" t="s">
        <v>2700</v>
      </c>
      <c r="B2626" s="13">
        <v>5134.6699810028076</v>
      </c>
      <c r="C2626" s="8">
        <v>0</v>
      </c>
      <c r="D2626" s="13">
        <f t="shared" si="40"/>
        <v>5134.6699810028076</v>
      </c>
      <c r="E2626" s="8" t="str" cm="1">
        <f t="array" ref="E2626">_xlfn.IFS(D2626&lt;100000,"Malá",D2626&lt;442000,"Podlimitná",D2626&gt;442000,"Nadlimitná")</f>
        <v>Malá</v>
      </c>
    </row>
    <row r="2627" spans="1:5" x14ac:dyDescent="0.3">
      <c r="A2627" s="14" t="s">
        <v>2701</v>
      </c>
      <c r="B2627" s="13">
        <v>2445.600025177002</v>
      </c>
      <c r="C2627" s="8">
        <v>0</v>
      </c>
      <c r="D2627" s="13">
        <f t="shared" si="40"/>
        <v>2445.600025177002</v>
      </c>
      <c r="E2627" s="8" t="str" cm="1">
        <f t="array" ref="E2627">_xlfn.IFS(D2627&lt;100000,"Malá",D2627&lt;442000,"Podlimitná",D2627&gt;442000,"Nadlimitná")</f>
        <v>Malá</v>
      </c>
    </row>
    <row r="2628" spans="1:5" x14ac:dyDescent="0.3">
      <c r="A2628" s="14" t="s">
        <v>2702</v>
      </c>
      <c r="B2628" s="13">
        <v>22405.479827880859</v>
      </c>
      <c r="C2628" s="8">
        <v>0</v>
      </c>
      <c r="D2628" s="13">
        <f t="shared" si="40"/>
        <v>22405.479827880859</v>
      </c>
      <c r="E2628" s="8" t="str" cm="1">
        <f t="array" ref="E2628">_xlfn.IFS(D2628&lt;100000,"Malá",D2628&lt;442000,"Podlimitná",D2628&gt;442000,"Nadlimitná")</f>
        <v>Malá</v>
      </c>
    </row>
    <row r="2629" spans="1:5" x14ac:dyDescent="0.3">
      <c r="A2629" s="14" t="s">
        <v>2703</v>
      </c>
      <c r="B2629" s="13">
        <v>489201.46825790405</v>
      </c>
      <c r="C2629" s="8">
        <v>1</v>
      </c>
      <c r="D2629" s="13">
        <f t="shared" si="40"/>
        <v>407404.60070354625</v>
      </c>
      <c r="E2629" s="8" t="str" cm="1">
        <f t="array" ref="E2629">_xlfn.IFS(D2629&lt;100000,"Malá",D2629&lt;442000,"Podlimitná",D2629&gt;442000,"Nadlimitná")</f>
        <v>Podlimitná</v>
      </c>
    </row>
    <row r="2630" spans="1:5" x14ac:dyDescent="0.3">
      <c r="A2630" s="14" t="s">
        <v>2704</v>
      </c>
      <c r="B2630" s="13">
        <v>22953.679779052734</v>
      </c>
      <c r="C2630" s="8">
        <v>0</v>
      </c>
      <c r="D2630" s="13">
        <f t="shared" si="40"/>
        <v>22953.679779052734</v>
      </c>
      <c r="E2630" s="8" t="str" cm="1">
        <f t="array" ref="E2630">_xlfn.IFS(D2630&lt;100000,"Malá",D2630&lt;442000,"Podlimitná",D2630&gt;442000,"Nadlimitná")</f>
        <v>Malá</v>
      </c>
    </row>
    <row r="2631" spans="1:5" x14ac:dyDescent="0.3">
      <c r="A2631" s="14" t="s">
        <v>2705</v>
      </c>
      <c r="B2631" s="13">
        <v>26608.749847412109</v>
      </c>
      <c r="C2631" s="8">
        <v>0</v>
      </c>
      <c r="D2631" s="13">
        <f t="shared" si="40"/>
        <v>26608.749847412109</v>
      </c>
      <c r="E2631" s="8" t="str" cm="1">
        <f t="array" ref="E2631">_xlfn.IFS(D2631&lt;100000,"Malá",D2631&lt;442000,"Podlimitná",D2631&gt;442000,"Nadlimitná")</f>
        <v>Malá</v>
      </c>
    </row>
    <row r="2632" spans="1:5" x14ac:dyDescent="0.3">
      <c r="A2632" s="14" t="s">
        <v>2706</v>
      </c>
      <c r="B2632" s="13">
        <v>44480.579345703125</v>
      </c>
      <c r="C2632" s="8">
        <v>0</v>
      </c>
      <c r="D2632" s="13">
        <f t="shared" si="40"/>
        <v>44480.579345703125</v>
      </c>
      <c r="E2632" s="8" t="str" cm="1">
        <f t="array" ref="E2632">_xlfn.IFS(D2632&lt;100000,"Malá",D2632&lt;442000,"Podlimitná",D2632&gt;442000,"Nadlimitná")</f>
        <v>Malá</v>
      </c>
    </row>
    <row r="2633" spans="1:5" x14ac:dyDescent="0.3">
      <c r="A2633" s="14" t="s">
        <v>2707</v>
      </c>
      <c r="B2633" s="13">
        <v>66429.1298828125</v>
      </c>
      <c r="C2633" s="8">
        <v>0</v>
      </c>
      <c r="D2633" s="13">
        <f t="shared" si="40"/>
        <v>66429.1298828125</v>
      </c>
      <c r="E2633" s="8" t="str" cm="1">
        <f t="array" ref="E2633">_xlfn.IFS(D2633&lt;100000,"Malá",D2633&lt;442000,"Podlimitná",D2633&gt;442000,"Nadlimitná")</f>
        <v>Malá</v>
      </c>
    </row>
    <row r="2634" spans="1:5" x14ac:dyDescent="0.3">
      <c r="A2634" s="14" t="s">
        <v>2708</v>
      </c>
      <c r="B2634" s="13">
        <v>60968.340805053711</v>
      </c>
      <c r="C2634" s="8">
        <v>0</v>
      </c>
      <c r="D2634" s="13">
        <f t="shared" si="40"/>
        <v>60968.340805053711</v>
      </c>
      <c r="E2634" s="8" t="str" cm="1">
        <f t="array" ref="E2634">_xlfn.IFS(D2634&lt;100000,"Malá",D2634&lt;442000,"Podlimitná",D2634&gt;442000,"Nadlimitná")</f>
        <v>Malá</v>
      </c>
    </row>
    <row r="2635" spans="1:5" x14ac:dyDescent="0.3">
      <c r="A2635" s="14" t="s">
        <v>2709</v>
      </c>
      <c r="B2635" s="13">
        <v>28257.240234375</v>
      </c>
      <c r="C2635" s="8">
        <v>0</v>
      </c>
      <c r="D2635" s="13">
        <f t="shared" si="40"/>
        <v>28257.240234375</v>
      </c>
      <c r="E2635" s="8" t="str" cm="1">
        <f t="array" ref="E2635">_xlfn.IFS(D2635&lt;100000,"Malá",D2635&lt;442000,"Podlimitná",D2635&gt;442000,"Nadlimitná")</f>
        <v>Malá</v>
      </c>
    </row>
    <row r="2636" spans="1:5" x14ac:dyDescent="0.3">
      <c r="A2636" s="14" t="s">
        <v>2710</v>
      </c>
      <c r="B2636" s="13">
        <v>11200.930053710938</v>
      </c>
      <c r="C2636" s="8">
        <v>0</v>
      </c>
      <c r="D2636" s="13">
        <f t="shared" si="40"/>
        <v>11200.930053710938</v>
      </c>
      <c r="E2636" s="8" t="str" cm="1">
        <f t="array" ref="E2636">_xlfn.IFS(D2636&lt;100000,"Malá",D2636&lt;442000,"Podlimitná",D2636&gt;442000,"Nadlimitná")</f>
        <v>Malá</v>
      </c>
    </row>
    <row r="2637" spans="1:5" x14ac:dyDescent="0.3">
      <c r="A2637" s="14" t="s">
        <v>2711</v>
      </c>
      <c r="B2637" s="13">
        <v>3369.050009727478</v>
      </c>
      <c r="C2637" s="8">
        <v>0</v>
      </c>
      <c r="D2637" s="13">
        <f t="shared" si="40"/>
        <v>3369.050009727478</v>
      </c>
      <c r="E2637" s="8" t="str" cm="1">
        <f t="array" ref="E2637">_xlfn.IFS(D2637&lt;100000,"Malá",D2637&lt;442000,"Podlimitná",D2637&gt;442000,"Nadlimitná")</f>
        <v>Malá</v>
      </c>
    </row>
    <row r="2638" spans="1:5" x14ac:dyDescent="0.3">
      <c r="A2638" s="14" t="s">
        <v>2712</v>
      </c>
      <c r="B2638" s="13">
        <v>48211.531005859375</v>
      </c>
      <c r="C2638" s="8">
        <v>0</v>
      </c>
      <c r="D2638" s="13">
        <f t="shared" ref="D2638:D2701" si="41">IF(C2638=1,B2638*$M$20,B2638)</f>
        <v>48211.531005859375</v>
      </c>
      <c r="E2638" s="8" t="str" cm="1">
        <f t="array" ref="E2638">_xlfn.IFS(D2638&lt;100000,"Malá",D2638&lt;442000,"Podlimitná",D2638&gt;442000,"Nadlimitná")</f>
        <v>Malá</v>
      </c>
    </row>
    <row r="2639" spans="1:5" x14ac:dyDescent="0.3">
      <c r="A2639" s="14" t="s">
        <v>2713</v>
      </c>
      <c r="B2639" s="13">
        <v>97425.509765625</v>
      </c>
      <c r="C2639" s="8">
        <v>0</v>
      </c>
      <c r="D2639" s="13">
        <f t="shared" si="41"/>
        <v>97425.509765625</v>
      </c>
      <c r="E2639" s="8" t="str" cm="1">
        <f t="array" ref="E2639">_xlfn.IFS(D2639&lt;100000,"Malá",D2639&lt;442000,"Podlimitná",D2639&gt;442000,"Nadlimitná")</f>
        <v>Malá</v>
      </c>
    </row>
    <row r="2640" spans="1:5" x14ac:dyDescent="0.3">
      <c r="A2640" s="14" t="s">
        <v>2714</v>
      </c>
      <c r="B2640" s="13">
        <v>16370.130081176758</v>
      </c>
      <c r="C2640" s="8">
        <v>0</v>
      </c>
      <c r="D2640" s="13">
        <f t="shared" si="41"/>
        <v>16370.130081176758</v>
      </c>
      <c r="E2640" s="8" t="str" cm="1">
        <f t="array" ref="E2640">_xlfn.IFS(D2640&lt;100000,"Malá",D2640&lt;442000,"Podlimitná",D2640&gt;442000,"Nadlimitná")</f>
        <v>Malá</v>
      </c>
    </row>
    <row r="2641" spans="1:5" x14ac:dyDescent="0.3">
      <c r="A2641" s="14" t="s">
        <v>2715</v>
      </c>
      <c r="B2641" s="13">
        <v>15233.909912109375</v>
      </c>
      <c r="C2641" s="8">
        <v>0</v>
      </c>
      <c r="D2641" s="13">
        <f t="shared" si="41"/>
        <v>15233.909912109375</v>
      </c>
      <c r="E2641" s="8" t="str" cm="1">
        <f t="array" ref="E2641">_xlfn.IFS(D2641&lt;100000,"Malá",D2641&lt;442000,"Podlimitná",D2641&gt;442000,"Nadlimitná")</f>
        <v>Malá</v>
      </c>
    </row>
    <row r="2642" spans="1:5" x14ac:dyDescent="0.3">
      <c r="A2642" s="14" t="s">
        <v>2716</v>
      </c>
      <c r="B2642" s="13">
        <v>4428.5600738525391</v>
      </c>
      <c r="C2642" s="8">
        <v>0</v>
      </c>
      <c r="D2642" s="13">
        <f t="shared" si="41"/>
        <v>4428.5600738525391</v>
      </c>
      <c r="E2642" s="8" t="str" cm="1">
        <f t="array" ref="E2642">_xlfn.IFS(D2642&lt;100000,"Malá",D2642&lt;442000,"Podlimitná",D2642&gt;442000,"Nadlimitná")</f>
        <v>Malá</v>
      </c>
    </row>
    <row r="2643" spans="1:5" x14ac:dyDescent="0.3">
      <c r="A2643" s="14" t="s">
        <v>2717</v>
      </c>
      <c r="B2643" s="13">
        <v>14687.570220947266</v>
      </c>
      <c r="C2643" s="8">
        <v>0</v>
      </c>
      <c r="D2643" s="13">
        <f t="shared" si="41"/>
        <v>14687.570220947266</v>
      </c>
      <c r="E2643" s="8" t="str" cm="1">
        <f t="array" ref="E2643">_xlfn.IFS(D2643&lt;100000,"Malá",D2643&lt;442000,"Podlimitná",D2643&gt;442000,"Nadlimitná")</f>
        <v>Malá</v>
      </c>
    </row>
    <row r="2644" spans="1:5" x14ac:dyDescent="0.3">
      <c r="A2644" s="14" t="s">
        <v>2718</v>
      </c>
      <c r="B2644" s="13">
        <v>23405.589599609375</v>
      </c>
      <c r="C2644" s="8">
        <v>0</v>
      </c>
      <c r="D2644" s="13">
        <f t="shared" si="41"/>
        <v>23405.589599609375</v>
      </c>
      <c r="E2644" s="8" t="str" cm="1">
        <f t="array" ref="E2644">_xlfn.IFS(D2644&lt;100000,"Malá",D2644&lt;442000,"Podlimitná",D2644&gt;442000,"Nadlimitná")</f>
        <v>Malá</v>
      </c>
    </row>
    <row r="2645" spans="1:5" x14ac:dyDescent="0.3">
      <c r="A2645" s="14" t="s">
        <v>2719</v>
      </c>
      <c r="B2645" s="13">
        <v>117405.65983295441</v>
      </c>
      <c r="C2645" s="8">
        <v>0</v>
      </c>
      <c r="D2645" s="13">
        <f t="shared" si="41"/>
        <v>117405.65983295441</v>
      </c>
      <c r="E2645" s="8" t="str" cm="1">
        <f t="array" ref="E2645">_xlfn.IFS(D2645&lt;100000,"Malá",D2645&lt;442000,"Podlimitná",D2645&gt;442000,"Nadlimitná")</f>
        <v>Podlimitná</v>
      </c>
    </row>
    <row r="2646" spans="1:5" x14ac:dyDescent="0.3">
      <c r="A2646" s="14" t="s">
        <v>2720</v>
      </c>
      <c r="B2646" s="13">
        <v>33022.679382324219</v>
      </c>
      <c r="C2646" s="8">
        <v>0</v>
      </c>
      <c r="D2646" s="13">
        <f t="shared" si="41"/>
        <v>33022.679382324219</v>
      </c>
      <c r="E2646" s="8" t="str" cm="1">
        <f t="array" ref="E2646">_xlfn.IFS(D2646&lt;100000,"Malá",D2646&lt;442000,"Podlimitná",D2646&gt;442000,"Nadlimitná")</f>
        <v>Malá</v>
      </c>
    </row>
    <row r="2647" spans="1:5" x14ac:dyDescent="0.3">
      <c r="A2647" s="14" t="s">
        <v>2721</v>
      </c>
      <c r="B2647" s="13">
        <v>18502.709888458252</v>
      </c>
      <c r="C2647" s="8">
        <v>0</v>
      </c>
      <c r="D2647" s="13">
        <f t="shared" si="41"/>
        <v>18502.709888458252</v>
      </c>
      <c r="E2647" s="8" t="str" cm="1">
        <f t="array" ref="E2647">_xlfn.IFS(D2647&lt;100000,"Malá",D2647&lt;442000,"Podlimitná",D2647&gt;442000,"Nadlimitná")</f>
        <v>Malá</v>
      </c>
    </row>
    <row r="2648" spans="1:5" x14ac:dyDescent="0.3">
      <c r="A2648" s="14" t="s">
        <v>2722</v>
      </c>
      <c r="B2648" s="13">
        <v>8275.4597930908203</v>
      </c>
      <c r="C2648" s="8">
        <v>0</v>
      </c>
      <c r="D2648" s="13">
        <f t="shared" si="41"/>
        <v>8275.4597930908203</v>
      </c>
      <c r="E2648" s="8" t="str" cm="1">
        <f t="array" ref="E2648">_xlfn.IFS(D2648&lt;100000,"Malá",D2648&lt;442000,"Podlimitná",D2648&gt;442000,"Nadlimitná")</f>
        <v>Malá</v>
      </c>
    </row>
    <row r="2649" spans="1:5" x14ac:dyDescent="0.3">
      <c r="A2649" s="14" t="s">
        <v>2723</v>
      </c>
      <c r="B2649" s="13">
        <v>1762164.0645980835</v>
      </c>
      <c r="C2649" s="8">
        <v>0</v>
      </c>
      <c r="D2649" s="13">
        <f t="shared" si="41"/>
        <v>1762164.0645980835</v>
      </c>
      <c r="E2649" s="8" t="str" cm="1">
        <f t="array" ref="E2649">_xlfn.IFS(D2649&lt;100000,"Malá",D2649&lt;442000,"Podlimitná",D2649&gt;442000,"Nadlimitná")</f>
        <v>Nadlimitná</v>
      </c>
    </row>
    <row r="2650" spans="1:5" x14ac:dyDescent="0.3">
      <c r="A2650" s="14" t="s">
        <v>2724</v>
      </c>
      <c r="B2650" s="13">
        <v>10634.730041503906</v>
      </c>
      <c r="C2650" s="8">
        <v>0</v>
      </c>
      <c r="D2650" s="13">
        <f t="shared" si="41"/>
        <v>10634.730041503906</v>
      </c>
      <c r="E2650" s="8" t="str" cm="1">
        <f t="array" ref="E2650">_xlfn.IFS(D2650&lt;100000,"Malá",D2650&lt;442000,"Podlimitná",D2650&gt;442000,"Nadlimitná")</f>
        <v>Malá</v>
      </c>
    </row>
    <row r="2651" spans="1:5" x14ac:dyDescent="0.3">
      <c r="A2651" s="14" t="s">
        <v>2725</v>
      </c>
      <c r="B2651" s="13">
        <v>94889.598510742188</v>
      </c>
      <c r="C2651" s="8">
        <v>0</v>
      </c>
      <c r="D2651" s="13">
        <f t="shared" si="41"/>
        <v>94889.598510742188</v>
      </c>
      <c r="E2651" s="8" t="str" cm="1">
        <f t="array" ref="E2651">_xlfn.IFS(D2651&lt;100000,"Malá",D2651&lt;442000,"Podlimitná",D2651&gt;442000,"Nadlimitná")</f>
        <v>Malá</v>
      </c>
    </row>
    <row r="2652" spans="1:5" x14ac:dyDescent="0.3">
      <c r="A2652" s="14" t="s">
        <v>2726</v>
      </c>
      <c r="B2652" s="13">
        <v>35834.009582519531</v>
      </c>
      <c r="C2652" s="8">
        <v>0</v>
      </c>
      <c r="D2652" s="13">
        <f t="shared" si="41"/>
        <v>35834.009582519531</v>
      </c>
      <c r="E2652" s="8" t="str" cm="1">
        <f t="array" ref="E2652">_xlfn.IFS(D2652&lt;100000,"Malá",D2652&lt;442000,"Podlimitná",D2652&gt;442000,"Nadlimitná")</f>
        <v>Malá</v>
      </c>
    </row>
    <row r="2653" spans="1:5" x14ac:dyDescent="0.3">
      <c r="A2653" s="14" t="s">
        <v>2727</v>
      </c>
      <c r="B2653" s="13">
        <v>110881.84216308594</v>
      </c>
      <c r="C2653" s="8">
        <v>0</v>
      </c>
      <c r="D2653" s="13">
        <f t="shared" si="41"/>
        <v>110881.84216308594</v>
      </c>
      <c r="E2653" s="8" t="str" cm="1">
        <f t="array" ref="E2653">_xlfn.IFS(D2653&lt;100000,"Malá",D2653&lt;442000,"Podlimitná",D2653&gt;442000,"Nadlimitná")</f>
        <v>Podlimitná</v>
      </c>
    </row>
    <row r="2654" spans="1:5" x14ac:dyDescent="0.3">
      <c r="A2654" s="14" t="s">
        <v>2728</v>
      </c>
      <c r="B2654" s="13">
        <v>8865.2003173828125</v>
      </c>
      <c r="C2654" s="8">
        <v>0</v>
      </c>
      <c r="D2654" s="13">
        <f t="shared" si="41"/>
        <v>8865.2003173828125</v>
      </c>
      <c r="E2654" s="8" t="str" cm="1">
        <f t="array" ref="E2654">_xlfn.IFS(D2654&lt;100000,"Malá",D2654&lt;442000,"Podlimitná",D2654&gt;442000,"Nadlimitná")</f>
        <v>Malá</v>
      </c>
    </row>
    <row r="2655" spans="1:5" x14ac:dyDescent="0.3">
      <c r="A2655" s="14" t="s">
        <v>2729</v>
      </c>
      <c r="B2655" s="13">
        <v>122042.54130554199</v>
      </c>
      <c r="C2655" s="8">
        <v>0</v>
      </c>
      <c r="D2655" s="13">
        <f t="shared" si="41"/>
        <v>122042.54130554199</v>
      </c>
      <c r="E2655" s="8" t="str" cm="1">
        <f t="array" ref="E2655">_xlfn.IFS(D2655&lt;100000,"Malá",D2655&lt;442000,"Podlimitná",D2655&gt;442000,"Nadlimitná")</f>
        <v>Podlimitná</v>
      </c>
    </row>
    <row r="2656" spans="1:5" x14ac:dyDescent="0.3">
      <c r="A2656" s="14" t="s">
        <v>2730</v>
      </c>
      <c r="B2656" s="13">
        <v>45776.140502929688</v>
      </c>
      <c r="C2656" s="8">
        <v>0</v>
      </c>
      <c r="D2656" s="13">
        <f t="shared" si="41"/>
        <v>45776.140502929688</v>
      </c>
      <c r="E2656" s="8" t="str" cm="1">
        <f t="array" ref="E2656">_xlfn.IFS(D2656&lt;100000,"Malá",D2656&lt;442000,"Podlimitná",D2656&gt;442000,"Nadlimitná")</f>
        <v>Malá</v>
      </c>
    </row>
    <row r="2657" spans="1:5" x14ac:dyDescent="0.3">
      <c r="A2657" s="14" t="s">
        <v>2731</v>
      </c>
      <c r="B2657" s="13">
        <v>43748.698974609375</v>
      </c>
      <c r="C2657" s="8">
        <v>0</v>
      </c>
      <c r="D2657" s="13">
        <f t="shared" si="41"/>
        <v>43748.698974609375</v>
      </c>
      <c r="E2657" s="8" t="str" cm="1">
        <f t="array" ref="E2657">_xlfn.IFS(D2657&lt;100000,"Malá",D2657&lt;442000,"Podlimitná",D2657&gt;442000,"Nadlimitná")</f>
        <v>Malá</v>
      </c>
    </row>
    <row r="2658" spans="1:5" x14ac:dyDescent="0.3">
      <c r="A2658" s="14" t="s">
        <v>2732</v>
      </c>
      <c r="B2658" s="13">
        <v>8904.18994140625</v>
      </c>
      <c r="C2658" s="8">
        <v>0</v>
      </c>
      <c r="D2658" s="13">
        <f t="shared" si="41"/>
        <v>8904.18994140625</v>
      </c>
      <c r="E2658" s="8" t="str" cm="1">
        <f t="array" ref="E2658">_xlfn.IFS(D2658&lt;100000,"Malá",D2658&lt;442000,"Podlimitná",D2658&gt;442000,"Nadlimitná")</f>
        <v>Malá</v>
      </c>
    </row>
    <row r="2659" spans="1:5" x14ac:dyDescent="0.3">
      <c r="A2659" s="14" t="s">
        <v>2733</v>
      </c>
      <c r="B2659" s="13">
        <v>32239.999755859375</v>
      </c>
      <c r="C2659" s="8">
        <v>0</v>
      </c>
      <c r="D2659" s="13">
        <f t="shared" si="41"/>
        <v>32239.999755859375</v>
      </c>
      <c r="E2659" s="8" t="str" cm="1">
        <f t="array" ref="E2659">_xlfn.IFS(D2659&lt;100000,"Malá",D2659&lt;442000,"Podlimitná",D2659&gt;442000,"Nadlimitná")</f>
        <v>Malá</v>
      </c>
    </row>
    <row r="2660" spans="1:5" x14ac:dyDescent="0.3">
      <c r="A2660" s="14" t="s">
        <v>2734</v>
      </c>
      <c r="B2660" s="13">
        <v>1721.3199462890625</v>
      </c>
      <c r="C2660" s="8">
        <v>0</v>
      </c>
      <c r="D2660" s="13">
        <f t="shared" si="41"/>
        <v>1721.3199462890625</v>
      </c>
      <c r="E2660" s="8" t="str" cm="1">
        <f t="array" ref="E2660">_xlfn.IFS(D2660&lt;100000,"Malá",D2660&lt;442000,"Podlimitná",D2660&gt;442000,"Nadlimitná")</f>
        <v>Malá</v>
      </c>
    </row>
    <row r="2661" spans="1:5" x14ac:dyDescent="0.3">
      <c r="A2661" s="14" t="s">
        <v>2735</v>
      </c>
      <c r="B2661" s="13">
        <v>53071.330932617188</v>
      </c>
      <c r="C2661" s="8">
        <v>0</v>
      </c>
      <c r="D2661" s="13">
        <f t="shared" si="41"/>
        <v>53071.330932617188</v>
      </c>
      <c r="E2661" s="8" t="str" cm="1">
        <f t="array" ref="E2661">_xlfn.IFS(D2661&lt;100000,"Malá",D2661&lt;442000,"Podlimitná",D2661&gt;442000,"Nadlimitná")</f>
        <v>Malá</v>
      </c>
    </row>
    <row r="2662" spans="1:5" x14ac:dyDescent="0.3">
      <c r="A2662" s="14" t="s">
        <v>2736</v>
      </c>
      <c r="B2662" s="13">
        <v>3247.7900848388672</v>
      </c>
      <c r="C2662" s="8">
        <v>0</v>
      </c>
      <c r="D2662" s="13">
        <f t="shared" si="41"/>
        <v>3247.7900848388672</v>
      </c>
      <c r="E2662" s="8" t="str" cm="1">
        <f t="array" ref="E2662">_xlfn.IFS(D2662&lt;100000,"Malá",D2662&lt;442000,"Podlimitná",D2662&gt;442000,"Nadlimitná")</f>
        <v>Malá</v>
      </c>
    </row>
    <row r="2663" spans="1:5" x14ac:dyDescent="0.3">
      <c r="A2663" s="14" t="s">
        <v>2737</v>
      </c>
      <c r="B2663" s="13">
        <v>2456.1900939941406</v>
      </c>
      <c r="C2663" s="8">
        <v>0</v>
      </c>
      <c r="D2663" s="13">
        <f t="shared" si="41"/>
        <v>2456.1900939941406</v>
      </c>
      <c r="E2663" s="8" t="str" cm="1">
        <f t="array" ref="E2663">_xlfn.IFS(D2663&lt;100000,"Malá",D2663&lt;442000,"Podlimitná",D2663&gt;442000,"Nadlimitná")</f>
        <v>Malá</v>
      </c>
    </row>
    <row r="2664" spans="1:5" x14ac:dyDescent="0.3">
      <c r="A2664" s="14" t="s">
        <v>2738</v>
      </c>
      <c r="B2664" s="13">
        <v>984.07999420166016</v>
      </c>
      <c r="C2664" s="8">
        <v>0</v>
      </c>
      <c r="D2664" s="13">
        <f t="shared" si="41"/>
        <v>984.07999420166016</v>
      </c>
      <c r="E2664" s="8" t="str" cm="1">
        <f t="array" ref="E2664">_xlfn.IFS(D2664&lt;100000,"Malá",D2664&lt;442000,"Podlimitná",D2664&gt;442000,"Nadlimitná")</f>
        <v>Malá</v>
      </c>
    </row>
    <row r="2665" spans="1:5" x14ac:dyDescent="0.3">
      <c r="A2665" s="14" t="s">
        <v>2739</v>
      </c>
      <c r="B2665" s="13">
        <v>310667.97805786133</v>
      </c>
      <c r="C2665" s="8">
        <v>1</v>
      </c>
      <c r="D2665" s="13">
        <f t="shared" si="41"/>
        <v>258722.77939549315</v>
      </c>
      <c r="E2665" s="8" t="str" cm="1">
        <f t="array" ref="E2665">_xlfn.IFS(D2665&lt;100000,"Malá",D2665&lt;442000,"Podlimitná",D2665&gt;442000,"Nadlimitná")</f>
        <v>Podlimitná</v>
      </c>
    </row>
    <row r="2666" spans="1:5" x14ac:dyDescent="0.3">
      <c r="A2666" s="14" t="s">
        <v>2740</v>
      </c>
      <c r="B2666" s="13">
        <v>16954.509918212891</v>
      </c>
      <c r="C2666" s="8">
        <v>0</v>
      </c>
      <c r="D2666" s="13">
        <f t="shared" si="41"/>
        <v>16954.509918212891</v>
      </c>
      <c r="E2666" s="8" t="str" cm="1">
        <f t="array" ref="E2666">_xlfn.IFS(D2666&lt;100000,"Malá",D2666&lt;442000,"Podlimitná",D2666&gt;442000,"Nadlimitná")</f>
        <v>Malá</v>
      </c>
    </row>
    <row r="2667" spans="1:5" x14ac:dyDescent="0.3">
      <c r="A2667" s="14" t="s">
        <v>2741</v>
      </c>
      <c r="B2667" s="13">
        <v>92531.121032714844</v>
      </c>
      <c r="C2667" s="8">
        <v>0</v>
      </c>
      <c r="D2667" s="13">
        <f t="shared" si="41"/>
        <v>92531.121032714844</v>
      </c>
      <c r="E2667" s="8" t="str" cm="1">
        <f t="array" ref="E2667">_xlfn.IFS(D2667&lt;100000,"Malá",D2667&lt;442000,"Podlimitná",D2667&gt;442000,"Nadlimitná")</f>
        <v>Malá</v>
      </c>
    </row>
    <row r="2668" spans="1:5" x14ac:dyDescent="0.3">
      <c r="A2668" s="14" t="s">
        <v>2742</v>
      </c>
      <c r="B2668" s="13">
        <v>389884.20064544678</v>
      </c>
      <c r="C2668" s="8">
        <v>1</v>
      </c>
      <c r="D2668" s="13">
        <f t="shared" si="41"/>
        <v>324693.663840027</v>
      </c>
      <c r="E2668" s="8" t="str" cm="1">
        <f t="array" ref="E2668">_xlfn.IFS(D2668&lt;100000,"Malá",D2668&lt;442000,"Podlimitná",D2668&gt;442000,"Nadlimitná")</f>
        <v>Podlimitná</v>
      </c>
    </row>
    <row r="2669" spans="1:5" x14ac:dyDescent="0.3">
      <c r="A2669" s="14" t="s">
        <v>2743</v>
      </c>
      <c r="B2669" s="13">
        <v>13279.400444030762</v>
      </c>
      <c r="C2669" s="8">
        <v>0</v>
      </c>
      <c r="D2669" s="13">
        <f t="shared" si="41"/>
        <v>13279.400444030762</v>
      </c>
      <c r="E2669" s="8" t="str" cm="1">
        <f t="array" ref="E2669">_xlfn.IFS(D2669&lt;100000,"Malá",D2669&lt;442000,"Podlimitná",D2669&gt;442000,"Nadlimitná")</f>
        <v>Malá</v>
      </c>
    </row>
    <row r="2670" spans="1:5" x14ac:dyDescent="0.3">
      <c r="A2670" s="14" t="s">
        <v>2744</v>
      </c>
      <c r="B2670" s="13">
        <v>168084.22194671631</v>
      </c>
      <c r="C2670" s="8">
        <v>0</v>
      </c>
      <c r="D2670" s="13">
        <f t="shared" si="41"/>
        <v>168084.22194671631</v>
      </c>
      <c r="E2670" s="8" t="str" cm="1">
        <f t="array" ref="E2670">_xlfn.IFS(D2670&lt;100000,"Malá",D2670&lt;442000,"Podlimitná",D2670&gt;442000,"Nadlimitná")</f>
        <v>Podlimitná</v>
      </c>
    </row>
    <row r="2671" spans="1:5" x14ac:dyDescent="0.3">
      <c r="A2671" s="14" t="s">
        <v>2745</v>
      </c>
      <c r="B2671" s="13">
        <v>55440.599945068359</v>
      </c>
      <c r="C2671" s="8">
        <v>0</v>
      </c>
      <c r="D2671" s="13">
        <f t="shared" si="41"/>
        <v>55440.599945068359</v>
      </c>
      <c r="E2671" s="8" t="str" cm="1">
        <f t="array" ref="E2671">_xlfn.IFS(D2671&lt;100000,"Malá",D2671&lt;442000,"Podlimitná",D2671&gt;442000,"Nadlimitná")</f>
        <v>Malá</v>
      </c>
    </row>
    <row r="2672" spans="1:5" x14ac:dyDescent="0.3">
      <c r="A2672" s="14" t="s">
        <v>2746</v>
      </c>
      <c r="B2672" s="13">
        <v>23866.079986572266</v>
      </c>
      <c r="C2672" s="8">
        <v>0</v>
      </c>
      <c r="D2672" s="13">
        <f t="shared" si="41"/>
        <v>23866.079986572266</v>
      </c>
      <c r="E2672" s="8" t="str" cm="1">
        <f t="array" ref="E2672">_xlfn.IFS(D2672&lt;100000,"Malá",D2672&lt;442000,"Podlimitná",D2672&gt;442000,"Nadlimitná")</f>
        <v>Malá</v>
      </c>
    </row>
    <row r="2673" spans="1:5" x14ac:dyDescent="0.3">
      <c r="A2673" s="14" t="s">
        <v>2747</v>
      </c>
      <c r="B2673" s="13">
        <v>91315.419723510742</v>
      </c>
      <c r="C2673" s="8">
        <v>0</v>
      </c>
      <c r="D2673" s="13">
        <f t="shared" si="41"/>
        <v>91315.419723510742</v>
      </c>
      <c r="E2673" s="8" t="str" cm="1">
        <f t="array" ref="E2673">_xlfn.IFS(D2673&lt;100000,"Malá",D2673&lt;442000,"Podlimitná",D2673&gt;442000,"Nadlimitná")</f>
        <v>Malá</v>
      </c>
    </row>
    <row r="2674" spans="1:5" x14ac:dyDescent="0.3">
      <c r="A2674" s="14" t="s">
        <v>2748</v>
      </c>
      <c r="B2674" s="13">
        <v>125532.0706281662</v>
      </c>
      <c r="C2674" s="8">
        <v>0</v>
      </c>
      <c r="D2674" s="13">
        <f t="shared" si="41"/>
        <v>125532.0706281662</v>
      </c>
      <c r="E2674" s="8" t="str" cm="1">
        <f t="array" ref="E2674">_xlfn.IFS(D2674&lt;100000,"Malá",D2674&lt;442000,"Podlimitná",D2674&gt;442000,"Nadlimitná")</f>
        <v>Podlimitná</v>
      </c>
    </row>
    <row r="2675" spans="1:5" x14ac:dyDescent="0.3">
      <c r="A2675" s="14" t="s">
        <v>2749</v>
      </c>
      <c r="B2675" s="13">
        <v>13345.050155639648</v>
      </c>
      <c r="C2675" s="8">
        <v>0</v>
      </c>
      <c r="D2675" s="13">
        <f t="shared" si="41"/>
        <v>13345.050155639648</v>
      </c>
      <c r="E2675" s="8" t="str" cm="1">
        <f t="array" ref="E2675">_xlfn.IFS(D2675&lt;100000,"Malá",D2675&lt;442000,"Podlimitná",D2675&gt;442000,"Nadlimitná")</f>
        <v>Malá</v>
      </c>
    </row>
    <row r="2676" spans="1:5" x14ac:dyDescent="0.3">
      <c r="A2676" s="14" t="s">
        <v>2750</v>
      </c>
      <c r="B2676" s="13">
        <v>23251.579838275909</v>
      </c>
      <c r="C2676" s="8">
        <v>0</v>
      </c>
      <c r="D2676" s="13">
        <f t="shared" si="41"/>
        <v>23251.579838275909</v>
      </c>
      <c r="E2676" s="8" t="str" cm="1">
        <f t="array" ref="E2676">_xlfn.IFS(D2676&lt;100000,"Malá",D2676&lt;442000,"Podlimitná",D2676&gt;442000,"Nadlimitná")</f>
        <v>Malá</v>
      </c>
    </row>
    <row r="2677" spans="1:5" x14ac:dyDescent="0.3">
      <c r="A2677" s="14" t="s">
        <v>2751</v>
      </c>
      <c r="B2677" s="13">
        <v>99022.020874023438</v>
      </c>
      <c r="C2677" s="8">
        <v>1</v>
      </c>
      <c r="D2677" s="13">
        <f t="shared" si="41"/>
        <v>82465.056817392193</v>
      </c>
      <c r="E2677" s="8" t="str" cm="1">
        <f t="array" ref="E2677">_xlfn.IFS(D2677&lt;100000,"Malá",D2677&lt;442000,"Podlimitná",D2677&gt;442000,"Nadlimitná")</f>
        <v>Malá</v>
      </c>
    </row>
    <row r="2678" spans="1:5" x14ac:dyDescent="0.3">
      <c r="A2678" s="14" t="s">
        <v>2752</v>
      </c>
      <c r="B2678" s="13">
        <v>25901.639511108398</v>
      </c>
      <c r="C2678" s="8">
        <v>0</v>
      </c>
      <c r="D2678" s="13">
        <f t="shared" si="41"/>
        <v>25901.639511108398</v>
      </c>
      <c r="E2678" s="8" t="str" cm="1">
        <f t="array" ref="E2678">_xlfn.IFS(D2678&lt;100000,"Malá",D2678&lt;442000,"Podlimitná",D2678&gt;442000,"Nadlimitná")</f>
        <v>Malá</v>
      </c>
    </row>
    <row r="2679" spans="1:5" x14ac:dyDescent="0.3">
      <c r="A2679" s="14" t="s">
        <v>2753</v>
      </c>
      <c r="B2679" s="13">
        <v>12584.150024414063</v>
      </c>
      <c r="C2679" s="8">
        <v>0</v>
      </c>
      <c r="D2679" s="13">
        <f t="shared" si="41"/>
        <v>12584.150024414063</v>
      </c>
      <c r="E2679" s="8" t="str" cm="1">
        <f t="array" ref="E2679">_xlfn.IFS(D2679&lt;100000,"Malá",D2679&lt;442000,"Podlimitná",D2679&gt;442000,"Nadlimitná")</f>
        <v>Malá</v>
      </c>
    </row>
    <row r="2680" spans="1:5" x14ac:dyDescent="0.3">
      <c r="A2680" s="14" t="s">
        <v>2754</v>
      </c>
      <c r="B2680" s="13">
        <v>11922.640045166016</v>
      </c>
      <c r="C2680" s="8">
        <v>0</v>
      </c>
      <c r="D2680" s="13">
        <f t="shared" si="41"/>
        <v>11922.640045166016</v>
      </c>
      <c r="E2680" s="8" t="str" cm="1">
        <f t="array" ref="E2680">_xlfn.IFS(D2680&lt;100000,"Malá",D2680&lt;442000,"Podlimitná",D2680&gt;442000,"Nadlimitná")</f>
        <v>Malá</v>
      </c>
    </row>
    <row r="2681" spans="1:5" x14ac:dyDescent="0.3">
      <c r="A2681" s="14" t="s">
        <v>2755</v>
      </c>
      <c r="B2681" s="13">
        <v>24234.859771728516</v>
      </c>
      <c r="C2681" s="8">
        <v>0</v>
      </c>
      <c r="D2681" s="13">
        <f t="shared" si="41"/>
        <v>24234.859771728516</v>
      </c>
      <c r="E2681" s="8" t="str" cm="1">
        <f t="array" ref="E2681">_xlfn.IFS(D2681&lt;100000,"Malá",D2681&lt;442000,"Podlimitná",D2681&gt;442000,"Nadlimitná")</f>
        <v>Malá</v>
      </c>
    </row>
    <row r="2682" spans="1:5" x14ac:dyDescent="0.3">
      <c r="A2682" s="14" t="s">
        <v>2756</v>
      </c>
      <c r="B2682" s="13">
        <v>5165.509765625</v>
      </c>
      <c r="C2682" s="8">
        <v>0</v>
      </c>
      <c r="D2682" s="13">
        <f t="shared" si="41"/>
        <v>5165.509765625</v>
      </c>
      <c r="E2682" s="8" t="str" cm="1">
        <f t="array" ref="E2682">_xlfn.IFS(D2682&lt;100000,"Malá",D2682&lt;442000,"Podlimitná",D2682&gt;442000,"Nadlimitná")</f>
        <v>Malá</v>
      </c>
    </row>
    <row r="2683" spans="1:5" x14ac:dyDescent="0.3">
      <c r="A2683" s="14" t="s">
        <v>2757</v>
      </c>
      <c r="B2683" s="13">
        <v>28787.539649963379</v>
      </c>
      <c r="C2683" s="8">
        <v>0</v>
      </c>
      <c r="D2683" s="13">
        <f t="shared" si="41"/>
        <v>28787.539649963379</v>
      </c>
      <c r="E2683" s="8" t="str" cm="1">
        <f t="array" ref="E2683">_xlfn.IFS(D2683&lt;100000,"Malá",D2683&lt;442000,"Podlimitná",D2683&gt;442000,"Nadlimitná")</f>
        <v>Malá</v>
      </c>
    </row>
    <row r="2684" spans="1:5" x14ac:dyDescent="0.3">
      <c r="A2684" s="14" t="s">
        <v>2758</v>
      </c>
      <c r="B2684" s="13">
        <v>24898.729736328125</v>
      </c>
      <c r="C2684" s="8">
        <v>0</v>
      </c>
      <c r="D2684" s="13">
        <f t="shared" si="41"/>
        <v>24898.729736328125</v>
      </c>
      <c r="E2684" s="8" t="str" cm="1">
        <f t="array" ref="E2684">_xlfn.IFS(D2684&lt;100000,"Malá",D2684&lt;442000,"Podlimitná",D2684&gt;442000,"Nadlimitná")</f>
        <v>Malá</v>
      </c>
    </row>
    <row r="2685" spans="1:5" x14ac:dyDescent="0.3">
      <c r="A2685" s="14" t="s">
        <v>2759</v>
      </c>
      <c r="B2685" s="13">
        <v>51020.969662666321</v>
      </c>
      <c r="C2685" s="8">
        <v>0</v>
      </c>
      <c r="D2685" s="13">
        <f t="shared" si="41"/>
        <v>51020.969662666321</v>
      </c>
      <c r="E2685" s="8" t="str" cm="1">
        <f t="array" ref="E2685">_xlfn.IFS(D2685&lt;100000,"Malá",D2685&lt;442000,"Podlimitná",D2685&gt;442000,"Nadlimitná")</f>
        <v>Malá</v>
      </c>
    </row>
    <row r="2686" spans="1:5" x14ac:dyDescent="0.3">
      <c r="A2686" s="14" t="s">
        <v>2760</v>
      </c>
      <c r="B2686" s="13">
        <v>12660.069869995117</v>
      </c>
      <c r="C2686" s="8">
        <v>0</v>
      </c>
      <c r="D2686" s="13">
        <f t="shared" si="41"/>
        <v>12660.069869995117</v>
      </c>
      <c r="E2686" s="8" t="str" cm="1">
        <f t="array" ref="E2686">_xlfn.IFS(D2686&lt;100000,"Malá",D2686&lt;442000,"Podlimitná",D2686&gt;442000,"Nadlimitná")</f>
        <v>Malá</v>
      </c>
    </row>
    <row r="2687" spans="1:5" x14ac:dyDescent="0.3">
      <c r="A2687" s="14" t="s">
        <v>2761</v>
      </c>
      <c r="B2687" s="13">
        <v>75791.690185546875</v>
      </c>
      <c r="C2687" s="8">
        <v>0</v>
      </c>
      <c r="D2687" s="13">
        <f t="shared" si="41"/>
        <v>75791.690185546875</v>
      </c>
      <c r="E2687" s="8" t="str" cm="1">
        <f t="array" ref="E2687">_xlfn.IFS(D2687&lt;100000,"Malá",D2687&lt;442000,"Podlimitná",D2687&gt;442000,"Nadlimitná")</f>
        <v>Malá</v>
      </c>
    </row>
    <row r="2688" spans="1:5" x14ac:dyDescent="0.3">
      <c r="A2688" s="14" t="s">
        <v>2762</v>
      </c>
      <c r="B2688" s="13">
        <v>25318.450317382813</v>
      </c>
      <c r="C2688" s="8">
        <v>0</v>
      </c>
      <c r="D2688" s="13">
        <f t="shared" si="41"/>
        <v>25318.450317382813</v>
      </c>
      <c r="E2688" s="8" t="str" cm="1">
        <f t="array" ref="E2688">_xlfn.IFS(D2688&lt;100000,"Malá",D2688&lt;442000,"Podlimitná",D2688&gt;442000,"Nadlimitná")</f>
        <v>Malá</v>
      </c>
    </row>
    <row r="2689" spans="1:5" x14ac:dyDescent="0.3">
      <c r="A2689" s="14" t="s">
        <v>2763</v>
      </c>
      <c r="B2689" s="13">
        <v>180826.09076309204</v>
      </c>
      <c r="C2689" s="8">
        <v>0</v>
      </c>
      <c r="D2689" s="13">
        <f t="shared" si="41"/>
        <v>180826.09076309204</v>
      </c>
      <c r="E2689" s="8" t="str" cm="1">
        <f t="array" ref="E2689">_xlfn.IFS(D2689&lt;100000,"Malá",D2689&lt;442000,"Podlimitná",D2689&gt;442000,"Nadlimitná")</f>
        <v>Podlimitná</v>
      </c>
    </row>
    <row r="2690" spans="1:5" x14ac:dyDescent="0.3">
      <c r="A2690" s="14" t="s">
        <v>2764</v>
      </c>
      <c r="B2690" s="13">
        <v>9712.9700622558594</v>
      </c>
      <c r="C2690" s="8">
        <v>0</v>
      </c>
      <c r="D2690" s="13">
        <f t="shared" si="41"/>
        <v>9712.9700622558594</v>
      </c>
      <c r="E2690" s="8" t="str" cm="1">
        <f t="array" ref="E2690">_xlfn.IFS(D2690&lt;100000,"Malá",D2690&lt;442000,"Podlimitná",D2690&gt;442000,"Nadlimitná")</f>
        <v>Malá</v>
      </c>
    </row>
    <row r="2691" spans="1:5" x14ac:dyDescent="0.3">
      <c r="A2691" s="14" t="s">
        <v>2765</v>
      </c>
      <c r="B2691" s="13">
        <v>31344.039733886719</v>
      </c>
      <c r="C2691" s="8">
        <v>0</v>
      </c>
      <c r="D2691" s="13">
        <f t="shared" si="41"/>
        <v>31344.039733886719</v>
      </c>
      <c r="E2691" s="8" t="str" cm="1">
        <f t="array" ref="E2691">_xlfn.IFS(D2691&lt;100000,"Malá",D2691&lt;442000,"Podlimitná",D2691&gt;442000,"Nadlimitná")</f>
        <v>Malá</v>
      </c>
    </row>
    <row r="2692" spans="1:5" x14ac:dyDescent="0.3">
      <c r="A2692" s="14" t="s">
        <v>2766</v>
      </c>
      <c r="B2692" s="13">
        <v>72128.639663696289</v>
      </c>
      <c r="C2692" s="8">
        <v>0</v>
      </c>
      <c r="D2692" s="13">
        <f t="shared" si="41"/>
        <v>72128.639663696289</v>
      </c>
      <c r="E2692" s="8" t="str" cm="1">
        <f t="array" ref="E2692">_xlfn.IFS(D2692&lt;100000,"Malá",D2692&lt;442000,"Podlimitná",D2692&gt;442000,"Nadlimitná")</f>
        <v>Malá</v>
      </c>
    </row>
    <row r="2693" spans="1:5" x14ac:dyDescent="0.3">
      <c r="A2693" s="14" t="s">
        <v>2767</v>
      </c>
      <c r="B2693" s="13">
        <v>44871.060424804688</v>
      </c>
      <c r="C2693" s="8">
        <v>0</v>
      </c>
      <c r="D2693" s="13">
        <f t="shared" si="41"/>
        <v>44871.060424804688</v>
      </c>
      <c r="E2693" s="8" t="str" cm="1">
        <f t="array" ref="E2693">_xlfn.IFS(D2693&lt;100000,"Malá",D2693&lt;442000,"Podlimitná",D2693&gt;442000,"Nadlimitná")</f>
        <v>Malá</v>
      </c>
    </row>
    <row r="2694" spans="1:5" x14ac:dyDescent="0.3">
      <c r="A2694" s="14" t="s">
        <v>2768</v>
      </c>
      <c r="B2694" s="13">
        <v>132101.69879150391</v>
      </c>
      <c r="C2694" s="8">
        <v>0</v>
      </c>
      <c r="D2694" s="13">
        <f t="shared" si="41"/>
        <v>132101.69879150391</v>
      </c>
      <c r="E2694" s="8" t="str" cm="1">
        <f t="array" ref="E2694">_xlfn.IFS(D2694&lt;100000,"Malá",D2694&lt;442000,"Podlimitná",D2694&gt;442000,"Nadlimitná")</f>
        <v>Podlimitná</v>
      </c>
    </row>
    <row r="2695" spans="1:5" x14ac:dyDescent="0.3">
      <c r="A2695" s="14" t="s">
        <v>2769</v>
      </c>
      <c r="B2695" s="13">
        <v>18654.230102539063</v>
      </c>
      <c r="C2695" s="8">
        <v>0</v>
      </c>
      <c r="D2695" s="13">
        <f t="shared" si="41"/>
        <v>18654.230102539063</v>
      </c>
      <c r="E2695" s="8" t="str" cm="1">
        <f t="array" ref="E2695">_xlfn.IFS(D2695&lt;100000,"Malá",D2695&lt;442000,"Podlimitná",D2695&gt;442000,"Nadlimitná")</f>
        <v>Malá</v>
      </c>
    </row>
    <row r="2696" spans="1:5" x14ac:dyDescent="0.3">
      <c r="A2696" s="14" t="s">
        <v>2770</v>
      </c>
      <c r="B2696" s="13">
        <v>114207.71815299988</v>
      </c>
      <c r="C2696" s="8">
        <v>0</v>
      </c>
      <c r="D2696" s="13">
        <f t="shared" si="41"/>
        <v>114207.71815299988</v>
      </c>
      <c r="E2696" s="8" t="str" cm="1">
        <f t="array" ref="E2696">_xlfn.IFS(D2696&lt;100000,"Malá",D2696&lt;442000,"Podlimitná",D2696&gt;442000,"Nadlimitná")</f>
        <v>Podlimitná</v>
      </c>
    </row>
    <row r="2697" spans="1:5" x14ac:dyDescent="0.3">
      <c r="A2697" s="14" t="s">
        <v>2771</v>
      </c>
      <c r="B2697" s="13">
        <v>72192.560665130615</v>
      </c>
      <c r="C2697" s="8">
        <v>0</v>
      </c>
      <c r="D2697" s="13">
        <f t="shared" si="41"/>
        <v>72192.560665130615</v>
      </c>
      <c r="E2697" s="8" t="str" cm="1">
        <f t="array" ref="E2697">_xlfn.IFS(D2697&lt;100000,"Malá",D2697&lt;442000,"Podlimitná",D2697&gt;442000,"Nadlimitná")</f>
        <v>Malá</v>
      </c>
    </row>
    <row r="2698" spans="1:5" x14ac:dyDescent="0.3">
      <c r="A2698" s="14" t="s">
        <v>2772</v>
      </c>
      <c r="B2698" s="13">
        <v>5248.989990234375</v>
      </c>
      <c r="C2698" s="8">
        <v>0</v>
      </c>
      <c r="D2698" s="13">
        <f t="shared" si="41"/>
        <v>5248.989990234375</v>
      </c>
      <c r="E2698" s="8" t="str" cm="1">
        <f t="array" ref="E2698">_xlfn.IFS(D2698&lt;100000,"Malá",D2698&lt;442000,"Podlimitná",D2698&gt;442000,"Nadlimitná")</f>
        <v>Malá</v>
      </c>
    </row>
    <row r="2699" spans="1:5" x14ac:dyDescent="0.3">
      <c r="A2699" s="14" t="s">
        <v>2773</v>
      </c>
      <c r="B2699" s="13">
        <v>7927.68017578125</v>
      </c>
      <c r="C2699" s="8">
        <v>0</v>
      </c>
      <c r="D2699" s="13">
        <f t="shared" si="41"/>
        <v>7927.68017578125</v>
      </c>
      <c r="E2699" s="8" t="str" cm="1">
        <f t="array" ref="E2699">_xlfn.IFS(D2699&lt;100000,"Malá",D2699&lt;442000,"Podlimitná",D2699&gt;442000,"Nadlimitná")</f>
        <v>Malá</v>
      </c>
    </row>
    <row r="2700" spans="1:5" x14ac:dyDescent="0.3">
      <c r="A2700" s="14" t="s">
        <v>2774</v>
      </c>
      <c r="B2700" s="13">
        <v>52705.469787597656</v>
      </c>
      <c r="C2700" s="8">
        <v>0</v>
      </c>
      <c r="D2700" s="13">
        <f t="shared" si="41"/>
        <v>52705.469787597656</v>
      </c>
      <c r="E2700" s="8" t="str" cm="1">
        <f t="array" ref="E2700">_xlfn.IFS(D2700&lt;100000,"Malá",D2700&lt;442000,"Podlimitná",D2700&gt;442000,"Nadlimitná")</f>
        <v>Malá</v>
      </c>
    </row>
    <row r="2701" spans="1:5" x14ac:dyDescent="0.3">
      <c r="A2701" s="14" t="s">
        <v>2775</v>
      </c>
      <c r="B2701" s="13">
        <v>41543.990478515625</v>
      </c>
      <c r="C2701" s="8">
        <v>0</v>
      </c>
      <c r="D2701" s="13">
        <f t="shared" si="41"/>
        <v>41543.990478515625</v>
      </c>
      <c r="E2701" s="8" t="str" cm="1">
        <f t="array" ref="E2701">_xlfn.IFS(D2701&lt;100000,"Malá",D2701&lt;442000,"Podlimitná",D2701&gt;442000,"Nadlimitná")</f>
        <v>Malá</v>
      </c>
    </row>
    <row r="2702" spans="1:5" x14ac:dyDescent="0.3">
      <c r="A2702" s="14" t="s">
        <v>2776</v>
      </c>
      <c r="B2702" s="13">
        <v>68995.449584960938</v>
      </c>
      <c r="C2702" s="8">
        <v>0</v>
      </c>
      <c r="D2702" s="13">
        <f t="shared" ref="D2702:D2765" si="42">IF(C2702=1,B2702*$M$20,B2702)</f>
        <v>68995.449584960938</v>
      </c>
      <c r="E2702" s="8" t="str" cm="1">
        <f t="array" ref="E2702">_xlfn.IFS(D2702&lt;100000,"Malá",D2702&lt;442000,"Podlimitná",D2702&gt;442000,"Nadlimitná")</f>
        <v>Malá</v>
      </c>
    </row>
    <row r="2703" spans="1:5" x14ac:dyDescent="0.3">
      <c r="A2703" s="14" t="s">
        <v>2777</v>
      </c>
      <c r="B2703" s="13">
        <v>51034.739471435547</v>
      </c>
      <c r="C2703" s="8">
        <v>0</v>
      </c>
      <c r="D2703" s="13">
        <f t="shared" si="42"/>
        <v>51034.739471435547</v>
      </c>
      <c r="E2703" s="8" t="str" cm="1">
        <f t="array" ref="E2703">_xlfn.IFS(D2703&lt;100000,"Malá",D2703&lt;442000,"Podlimitná",D2703&gt;442000,"Nadlimitná")</f>
        <v>Malá</v>
      </c>
    </row>
    <row r="2704" spans="1:5" x14ac:dyDescent="0.3">
      <c r="A2704" s="14" t="s">
        <v>2778</v>
      </c>
      <c r="B2704" s="13">
        <v>71902.420869827271</v>
      </c>
      <c r="C2704" s="8">
        <v>0</v>
      </c>
      <c r="D2704" s="13">
        <f t="shared" si="42"/>
        <v>71902.420869827271</v>
      </c>
      <c r="E2704" s="8" t="str" cm="1">
        <f t="array" ref="E2704">_xlfn.IFS(D2704&lt;100000,"Malá",D2704&lt;442000,"Podlimitná",D2704&gt;442000,"Nadlimitná")</f>
        <v>Malá</v>
      </c>
    </row>
    <row r="2705" spans="1:5" x14ac:dyDescent="0.3">
      <c r="A2705" s="14" t="s">
        <v>2779</v>
      </c>
      <c r="B2705" s="13">
        <v>17500.699981689453</v>
      </c>
      <c r="C2705" s="8">
        <v>0</v>
      </c>
      <c r="D2705" s="13">
        <f t="shared" si="42"/>
        <v>17500.699981689453</v>
      </c>
      <c r="E2705" s="8" t="str" cm="1">
        <f t="array" ref="E2705">_xlfn.IFS(D2705&lt;100000,"Malá",D2705&lt;442000,"Podlimitná",D2705&gt;442000,"Nadlimitná")</f>
        <v>Malá</v>
      </c>
    </row>
    <row r="2706" spans="1:5" x14ac:dyDescent="0.3">
      <c r="A2706" s="14" t="s">
        <v>2780</v>
      </c>
      <c r="B2706" s="13">
        <v>41154.039367675781</v>
      </c>
      <c r="C2706" s="8">
        <v>0</v>
      </c>
      <c r="D2706" s="13">
        <f t="shared" si="42"/>
        <v>41154.039367675781</v>
      </c>
      <c r="E2706" s="8" t="str" cm="1">
        <f t="array" ref="E2706">_xlfn.IFS(D2706&lt;100000,"Malá",D2706&lt;442000,"Podlimitná",D2706&gt;442000,"Nadlimitná")</f>
        <v>Malá</v>
      </c>
    </row>
    <row r="2707" spans="1:5" x14ac:dyDescent="0.3">
      <c r="A2707" s="14" t="s">
        <v>2781</v>
      </c>
      <c r="B2707" s="13">
        <v>10521.300186157227</v>
      </c>
      <c r="C2707" s="8">
        <v>0</v>
      </c>
      <c r="D2707" s="13">
        <f t="shared" si="42"/>
        <v>10521.300186157227</v>
      </c>
      <c r="E2707" s="8" t="str" cm="1">
        <f t="array" ref="E2707">_xlfn.IFS(D2707&lt;100000,"Malá",D2707&lt;442000,"Podlimitná",D2707&gt;442000,"Nadlimitná")</f>
        <v>Malá</v>
      </c>
    </row>
    <row r="2708" spans="1:5" x14ac:dyDescent="0.3">
      <c r="A2708" s="14" t="s">
        <v>2782</v>
      </c>
      <c r="B2708" s="13">
        <v>21768.719879150391</v>
      </c>
      <c r="C2708" s="8">
        <v>0</v>
      </c>
      <c r="D2708" s="13">
        <f t="shared" si="42"/>
        <v>21768.719879150391</v>
      </c>
      <c r="E2708" s="8" t="str" cm="1">
        <f t="array" ref="E2708">_xlfn.IFS(D2708&lt;100000,"Malá",D2708&lt;442000,"Podlimitná",D2708&gt;442000,"Nadlimitná")</f>
        <v>Malá</v>
      </c>
    </row>
    <row r="2709" spans="1:5" x14ac:dyDescent="0.3">
      <c r="A2709" s="14" t="s">
        <v>2783</v>
      </c>
      <c r="B2709" s="13">
        <v>15857.499877929688</v>
      </c>
      <c r="C2709" s="8">
        <v>0</v>
      </c>
      <c r="D2709" s="13">
        <f t="shared" si="42"/>
        <v>15857.499877929688</v>
      </c>
      <c r="E2709" s="8" t="str" cm="1">
        <f t="array" ref="E2709">_xlfn.IFS(D2709&lt;100000,"Malá",D2709&lt;442000,"Podlimitná",D2709&gt;442000,"Nadlimitná")</f>
        <v>Malá</v>
      </c>
    </row>
    <row r="2710" spans="1:5" x14ac:dyDescent="0.3">
      <c r="A2710" s="14" t="s">
        <v>2784</v>
      </c>
      <c r="B2710" s="13">
        <v>9186.4999923706055</v>
      </c>
      <c r="C2710" s="8">
        <v>0</v>
      </c>
      <c r="D2710" s="13">
        <f t="shared" si="42"/>
        <v>9186.4999923706055</v>
      </c>
      <c r="E2710" s="8" t="str" cm="1">
        <f t="array" ref="E2710">_xlfn.IFS(D2710&lt;100000,"Malá",D2710&lt;442000,"Podlimitná",D2710&gt;442000,"Nadlimitná")</f>
        <v>Malá</v>
      </c>
    </row>
    <row r="2711" spans="1:5" x14ac:dyDescent="0.3">
      <c r="A2711" s="14" t="s">
        <v>2785</v>
      </c>
      <c r="B2711" s="13">
        <v>64595.320068359375</v>
      </c>
      <c r="C2711" s="8">
        <v>0</v>
      </c>
      <c r="D2711" s="13">
        <f t="shared" si="42"/>
        <v>64595.320068359375</v>
      </c>
      <c r="E2711" s="8" t="str" cm="1">
        <f t="array" ref="E2711">_xlfn.IFS(D2711&lt;100000,"Malá",D2711&lt;442000,"Podlimitná",D2711&gt;442000,"Nadlimitná")</f>
        <v>Malá</v>
      </c>
    </row>
    <row r="2712" spans="1:5" x14ac:dyDescent="0.3">
      <c r="A2712" s="14" t="s">
        <v>2786</v>
      </c>
      <c r="B2712" s="13">
        <v>19317.970336914063</v>
      </c>
      <c r="C2712" s="8">
        <v>0</v>
      </c>
      <c r="D2712" s="13">
        <f t="shared" si="42"/>
        <v>19317.970336914063</v>
      </c>
      <c r="E2712" s="8" t="str" cm="1">
        <f t="array" ref="E2712">_xlfn.IFS(D2712&lt;100000,"Malá",D2712&lt;442000,"Podlimitná",D2712&gt;442000,"Nadlimitná")</f>
        <v>Malá</v>
      </c>
    </row>
    <row r="2713" spans="1:5" x14ac:dyDescent="0.3">
      <c r="A2713" s="14" t="s">
        <v>2787</v>
      </c>
      <c r="B2713" s="13">
        <v>4418.97998046875</v>
      </c>
      <c r="C2713" s="8">
        <v>0</v>
      </c>
      <c r="D2713" s="13">
        <f t="shared" si="42"/>
        <v>4418.97998046875</v>
      </c>
      <c r="E2713" s="8" t="str" cm="1">
        <f t="array" ref="E2713">_xlfn.IFS(D2713&lt;100000,"Malá",D2713&lt;442000,"Podlimitná",D2713&gt;442000,"Nadlimitná")</f>
        <v>Malá</v>
      </c>
    </row>
    <row r="2714" spans="1:5" x14ac:dyDescent="0.3">
      <c r="A2714" s="14" t="s">
        <v>2788</v>
      </c>
      <c r="B2714" s="13">
        <v>52505.859832763672</v>
      </c>
      <c r="C2714" s="8">
        <v>0</v>
      </c>
      <c r="D2714" s="13">
        <f t="shared" si="42"/>
        <v>52505.859832763672</v>
      </c>
      <c r="E2714" s="8" t="str" cm="1">
        <f t="array" ref="E2714">_xlfn.IFS(D2714&lt;100000,"Malá",D2714&lt;442000,"Podlimitná",D2714&gt;442000,"Nadlimitná")</f>
        <v>Malá</v>
      </c>
    </row>
    <row r="2715" spans="1:5" x14ac:dyDescent="0.3">
      <c r="A2715" s="14" t="s">
        <v>2789</v>
      </c>
      <c r="B2715" s="13">
        <v>18510.129879761487</v>
      </c>
      <c r="C2715" s="8">
        <v>0</v>
      </c>
      <c r="D2715" s="13">
        <f t="shared" si="42"/>
        <v>18510.129879761487</v>
      </c>
      <c r="E2715" s="8" t="str" cm="1">
        <f t="array" ref="E2715">_xlfn.IFS(D2715&lt;100000,"Malá",D2715&lt;442000,"Podlimitná",D2715&gt;442000,"Nadlimitná")</f>
        <v>Malá</v>
      </c>
    </row>
    <row r="2716" spans="1:5" x14ac:dyDescent="0.3">
      <c r="A2716" s="14" t="s">
        <v>2790</v>
      </c>
      <c r="B2716" s="13">
        <v>139695.67014026642</v>
      </c>
      <c r="C2716" s="8">
        <v>0</v>
      </c>
      <c r="D2716" s="13">
        <f t="shared" si="42"/>
        <v>139695.67014026642</v>
      </c>
      <c r="E2716" s="8" t="str" cm="1">
        <f t="array" ref="E2716">_xlfn.IFS(D2716&lt;100000,"Malá",D2716&lt;442000,"Podlimitná",D2716&gt;442000,"Nadlimitná")</f>
        <v>Podlimitná</v>
      </c>
    </row>
    <row r="2717" spans="1:5" x14ac:dyDescent="0.3">
      <c r="A2717" s="14" t="s">
        <v>2791</v>
      </c>
      <c r="B2717" s="13">
        <v>13752.3798828125</v>
      </c>
      <c r="C2717" s="8">
        <v>0</v>
      </c>
      <c r="D2717" s="13">
        <f t="shared" si="42"/>
        <v>13752.3798828125</v>
      </c>
      <c r="E2717" s="8" t="str" cm="1">
        <f t="array" ref="E2717">_xlfn.IFS(D2717&lt;100000,"Malá",D2717&lt;442000,"Podlimitná",D2717&gt;442000,"Nadlimitná")</f>
        <v>Malá</v>
      </c>
    </row>
    <row r="2718" spans="1:5" x14ac:dyDescent="0.3">
      <c r="A2718" s="14" t="s">
        <v>2792</v>
      </c>
      <c r="B2718" s="13">
        <v>17187.020179748535</v>
      </c>
      <c r="C2718" s="8">
        <v>0</v>
      </c>
      <c r="D2718" s="13">
        <f t="shared" si="42"/>
        <v>17187.020179748535</v>
      </c>
      <c r="E2718" s="8" t="str" cm="1">
        <f t="array" ref="E2718">_xlfn.IFS(D2718&lt;100000,"Malá",D2718&lt;442000,"Podlimitná",D2718&gt;442000,"Nadlimitná")</f>
        <v>Malá</v>
      </c>
    </row>
    <row r="2719" spans="1:5" x14ac:dyDescent="0.3">
      <c r="A2719" s="14" t="s">
        <v>2793</v>
      </c>
      <c r="B2719" s="13">
        <v>59332.480256557465</v>
      </c>
      <c r="C2719" s="8">
        <v>0</v>
      </c>
      <c r="D2719" s="13">
        <f t="shared" si="42"/>
        <v>59332.480256557465</v>
      </c>
      <c r="E2719" s="8" t="str" cm="1">
        <f t="array" ref="E2719">_xlfn.IFS(D2719&lt;100000,"Malá",D2719&lt;442000,"Podlimitná",D2719&gt;442000,"Nadlimitná")</f>
        <v>Malá</v>
      </c>
    </row>
    <row r="2720" spans="1:5" x14ac:dyDescent="0.3">
      <c r="A2720" s="14" t="s">
        <v>2794</v>
      </c>
      <c r="B2720" s="13">
        <v>109042.92049217224</v>
      </c>
      <c r="C2720" s="8">
        <v>0</v>
      </c>
      <c r="D2720" s="13">
        <f t="shared" si="42"/>
        <v>109042.92049217224</v>
      </c>
      <c r="E2720" s="8" t="str" cm="1">
        <f t="array" ref="E2720">_xlfn.IFS(D2720&lt;100000,"Malá",D2720&lt;442000,"Podlimitná",D2720&gt;442000,"Nadlimitná")</f>
        <v>Podlimitná</v>
      </c>
    </row>
    <row r="2721" spans="1:5" x14ac:dyDescent="0.3">
      <c r="A2721" s="14" t="s">
        <v>2795</v>
      </c>
      <c r="B2721" s="13">
        <v>35138.680572509766</v>
      </c>
      <c r="C2721" s="8">
        <v>0</v>
      </c>
      <c r="D2721" s="13">
        <f t="shared" si="42"/>
        <v>35138.680572509766</v>
      </c>
      <c r="E2721" s="8" t="str" cm="1">
        <f t="array" ref="E2721">_xlfn.IFS(D2721&lt;100000,"Malá",D2721&lt;442000,"Podlimitná",D2721&gt;442000,"Nadlimitná")</f>
        <v>Malá</v>
      </c>
    </row>
    <row r="2722" spans="1:5" x14ac:dyDescent="0.3">
      <c r="A2722" s="14" t="s">
        <v>2796</v>
      </c>
      <c r="B2722" s="13">
        <v>3425.6100692749023</v>
      </c>
      <c r="C2722" s="8">
        <v>0</v>
      </c>
      <c r="D2722" s="13">
        <f t="shared" si="42"/>
        <v>3425.6100692749023</v>
      </c>
      <c r="E2722" s="8" t="str" cm="1">
        <f t="array" ref="E2722">_xlfn.IFS(D2722&lt;100000,"Malá",D2722&lt;442000,"Podlimitná",D2722&gt;442000,"Nadlimitná")</f>
        <v>Malá</v>
      </c>
    </row>
    <row r="2723" spans="1:5" x14ac:dyDescent="0.3">
      <c r="A2723" s="14" t="s">
        <v>2797</v>
      </c>
      <c r="B2723" s="13">
        <v>20656.070190429688</v>
      </c>
      <c r="C2723" s="8">
        <v>0</v>
      </c>
      <c r="D2723" s="13">
        <f t="shared" si="42"/>
        <v>20656.070190429688</v>
      </c>
      <c r="E2723" s="8" t="str" cm="1">
        <f t="array" ref="E2723">_xlfn.IFS(D2723&lt;100000,"Malá",D2723&lt;442000,"Podlimitná",D2723&gt;442000,"Nadlimitná")</f>
        <v>Malá</v>
      </c>
    </row>
    <row r="2724" spans="1:5" x14ac:dyDescent="0.3">
      <c r="A2724" s="14" t="s">
        <v>2798</v>
      </c>
      <c r="B2724" s="13">
        <v>21433.239807128906</v>
      </c>
      <c r="C2724" s="8">
        <v>0</v>
      </c>
      <c r="D2724" s="13">
        <f t="shared" si="42"/>
        <v>21433.239807128906</v>
      </c>
      <c r="E2724" s="8" t="str" cm="1">
        <f t="array" ref="E2724">_xlfn.IFS(D2724&lt;100000,"Malá",D2724&lt;442000,"Podlimitná",D2724&gt;442000,"Nadlimitná")</f>
        <v>Malá</v>
      </c>
    </row>
    <row r="2725" spans="1:5" x14ac:dyDescent="0.3">
      <c r="A2725" s="14" t="s">
        <v>2799</v>
      </c>
      <c r="B2725" s="13">
        <v>10026.890075683594</v>
      </c>
      <c r="C2725" s="8">
        <v>0</v>
      </c>
      <c r="D2725" s="13">
        <f t="shared" si="42"/>
        <v>10026.890075683594</v>
      </c>
      <c r="E2725" s="8" t="str" cm="1">
        <f t="array" ref="E2725">_xlfn.IFS(D2725&lt;100000,"Malá",D2725&lt;442000,"Podlimitná",D2725&gt;442000,"Nadlimitná")</f>
        <v>Malá</v>
      </c>
    </row>
    <row r="2726" spans="1:5" x14ac:dyDescent="0.3">
      <c r="A2726" s="14" t="s">
        <v>2800</v>
      </c>
      <c r="B2726" s="13">
        <v>4771.9798278808594</v>
      </c>
      <c r="C2726" s="8">
        <v>0</v>
      </c>
      <c r="D2726" s="13">
        <f t="shared" si="42"/>
        <v>4771.9798278808594</v>
      </c>
      <c r="E2726" s="8" t="str" cm="1">
        <f t="array" ref="E2726">_xlfn.IFS(D2726&lt;100000,"Malá",D2726&lt;442000,"Podlimitná",D2726&gt;442000,"Nadlimitná")</f>
        <v>Malá</v>
      </c>
    </row>
    <row r="2727" spans="1:5" x14ac:dyDescent="0.3">
      <c r="A2727" s="14" t="s">
        <v>2801</v>
      </c>
      <c r="B2727" s="13">
        <v>19266.850234985352</v>
      </c>
      <c r="C2727" s="8">
        <v>1</v>
      </c>
      <c r="D2727" s="13">
        <f t="shared" si="42"/>
        <v>16045.339059900522</v>
      </c>
      <c r="E2727" s="8" t="str" cm="1">
        <f t="array" ref="E2727">_xlfn.IFS(D2727&lt;100000,"Malá",D2727&lt;442000,"Podlimitná",D2727&gt;442000,"Nadlimitná")</f>
        <v>Malá</v>
      </c>
    </row>
    <row r="2728" spans="1:5" x14ac:dyDescent="0.3">
      <c r="A2728" s="14" t="s">
        <v>2802</v>
      </c>
      <c r="B2728" s="13">
        <v>21233.719970703125</v>
      </c>
      <c r="C2728" s="8">
        <v>0</v>
      </c>
      <c r="D2728" s="13">
        <f t="shared" si="42"/>
        <v>21233.719970703125</v>
      </c>
      <c r="E2728" s="8" t="str" cm="1">
        <f t="array" ref="E2728">_xlfn.IFS(D2728&lt;100000,"Malá",D2728&lt;442000,"Podlimitná",D2728&gt;442000,"Nadlimitná")</f>
        <v>Malá</v>
      </c>
    </row>
    <row r="2729" spans="1:5" x14ac:dyDescent="0.3">
      <c r="A2729" s="14" t="s">
        <v>2803</v>
      </c>
      <c r="B2729" s="13">
        <v>2499.3800277709961</v>
      </c>
      <c r="C2729" s="8">
        <v>0</v>
      </c>
      <c r="D2729" s="13">
        <f t="shared" si="42"/>
        <v>2499.3800277709961</v>
      </c>
      <c r="E2729" s="8" t="str" cm="1">
        <f t="array" ref="E2729">_xlfn.IFS(D2729&lt;100000,"Malá",D2729&lt;442000,"Podlimitná",D2729&gt;442000,"Nadlimitná")</f>
        <v>Malá</v>
      </c>
    </row>
    <row r="2730" spans="1:5" x14ac:dyDescent="0.3">
      <c r="A2730" s="14" t="s">
        <v>2804</v>
      </c>
      <c r="B2730" s="13">
        <v>9401.4300537109375</v>
      </c>
      <c r="C2730" s="8">
        <v>0</v>
      </c>
      <c r="D2730" s="13">
        <f t="shared" si="42"/>
        <v>9401.4300537109375</v>
      </c>
      <c r="E2730" s="8" t="str" cm="1">
        <f t="array" ref="E2730">_xlfn.IFS(D2730&lt;100000,"Malá",D2730&lt;442000,"Podlimitná",D2730&gt;442000,"Nadlimitná")</f>
        <v>Malá</v>
      </c>
    </row>
    <row r="2731" spans="1:5" x14ac:dyDescent="0.3">
      <c r="A2731" s="14" t="s">
        <v>2805</v>
      </c>
      <c r="B2731" s="13">
        <v>26820.400207519531</v>
      </c>
      <c r="C2731" s="8">
        <v>0</v>
      </c>
      <c r="D2731" s="13">
        <f t="shared" si="42"/>
        <v>26820.400207519531</v>
      </c>
      <c r="E2731" s="8" t="str" cm="1">
        <f t="array" ref="E2731">_xlfn.IFS(D2731&lt;100000,"Malá",D2731&lt;442000,"Podlimitná",D2731&gt;442000,"Nadlimitná")</f>
        <v>Malá</v>
      </c>
    </row>
    <row r="2732" spans="1:5" x14ac:dyDescent="0.3">
      <c r="A2732" s="14" t="s">
        <v>2806</v>
      </c>
      <c r="B2732" s="13">
        <v>2902.5700225830078</v>
      </c>
      <c r="C2732" s="8">
        <v>0</v>
      </c>
      <c r="D2732" s="13">
        <f t="shared" si="42"/>
        <v>2902.5700225830078</v>
      </c>
      <c r="E2732" s="8" t="str" cm="1">
        <f t="array" ref="E2732">_xlfn.IFS(D2732&lt;100000,"Malá",D2732&lt;442000,"Podlimitná",D2732&gt;442000,"Nadlimitná")</f>
        <v>Malá</v>
      </c>
    </row>
    <row r="2733" spans="1:5" x14ac:dyDescent="0.3">
      <c r="A2733" s="14" t="s">
        <v>2807</v>
      </c>
      <c r="B2733" s="13">
        <v>7395.1900787353516</v>
      </c>
      <c r="C2733" s="8">
        <v>0</v>
      </c>
      <c r="D2733" s="13">
        <f t="shared" si="42"/>
        <v>7395.1900787353516</v>
      </c>
      <c r="E2733" s="8" t="str" cm="1">
        <f t="array" ref="E2733">_xlfn.IFS(D2733&lt;100000,"Malá",D2733&lt;442000,"Podlimitná",D2733&gt;442000,"Nadlimitná")</f>
        <v>Malá</v>
      </c>
    </row>
    <row r="2734" spans="1:5" x14ac:dyDescent="0.3">
      <c r="A2734" s="14" t="s">
        <v>2808</v>
      </c>
      <c r="B2734" s="13">
        <v>3331.8400726318359</v>
      </c>
      <c r="C2734" s="8">
        <v>0</v>
      </c>
      <c r="D2734" s="13">
        <f t="shared" si="42"/>
        <v>3331.8400726318359</v>
      </c>
      <c r="E2734" s="8" t="str" cm="1">
        <f t="array" ref="E2734">_xlfn.IFS(D2734&lt;100000,"Malá",D2734&lt;442000,"Podlimitná",D2734&gt;442000,"Nadlimitná")</f>
        <v>Malá</v>
      </c>
    </row>
    <row r="2735" spans="1:5" x14ac:dyDescent="0.3">
      <c r="A2735" s="14" t="s">
        <v>2809</v>
      </c>
      <c r="B2735" s="13">
        <v>11040.879943847656</v>
      </c>
      <c r="C2735" s="8">
        <v>0</v>
      </c>
      <c r="D2735" s="13">
        <f t="shared" si="42"/>
        <v>11040.879943847656</v>
      </c>
      <c r="E2735" s="8" t="str" cm="1">
        <f t="array" ref="E2735">_xlfn.IFS(D2735&lt;100000,"Malá",D2735&lt;442000,"Podlimitná",D2735&gt;442000,"Nadlimitná")</f>
        <v>Malá</v>
      </c>
    </row>
    <row r="2736" spans="1:5" x14ac:dyDescent="0.3">
      <c r="A2736" s="14" t="s">
        <v>2810</v>
      </c>
      <c r="B2736" s="13">
        <v>12058.390075683594</v>
      </c>
      <c r="C2736" s="8">
        <v>0</v>
      </c>
      <c r="D2736" s="13">
        <f t="shared" si="42"/>
        <v>12058.390075683594</v>
      </c>
      <c r="E2736" s="8" t="str" cm="1">
        <f t="array" ref="E2736">_xlfn.IFS(D2736&lt;100000,"Malá",D2736&lt;442000,"Podlimitná",D2736&gt;442000,"Nadlimitná")</f>
        <v>Malá</v>
      </c>
    </row>
    <row r="2737" spans="1:5" x14ac:dyDescent="0.3">
      <c r="A2737" s="14" t="s">
        <v>2811</v>
      </c>
      <c r="B2737" s="13">
        <v>1690.6800231933594</v>
      </c>
      <c r="C2737" s="8">
        <v>0</v>
      </c>
      <c r="D2737" s="13">
        <f t="shared" si="42"/>
        <v>1690.6800231933594</v>
      </c>
      <c r="E2737" s="8" t="str" cm="1">
        <f t="array" ref="E2737">_xlfn.IFS(D2737&lt;100000,"Malá",D2737&lt;442000,"Podlimitná",D2737&gt;442000,"Nadlimitná")</f>
        <v>Malá</v>
      </c>
    </row>
    <row r="2738" spans="1:5" x14ac:dyDescent="0.3">
      <c r="A2738" s="14" t="s">
        <v>2812</v>
      </c>
      <c r="B2738" s="13">
        <v>20947.369987487793</v>
      </c>
      <c r="C2738" s="8">
        <v>0</v>
      </c>
      <c r="D2738" s="13">
        <f t="shared" si="42"/>
        <v>20947.369987487793</v>
      </c>
      <c r="E2738" s="8" t="str" cm="1">
        <f t="array" ref="E2738">_xlfn.IFS(D2738&lt;100000,"Malá",D2738&lt;442000,"Podlimitná",D2738&gt;442000,"Nadlimitná")</f>
        <v>Malá</v>
      </c>
    </row>
    <row r="2739" spans="1:5" x14ac:dyDescent="0.3">
      <c r="A2739" s="14" t="s">
        <v>2813</v>
      </c>
      <c r="B2739" s="13">
        <v>6182.3699073791504</v>
      </c>
      <c r="C2739" s="8">
        <v>0</v>
      </c>
      <c r="D2739" s="13">
        <f t="shared" si="42"/>
        <v>6182.3699073791504</v>
      </c>
      <c r="E2739" s="8" t="str" cm="1">
        <f t="array" ref="E2739">_xlfn.IFS(D2739&lt;100000,"Malá",D2739&lt;442000,"Podlimitná",D2739&gt;442000,"Nadlimitná")</f>
        <v>Malá</v>
      </c>
    </row>
    <row r="2740" spans="1:5" x14ac:dyDescent="0.3">
      <c r="A2740" s="14" t="s">
        <v>2814</v>
      </c>
      <c r="B2740" s="13">
        <v>29874.660610198975</v>
      </c>
      <c r="C2740" s="8">
        <v>0</v>
      </c>
      <c r="D2740" s="13">
        <f t="shared" si="42"/>
        <v>29874.660610198975</v>
      </c>
      <c r="E2740" s="8" t="str" cm="1">
        <f t="array" ref="E2740">_xlfn.IFS(D2740&lt;100000,"Malá",D2740&lt;442000,"Podlimitná",D2740&gt;442000,"Nadlimitná")</f>
        <v>Malá</v>
      </c>
    </row>
    <row r="2741" spans="1:5" x14ac:dyDescent="0.3">
      <c r="A2741" s="14" t="s">
        <v>2815</v>
      </c>
      <c r="B2741" s="13">
        <v>125185.51077270508</v>
      </c>
      <c r="C2741" s="8">
        <v>0</v>
      </c>
      <c r="D2741" s="13">
        <f t="shared" si="42"/>
        <v>125185.51077270508</v>
      </c>
      <c r="E2741" s="8" t="str" cm="1">
        <f t="array" ref="E2741">_xlfn.IFS(D2741&lt;100000,"Malá",D2741&lt;442000,"Podlimitná",D2741&gt;442000,"Nadlimitná")</f>
        <v>Podlimitná</v>
      </c>
    </row>
    <row r="2742" spans="1:5" x14ac:dyDescent="0.3">
      <c r="A2742" s="14" t="s">
        <v>2816</v>
      </c>
      <c r="B2742" s="13">
        <v>42206.0498046875</v>
      </c>
      <c r="C2742" s="8">
        <v>0</v>
      </c>
      <c r="D2742" s="13">
        <f t="shared" si="42"/>
        <v>42206.0498046875</v>
      </c>
      <c r="E2742" s="8" t="str" cm="1">
        <f t="array" ref="E2742">_xlfn.IFS(D2742&lt;100000,"Malá",D2742&lt;442000,"Podlimitná",D2742&gt;442000,"Nadlimitná")</f>
        <v>Malá</v>
      </c>
    </row>
    <row r="2743" spans="1:5" x14ac:dyDescent="0.3">
      <c r="A2743" s="14" t="s">
        <v>2817</v>
      </c>
      <c r="B2743" s="13">
        <v>51793.330455780029</v>
      </c>
      <c r="C2743" s="8">
        <v>0</v>
      </c>
      <c r="D2743" s="13">
        <f t="shared" si="42"/>
        <v>51793.330455780029</v>
      </c>
      <c r="E2743" s="8" t="str" cm="1">
        <f t="array" ref="E2743">_xlfn.IFS(D2743&lt;100000,"Malá",D2743&lt;442000,"Podlimitná",D2743&gt;442000,"Nadlimitná")</f>
        <v>Malá</v>
      </c>
    </row>
    <row r="2744" spans="1:5" x14ac:dyDescent="0.3">
      <c r="A2744" s="14" t="s">
        <v>2818</v>
      </c>
      <c r="B2744" s="13">
        <v>34408.930191040039</v>
      </c>
      <c r="C2744" s="8">
        <v>0</v>
      </c>
      <c r="D2744" s="13">
        <f t="shared" si="42"/>
        <v>34408.930191040039</v>
      </c>
      <c r="E2744" s="8" t="str" cm="1">
        <f t="array" ref="E2744">_xlfn.IFS(D2744&lt;100000,"Malá",D2744&lt;442000,"Podlimitná",D2744&gt;442000,"Nadlimitná")</f>
        <v>Malá</v>
      </c>
    </row>
    <row r="2745" spans="1:5" x14ac:dyDescent="0.3">
      <c r="A2745" s="14" t="s">
        <v>2819</v>
      </c>
      <c r="B2745" s="13">
        <v>21489.379549026489</v>
      </c>
      <c r="C2745" s="8">
        <v>0</v>
      </c>
      <c r="D2745" s="13">
        <f t="shared" si="42"/>
        <v>21489.379549026489</v>
      </c>
      <c r="E2745" s="8" t="str" cm="1">
        <f t="array" ref="E2745">_xlfn.IFS(D2745&lt;100000,"Malá",D2745&lt;442000,"Podlimitná",D2745&gt;442000,"Nadlimitná")</f>
        <v>Malá</v>
      </c>
    </row>
    <row r="2746" spans="1:5" x14ac:dyDescent="0.3">
      <c r="A2746" s="14" t="s">
        <v>2820</v>
      </c>
      <c r="B2746" s="13">
        <v>33197.359966278076</v>
      </c>
      <c r="C2746" s="8">
        <v>0</v>
      </c>
      <c r="D2746" s="13">
        <f t="shared" si="42"/>
        <v>33197.359966278076</v>
      </c>
      <c r="E2746" s="8" t="str" cm="1">
        <f t="array" ref="E2746">_xlfn.IFS(D2746&lt;100000,"Malá",D2746&lt;442000,"Podlimitná",D2746&gt;442000,"Nadlimitná")</f>
        <v>Malá</v>
      </c>
    </row>
    <row r="2747" spans="1:5" x14ac:dyDescent="0.3">
      <c r="A2747" s="14" t="s">
        <v>2821</v>
      </c>
      <c r="B2747" s="13">
        <v>16227.079956054688</v>
      </c>
      <c r="C2747" s="8">
        <v>0</v>
      </c>
      <c r="D2747" s="13">
        <f t="shared" si="42"/>
        <v>16227.079956054688</v>
      </c>
      <c r="E2747" s="8" t="str" cm="1">
        <f t="array" ref="E2747">_xlfn.IFS(D2747&lt;100000,"Malá",D2747&lt;442000,"Podlimitná",D2747&gt;442000,"Nadlimitná")</f>
        <v>Malá</v>
      </c>
    </row>
    <row r="2748" spans="1:5" x14ac:dyDescent="0.3">
      <c r="A2748" s="14" t="s">
        <v>2822</v>
      </c>
      <c r="B2748" s="13">
        <v>17112.449844360352</v>
      </c>
      <c r="C2748" s="8">
        <v>0</v>
      </c>
      <c r="D2748" s="13">
        <f t="shared" si="42"/>
        <v>17112.449844360352</v>
      </c>
      <c r="E2748" s="8" t="str" cm="1">
        <f t="array" ref="E2748">_xlfn.IFS(D2748&lt;100000,"Malá",D2748&lt;442000,"Podlimitná",D2748&gt;442000,"Nadlimitná")</f>
        <v>Malá</v>
      </c>
    </row>
    <row r="2749" spans="1:5" x14ac:dyDescent="0.3">
      <c r="A2749" s="14" t="s">
        <v>2823</v>
      </c>
      <c r="B2749" s="13">
        <v>40155.7802734375</v>
      </c>
      <c r="C2749" s="8">
        <v>0</v>
      </c>
      <c r="D2749" s="13">
        <f t="shared" si="42"/>
        <v>40155.7802734375</v>
      </c>
      <c r="E2749" s="8" t="str" cm="1">
        <f t="array" ref="E2749">_xlfn.IFS(D2749&lt;100000,"Malá",D2749&lt;442000,"Podlimitná",D2749&gt;442000,"Nadlimitná")</f>
        <v>Malá</v>
      </c>
    </row>
    <row r="2750" spans="1:5" x14ac:dyDescent="0.3">
      <c r="A2750" s="14" t="s">
        <v>2824</v>
      </c>
      <c r="B2750" s="13">
        <v>28626.319953918457</v>
      </c>
      <c r="C2750" s="8">
        <v>0</v>
      </c>
      <c r="D2750" s="13">
        <f t="shared" si="42"/>
        <v>28626.319953918457</v>
      </c>
      <c r="E2750" s="8" t="str" cm="1">
        <f t="array" ref="E2750">_xlfn.IFS(D2750&lt;100000,"Malá",D2750&lt;442000,"Podlimitná",D2750&gt;442000,"Nadlimitná")</f>
        <v>Malá</v>
      </c>
    </row>
    <row r="2751" spans="1:5" x14ac:dyDescent="0.3">
      <c r="A2751" s="14" t="s">
        <v>2825</v>
      </c>
      <c r="B2751" s="13">
        <v>9124.5697937011719</v>
      </c>
      <c r="C2751" s="8">
        <v>0</v>
      </c>
      <c r="D2751" s="13">
        <f t="shared" si="42"/>
        <v>9124.5697937011719</v>
      </c>
      <c r="E2751" s="8" t="str" cm="1">
        <f t="array" ref="E2751">_xlfn.IFS(D2751&lt;100000,"Malá",D2751&lt;442000,"Podlimitná",D2751&gt;442000,"Nadlimitná")</f>
        <v>Malá</v>
      </c>
    </row>
    <row r="2752" spans="1:5" x14ac:dyDescent="0.3">
      <c r="A2752" s="14" t="s">
        <v>2826</v>
      </c>
      <c r="B2752" s="13">
        <v>37032.760517120361</v>
      </c>
      <c r="C2752" s="8">
        <v>0</v>
      </c>
      <c r="D2752" s="13">
        <f t="shared" si="42"/>
        <v>37032.760517120361</v>
      </c>
      <c r="E2752" s="8" t="str" cm="1">
        <f t="array" ref="E2752">_xlfn.IFS(D2752&lt;100000,"Malá",D2752&lt;442000,"Podlimitná",D2752&gt;442000,"Nadlimitná")</f>
        <v>Malá</v>
      </c>
    </row>
    <row r="2753" spans="1:5" x14ac:dyDescent="0.3">
      <c r="A2753" s="14" t="s">
        <v>2827</v>
      </c>
      <c r="B2753" s="13">
        <v>5301.3798980712891</v>
      </c>
      <c r="C2753" s="8">
        <v>0</v>
      </c>
      <c r="D2753" s="13">
        <f t="shared" si="42"/>
        <v>5301.3798980712891</v>
      </c>
      <c r="E2753" s="8" t="str" cm="1">
        <f t="array" ref="E2753">_xlfn.IFS(D2753&lt;100000,"Malá",D2753&lt;442000,"Podlimitná",D2753&gt;442000,"Nadlimitná")</f>
        <v>Malá</v>
      </c>
    </row>
    <row r="2754" spans="1:5" x14ac:dyDescent="0.3">
      <c r="A2754" s="14" t="s">
        <v>2828</v>
      </c>
      <c r="B2754" s="13">
        <v>4820.6599426269531</v>
      </c>
      <c r="C2754" s="8">
        <v>0</v>
      </c>
      <c r="D2754" s="13">
        <f t="shared" si="42"/>
        <v>4820.6599426269531</v>
      </c>
      <c r="E2754" s="8" t="str" cm="1">
        <f t="array" ref="E2754">_xlfn.IFS(D2754&lt;100000,"Malá",D2754&lt;442000,"Podlimitná",D2754&gt;442000,"Nadlimitná")</f>
        <v>Malá</v>
      </c>
    </row>
    <row r="2755" spans="1:5" x14ac:dyDescent="0.3">
      <c r="A2755" s="14" t="s">
        <v>2829</v>
      </c>
      <c r="B2755" s="13">
        <v>10386.320053100586</v>
      </c>
      <c r="C2755" s="8">
        <v>0</v>
      </c>
      <c r="D2755" s="13">
        <f t="shared" si="42"/>
        <v>10386.320053100586</v>
      </c>
      <c r="E2755" s="8" t="str" cm="1">
        <f t="array" ref="E2755">_xlfn.IFS(D2755&lt;100000,"Malá",D2755&lt;442000,"Podlimitná",D2755&gt;442000,"Nadlimitná")</f>
        <v>Malá</v>
      </c>
    </row>
    <row r="2756" spans="1:5" x14ac:dyDescent="0.3">
      <c r="A2756" s="14" t="s">
        <v>2830</v>
      </c>
      <c r="B2756" s="13">
        <v>39050.3603515625</v>
      </c>
      <c r="C2756" s="8">
        <v>0</v>
      </c>
      <c r="D2756" s="13">
        <f t="shared" si="42"/>
        <v>39050.3603515625</v>
      </c>
      <c r="E2756" s="8" t="str" cm="1">
        <f t="array" ref="E2756">_xlfn.IFS(D2756&lt;100000,"Malá",D2756&lt;442000,"Podlimitná",D2756&gt;442000,"Nadlimitná")</f>
        <v>Malá</v>
      </c>
    </row>
    <row r="2757" spans="1:5" x14ac:dyDescent="0.3">
      <c r="A2757" s="14" t="s">
        <v>2831</v>
      </c>
      <c r="B2757" s="13">
        <v>41509.030044555664</v>
      </c>
      <c r="C2757" s="8">
        <v>0</v>
      </c>
      <c r="D2757" s="13">
        <f t="shared" si="42"/>
        <v>41509.030044555664</v>
      </c>
      <c r="E2757" s="8" t="str" cm="1">
        <f t="array" ref="E2757">_xlfn.IFS(D2757&lt;100000,"Malá",D2757&lt;442000,"Podlimitná",D2757&gt;442000,"Nadlimitná")</f>
        <v>Malá</v>
      </c>
    </row>
    <row r="2758" spans="1:5" x14ac:dyDescent="0.3">
      <c r="A2758" s="14" t="s">
        <v>2832</v>
      </c>
      <c r="B2758" s="13">
        <v>17849.679809570313</v>
      </c>
      <c r="C2758" s="8">
        <v>0</v>
      </c>
      <c r="D2758" s="13">
        <f t="shared" si="42"/>
        <v>17849.679809570313</v>
      </c>
      <c r="E2758" s="8" t="str" cm="1">
        <f t="array" ref="E2758">_xlfn.IFS(D2758&lt;100000,"Malá",D2758&lt;442000,"Podlimitná",D2758&gt;442000,"Nadlimitná")</f>
        <v>Malá</v>
      </c>
    </row>
    <row r="2759" spans="1:5" x14ac:dyDescent="0.3">
      <c r="A2759" s="14" t="s">
        <v>2833</v>
      </c>
      <c r="B2759" s="13">
        <v>79168.961303710938</v>
      </c>
      <c r="C2759" s="8">
        <v>0</v>
      </c>
      <c r="D2759" s="13">
        <f t="shared" si="42"/>
        <v>79168.961303710938</v>
      </c>
      <c r="E2759" s="8" t="str" cm="1">
        <f t="array" ref="E2759">_xlfn.IFS(D2759&lt;100000,"Malá",D2759&lt;442000,"Podlimitná",D2759&gt;442000,"Nadlimitná")</f>
        <v>Malá</v>
      </c>
    </row>
    <row r="2760" spans="1:5" x14ac:dyDescent="0.3">
      <c r="A2760" s="14" t="s">
        <v>2834</v>
      </c>
      <c r="B2760" s="13">
        <v>5868.1899871826172</v>
      </c>
      <c r="C2760" s="8">
        <v>0</v>
      </c>
      <c r="D2760" s="13">
        <f t="shared" si="42"/>
        <v>5868.1899871826172</v>
      </c>
      <c r="E2760" s="8" t="str" cm="1">
        <f t="array" ref="E2760">_xlfn.IFS(D2760&lt;100000,"Malá",D2760&lt;442000,"Podlimitná",D2760&gt;442000,"Nadlimitná")</f>
        <v>Malá</v>
      </c>
    </row>
    <row r="2761" spans="1:5" x14ac:dyDescent="0.3">
      <c r="A2761" s="14" t="s">
        <v>2835</v>
      </c>
      <c r="B2761" s="13">
        <v>2937.0399780273438</v>
      </c>
      <c r="C2761" s="8">
        <v>0</v>
      </c>
      <c r="D2761" s="13">
        <f t="shared" si="42"/>
        <v>2937.0399780273438</v>
      </c>
      <c r="E2761" s="8" t="str" cm="1">
        <f t="array" ref="E2761">_xlfn.IFS(D2761&lt;100000,"Malá",D2761&lt;442000,"Podlimitná",D2761&gt;442000,"Nadlimitná")</f>
        <v>Malá</v>
      </c>
    </row>
    <row r="2762" spans="1:5" x14ac:dyDescent="0.3">
      <c r="A2762" s="14" t="s">
        <v>2836</v>
      </c>
      <c r="B2762" s="13">
        <v>8365.4199829101563</v>
      </c>
      <c r="C2762" s="8">
        <v>0</v>
      </c>
      <c r="D2762" s="13">
        <f t="shared" si="42"/>
        <v>8365.4199829101563</v>
      </c>
      <c r="E2762" s="8" t="str" cm="1">
        <f t="array" ref="E2762">_xlfn.IFS(D2762&lt;100000,"Malá",D2762&lt;442000,"Podlimitná",D2762&gt;442000,"Nadlimitná")</f>
        <v>Malá</v>
      </c>
    </row>
    <row r="2763" spans="1:5" x14ac:dyDescent="0.3">
      <c r="A2763" s="14" t="s">
        <v>2837</v>
      </c>
      <c r="B2763" s="13">
        <v>5227.4800186157227</v>
      </c>
      <c r="C2763" s="8">
        <v>0</v>
      </c>
      <c r="D2763" s="13">
        <f t="shared" si="42"/>
        <v>5227.4800186157227</v>
      </c>
      <c r="E2763" s="8" t="str" cm="1">
        <f t="array" ref="E2763">_xlfn.IFS(D2763&lt;100000,"Malá",D2763&lt;442000,"Podlimitná",D2763&gt;442000,"Nadlimitná")</f>
        <v>Malá</v>
      </c>
    </row>
    <row r="2764" spans="1:5" x14ac:dyDescent="0.3">
      <c r="A2764" s="14" t="s">
        <v>2838</v>
      </c>
      <c r="B2764" s="13">
        <v>3660.5800590515137</v>
      </c>
      <c r="C2764" s="8">
        <v>0</v>
      </c>
      <c r="D2764" s="13">
        <f t="shared" si="42"/>
        <v>3660.5800590515137</v>
      </c>
      <c r="E2764" s="8" t="str" cm="1">
        <f t="array" ref="E2764">_xlfn.IFS(D2764&lt;100000,"Malá",D2764&lt;442000,"Podlimitná",D2764&gt;442000,"Nadlimitná")</f>
        <v>Malá</v>
      </c>
    </row>
    <row r="2765" spans="1:5" x14ac:dyDescent="0.3">
      <c r="A2765" s="14" t="s">
        <v>2839</v>
      </c>
      <c r="B2765" s="13">
        <v>92700.327880859375</v>
      </c>
      <c r="C2765" s="8">
        <v>0</v>
      </c>
      <c r="D2765" s="13">
        <f t="shared" si="42"/>
        <v>92700.327880859375</v>
      </c>
      <c r="E2765" s="8" t="str" cm="1">
        <f t="array" ref="E2765">_xlfn.IFS(D2765&lt;100000,"Malá",D2765&lt;442000,"Podlimitná",D2765&gt;442000,"Nadlimitná")</f>
        <v>Malá</v>
      </c>
    </row>
    <row r="2766" spans="1:5" x14ac:dyDescent="0.3">
      <c r="A2766" s="14" t="s">
        <v>2840</v>
      </c>
      <c r="B2766" s="13">
        <v>34866.460159301758</v>
      </c>
      <c r="C2766" s="8">
        <v>0</v>
      </c>
      <c r="D2766" s="13">
        <f t="shared" ref="D2766:D2829" si="43">IF(C2766=1,B2766*$M$20,B2766)</f>
        <v>34866.460159301758</v>
      </c>
      <c r="E2766" s="8" t="str" cm="1">
        <f t="array" ref="E2766">_xlfn.IFS(D2766&lt;100000,"Malá",D2766&lt;442000,"Podlimitná",D2766&gt;442000,"Nadlimitná")</f>
        <v>Malá</v>
      </c>
    </row>
    <row r="2767" spans="1:5" x14ac:dyDescent="0.3">
      <c r="A2767" s="14" t="s">
        <v>2841</v>
      </c>
      <c r="B2767" s="13">
        <v>12957.48983001709</v>
      </c>
      <c r="C2767" s="8">
        <v>0</v>
      </c>
      <c r="D2767" s="13">
        <f t="shared" si="43"/>
        <v>12957.48983001709</v>
      </c>
      <c r="E2767" s="8" t="str" cm="1">
        <f t="array" ref="E2767">_xlfn.IFS(D2767&lt;100000,"Malá",D2767&lt;442000,"Podlimitná",D2767&gt;442000,"Nadlimitná")</f>
        <v>Malá</v>
      </c>
    </row>
    <row r="2768" spans="1:5" x14ac:dyDescent="0.3">
      <c r="A2768" s="14" t="s">
        <v>2842</v>
      </c>
      <c r="B2768" s="13">
        <v>7540.5098876953125</v>
      </c>
      <c r="C2768" s="8">
        <v>0</v>
      </c>
      <c r="D2768" s="13">
        <f t="shared" si="43"/>
        <v>7540.5098876953125</v>
      </c>
      <c r="E2768" s="8" t="str" cm="1">
        <f t="array" ref="E2768">_xlfn.IFS(D2768&lt;100000,"Malá",D2768&lt;442000,"Podlimitná",D2768&gt;442000,"Nadlimitná")</f>
        <v>Malá</v>
      </c>
    </row>
    <row r="2769" spans="1:5" x14ac:dyDescent="0.3">
      <c r="A2769" s="14" t="s">
        <v>2843</v>
      </c>
      <c r="B2769" s="13">
        <v>20284.029884338379</v>
      </c>
      <c r="C2769" s="8">
        <v>0</v>
      </c>
      <c r="D2769" s="13">
        <f t="shared" si="43"/>
        <v>20284.029884338379</v>
      </c>
      <c r="E2769" s="8" t="str" cm="1">
        <f t="array" ref="E2769">_xlfn.IFS(D2769&lt;100000,"Malá",D2769&lt;442000,"Podlimitná",D2769&gt;442000,"Nadlimitná")</f>
        <v>Malá</v>
      </c>
    </row>
    <row r="2770" spans="1:5" x14ac:dyDescent="0.3">
      <c r="A2770" s="14" t="s">
        <v>2844</v>
      </c>
      <c r="B2770" s="13">
        <v>42612.629821777344</v>
      </c>
      <c r="C2770" s="8">
        <v>0</v>
      </c>
      <c r="D2770" s="13">
        <f t="shared" si="43"/>
        <v>42612.629821777344</v>
      </c>
      <c r="E2770" s="8" t="str" cm="1">
        <f t="array" ref="E2770">_xlfn.IFS(D2770&lt;100000,"Malá",D2770&lt;442000,"Podlimitná",D2770&gt;442000,"Nadlimitná")</f>
        <v>Malá</v>
      </c>
    </row>
    <row r="2771" spans="1:5" x14ac:dyDescent="0.3">
      <c r="A2771" s="14" t="s">
        <v>2845</v>
      </c>
      <c r="B2771" s="13">
        <v>38378.629661560059</v>
      </c>
      <c r="C2771" s="8">
        <v>0</v>
      </c>
      <c r="D2771" s="13">
        <f t="shared" si="43"/>
        <v>38378.629661560059</v>
      </c>
      <c r="E2771" s="8" t="str" cm="1">
        <f t="array" ref="E2771">_xlfn.IFS(D2771&lt;100000,"Malá",D2771&lt;442000,"Podlimitná",D2771&gt;442000,"Nadlimitná")</f>
        <v>Malá</v>
      </c>
    </row>
    <row r="2772" spans="1:5" x14ac:dyDescent="0.3">
      <c r="A2772" s="14" t="s">
        <v>2846</v>
      </c>
      <c r="B2772" s="13">
        <v>38163.3203125</v>
      </c>
      <c r="C2772" s="8">
        <v>1</v>
      </c>
      <c r="D2772" s="13">
        <f t="shared" si="43"/>
        <v>31782.227328146189</v>
      </c>
      <c r="E2772" s="8" t="str" cm="1">
        <f t="array" ref="E2772">_xlfn.IFS(D2772&lt;100000,"Malá",D2772&lt;442000,"Podlimitná",D2772&gt;442000,"Nadlimitná")</f>
        <v>Malá</v>
      </c>
    </row>
    <row r="2773" spans="1:5" x14ac:dyDescent="0.3">
      <c r="A2773" s="14" t="s">
        <v>2847</v>
      </c>
      <c r="B2773" s="13">
        <v>1144</v>
      </c>
      <c r="C2773" s="8">
        <v>0</v>
      </c>
      <c r="D2773" s="13">
        <f t="shared" si="43"/>
        <v>1144</v>
      </c>
      <c r="E2773" s="8" t="str" cm="1">
        <f t="array" ref="E2773">_xlfn.IFS(D2773&lt;100000,"Malá",D2773&lt;442000,"Podlimitná",D2773&gt;442000,"Nadlimitná")</f>
        <v>Malá</v>
      </c>
    </row>
    <row r="2774" spans="1:5" x14ac:dyDescent="0.3">
      <c r="A2774" s="14" t="s">
        <v>2848</v>
      </c>
      <c r="B2774" s="13">
        <v>2435.9300537109375</v>
      </c>
      <c r="C2774" s="8">
        <v>0</v>
      </c>
      <c r="D2774" s="13">
        <f t="shared" si="43"/>
        <v>2435.9300537109375</v>
      </c>
      <c r="E2774" s="8" t="str" cm="1">
        <f t="array" ref="E2774">_xlfn.IFS(D2774&lt;100000,"Malá",D2774&lt;442000,"Podlimitná",D2774&gt;442000,"Nadlimitná")</f>
        <v>Malá</v>
      </c>
    </row>
    <row r="2775" spans="1:5" x14ac:dyDescent="0.3">
      <c r="A2775" s="14" t="s">
        <v>2849</v>
      </c>
      <c r="B2775" s="13">
        <v>21286</v>
      </c>
      <c r="C2775" s="8">
        <v>1</v>
      </c>
      <c r="D2775" s="13">
        <f t="shared" si="43"/>
        <v>17726.877152387966</v>
      </c>
      <c r="E2775" s="8" t="str" cm="1">
        <f t="array" ref="E2775">_xlfn.IFS(D2775&lt;100000,"Malá",D2775&lt;442000,"Podlimitná",D2775&gt;442000,"Nadlimitná")</f>
        <v>Malá</v>
      </c>
    </row>
    <row r="2776" spans="1:5" x14ac:dyDescent="0.3">
      <c r="A2776" s="14" t="s">
        <v>2850</v>
      </c>
      <c r="B2776" s="13">
        <v>548243.23382949829</v>
      </c>
      <c r="C2776" s="8">
        <v>1</v>
      </c>
      <c r="D2776" s="13">
        <f t="shared" si="43"/>
        <v>456574.29558035446</v>
      </c>
      <c r="E2776" s="8" t="str" cm="1">
        <f t="array" ref="E2776">_xlfn.IFS(D2776&lt;100000,"Malá",D2776&lt;442000,"Podlimitná",D2776&gt;442000,"Nadlimitná")</f>
        <v>Nadlimitná</v>
      </c>
    </row>
    <row r="2777" spans="1:5" x14ac:dyDescent="0.3">
      <c r="A2777" s="14" t="s">
        <v>2851</v>
      </c>
      <c r="B2777" s="13">
        <v>13495.160217285156</v>
      </c>
      <c r="C2777" s="8">
        <v>0</v>
      </c>
      <c r="D2777" s="13">
        <f t="shared" si="43"/>
        <v>13495.160217285156</v>
      </c>
      <c r="E2777" s="8" t="str" cm="1">
        <f t="array" ref="E2777">_xlfn.IFS(D2777&lt;100000,"Malá",D2777&lt;442000,"Podlimitná",D2777&gt;442000,"Nadlimitná")</f>
        <v>Malá</v>
      </c>
    </row>
    <row r="2778" spans="1:5" x14ac:dyDescent="0.3">
      <c r="A2778" s="14" t="s">
        <v>2852</v>
      </c>
      <c r="B2778" s="13">
        <v>12846.959976196289</v>
      </c>
      <c r="C2778" s="8">
        <v>0</v>
      </c>
      <c r="D2778" s="13">
        <f t="shared" si="43"/>
        <v>12846.959976196289</v>
      </c>
      <c r="E2778" s="8" t="str" cm="1">
        <f t="array" ref="E2778">_xlfn.IFS(D2778&lt;100000,"Malá",D2778&lt;442000,"Podlimitná",D2778&gt;442000,"Nadlimitná")</f>
        <v>Malá</v>
      </c>
    </row>
    <row r="2779" spans="1:5" x14ac:dyDescent="0.3">
      <c r="A2779" s="14" t="s">
        <v>2853</v>
      </c>
      <c r="B2779" s="13">
        <v>9503.6299438476563</v>
      </c>
      <c r="C2779" s="8">
        <v>0</v>
      </c>
      <c r="D2779" s="13">
        <f t="shared" si="43"/>
        <v>9503.6299438476563</v>
      </c>
      <c r="E2779" s="8" t="str" cm="1">
        <f t="array" ref="E2779">_xlfn.IFS(D2779&lt;100000,"Malá",D2779&lt;442000,"Podlimitná",D2779&gt;442000,"Nadlimitná")</f>
        <v>Malá</v>
      </c>
    </row>
    <row r="2780" spans="1:5" x14ac:dyDescent="0.3">
      <c r="A2780" s="14" t="s">
        <v>2854</v>
      </c>
      <c r="B2780" s="13">
        <v>29580.0595703125</v>
      </c>
      <c r="C2780" s="8">
        <v>0</v>
      </c>
      <c r="D2780" s="13">
        <f t="shared" si="43"/>
        <v>29580.0595703125</v>
      </c>
      <c r="E2780" s="8" t="str" cm="1">
        <f t="array" ref="E2780">_xlfn.IFS(D2780&lt;100000,"Malá",D2780&lt;442000,"Podlimitná",D2780&gt;442000,"Nadlimitná")</f>
        <v>Malá</v>
      </c>
    </row>
    <row r="2781" spans="1:5" x14ac:dyDescent="0.3">
      <c r="A2781" s="14" t="s">
        <v>2855</v>
      </c>
      <c r="B2781" s="13">
        <v>73988.079833984375</v>
      </c>
      <c r="C2781" s="8">
        <v>0</v>
      </c>
      <c r="D2781" s="13">
        <f t="shared" si="43"/>
        <v>73988.079833984375</v>
      </c>
      <c r="E2781" s="8" t="str" cm="1">
        <f t="array" ref="E2781">_xlfn.IFS(D2781&lt;100000,"Malá",D2781&lt;442000,"Podlimitná",D2781&gt;442000,"Nadlimitná")</f>
        <v>Malá</v>
      </c>
    </row>
    <row r="2782" spans="1:5" x14ac:dyDescent="0.3">
      <c r="A2782" s="14" t="s">
        <v>2856</v>
      </c>
      <c r="B2782" s="13">
        <v>49837.990184783936</v>
      </c>
      <c r="C2782" s="8">
        <v>0</v>
      </c>
      <c r="D2782" s="13">
        <f t="shared" si="43"/>
        <v>49837.990184783936</v>
      </c>
      <c r="E2782" s="8" t="str" cm="1">
        <f t="array" ref="E2782">_xlfn.IFS(D2782&lt;100000,"Malá",D2782&lt;442000,"Podlimitná",D2782&gt;442000,"Nadlimitná")</f>
        <v>Malá</v>
      </c>
    </row>
    <row r="2783" spans="1:5" x14ac:dyDescent="0.3">
      <c r="A2783" s="14" t="s">
        <v>2857</v>
      </c>
      <c r="B2783" s="13">
        <v>42166.399658203125</v>
      </c>
      <c r="C2783" s="8">
        <v>0</v>
      </c>
      <c r="D2783" s="13">
        <f t="shared" si="43"/>
        <v>42166.399658203125</v>
      </c>
      <c r="E2783" s="8" t="str" cm="1">
        <f t="array" ref="E2783">_xlfn.IFS(D2783&lt;100000,"Malá",D2783&lt;442000,"Podlimitná",D2783&gt;442000,"Nadlimitná")</f>
        <v>Malá</v>
      </c>
    </row>
    <row r="2784" spans="1:5" x14ac:dyDescent="0.3">
      <c r="A2784" s="14" t="s">
        <v>2858</v>
      </c>
      <c r="B2784" s="13">
        <v>17813.009918212891</v>
      </c>
      <c r="C2784" s="8">
        <v>0</v>
      </c>
      <c r="D2784" s="13">
        <f t="shared" si="43"/>
        <v>17813.009918212891</v>
      </c>
      <c r="E2784" s="8" t="str" cm="1">
        <f t="array" ref="E2784">_xlfn.IFS(D2784&lt;100000,"Malá",D2784&lt;442000,"Podlimitná",D2784&gt;442000,"Nadlimitná")</f>
        <v>Malá</v>
      </c>
    </row>
    <row r="2785" spans="1:5" x14ac:dyDescent="0.3">
      <c r="A2785" s="14" t="s">
        <v>2859</v>
      </c>
      <c r="B2785" s="13">
        <v>7789.3500061035156</v>
      </c>
      <c r="C2785" s="8">
        <v>0</v>
      </c>
      <c r="D2785" s="13">
        <f t="shared" si="43"/>
        <v>7789.3500061035156</v>
      </c>
      <c r="E2785" s="8" t="str" cm="1">
        <f t="array" ref="E2785">_xlfn.IFS(D2785&lt;100000,"Malá",D2785&lt;442000,"Podlimitná",D2785&gt;442000,"Nadlimitná")</f>
        <v>Malá</v>
      </c>
    </row>
    <row r="2786" spans="1:5" x14ac:dyDescent="0.3">
      <c r="A2786" s="14" t="s">
        <v>2860</v>
      </c>
      <c r="B2786" s="13">
        <v>21093.319931030273</v>
      </c>
      <c r="C2786" s="8">
        <v>0</v>
      </c>
      <c r="D2786" s="13">
        <f t="shared" si="43"/>
        <v>21093.319931030273</v>
      </c>
      <c r="E2786" s="8" t="str" cm="1">
        <f t="array" ref="E2786">_xlfn.IFS(D2786&lt;100000,"Malá",D2786&lt;442000,"Podlimitná",D2786&gt;442000,"Nadlimitná")</f>
        <v>Malá</v>
      </c>
    </row>
    <row r="2787" spans="1:5" x14ac:dyDescent="0.3">
      <c r="A2787" s="14" t="s">
        <v>2861</v>
      </c>
      <c r="B2787" s="13">
        <v>15387.879771709442</v>
      </c>
      <c r="C2787" s="8">
        <v>0</v>
      </c>
      <c r="D2787" s="13">
        <f t="shared" si="43"/>
        <v>15387.879771709442</v>
      </c>
      <c r="E2787" s="8" t="str" cm="1">
        <f t="array" ref="E2787">_xlfn.IFS(D2787&lt;100000,"Malá",D2787&lt;442000,"Podlimitná",D2787&gt;442000,"Nadlimitná")</f>
        <v>Malá</v>
      </c>
    </row>
    <row r="2788" spans="1:5" x14ac:dyDescent="0.3">
      <c r="A2788" s="14" t="s">
        <v>2862</v>
      </c>
      <c r="B2788" s="13">
        <v>6150.2300262451172</v>
      </c>
      <c r="C2788" s="8">
        <v>0</v>
      </c>
      <c r="D2788" s="13">
        <f t="shared" si="43"/>
        <v>6150.2300262451172</v>
      </c>
      <c r="E2788" s="8" t="str" cm="1">
        <f t="array" ref="E2788">_xlfn.IFS(D2788&lt;100000,"Malá",D2788&lt;442000,"Podlimitná",D2788&gt;442000,"Nadlimitná")</f>
        <v>Malá</v>
      </c>
    </row>
    <row r="2789" spans="1:5" x14ac:dyDescent="0.3">
      <c r="A2789" s="14" t="s">
        <v>2863</v>
      </c>
      <c r="B2789" s="13">
        <v>2284.0000152587891</v>
      </c>
      <c r="C2789" s="8">
        <v>0</v>
      </c>
      <c r="D2789" s="13">
        <f t="shared" si="43"/>
        <v>2284.0000152587891</v>
      </c>
      <c r="E2789" s="8" t="str" cm="1">
        <f t="array" ref="E2789">_xlfn.IFS(D2789&lt;100000,"Malá",D2789&lt;442000,"Podlimitná",D2789&gt;442000,"Nadlimitná")</f>
        <v>Malá</v>
      </c>
    </row>
    <row r="2790" spans="1:5" x14ac:dyDescent="0.3">
      <c r="A2790" s="14" t="s">
        <v>2864</v>
      </c>
      <c r="B2790" s="13">
        <v>11913.559982299805</v>
      </c>
      <c r="C2790" s="8">
        <v>0</v>
      </c>
      <c r="D2790" s="13">
        <f t="shared" si="43"/>
        <v>11913.559982299805</v>
      </c>
      <c r="E2790" s="8" t="str" cm="1">
        <f t="array" ref="E2790">_xlfn.IFS(D2790&lt;100000,"Malá",D2790&lt;442000,"Podlimitná",D2790&gt;442000,"Nadlimitná")</f>
        <v>Malá</v>
      </c>
    </row>
    <row r="2791" spans="1:5" x14ac:dyDescent="0.3">
      <c r="A2791" s="14" t="s">
        <v>2865</v>
      </c>
      <c r="B2791" s="13">
        <v>2485.5300140380859</v>
      </c>
      <c r="C2791" s="8">
        <v>0</v>
      </c>
      <c r="D2791" s="13">
        <f t="shared" si="43"/>
        <v>2485.5300140380859</v>
      </c>
      <c r="E2791" s="8" t="str" cm="1">
        <f t="array" ref="E2791">_xlfn.IFS(D2791&lt;100000,"Malá",D2791&lt;442000,"Podlimitná",D2791&gt;442000,"Nadlimitná")</f>
        <v>Malá</v>
      </c>
    </row>
    <row r="2792" spans="1:5" x14ac:dyDescent="0.3">
      <c r="A2792" s="14" t="s">
        <v>2866</v>
      </c>
      <c r="B2792" s="13">
        <v>3102</v>
      </c>
      <c r="C2792" s="8">
        <v>0</v>
      </c>
      <c r="D2792" s="13">
        <f t="shared" si="43"/>
        <v>3102</v>
      </c>
      <c r="E2792" s="8" t="str" cm="1">
        <f t="array" ref="E2792">_xlfn.IFS(D2792&lt;100000,"Malá",D2792&lt;442000,"Podlimitná",D2792&gt;442000,"Nadlimitná")</f>
        <v>Malá</v>
      </c>
    </row>
    <row r="2793" spans="1:5" x14ac:dyDescent="0.3">
      <c r="A2793" s="14" t="s">
        <v>2867</v>
      </c>
      <c r="B2793" s="13">
        <v>5333.0301055908203</v>
      </c>
      <c r="C2793" s="8">
        <v>0</v>
      </c>
      <c r="D2793" s="13">
        <f t="shared" si="43"/>
        <v>5333.0301055908203</v>
      </c>
      <c r="E2793" s="8" t="str" cm="1">
        <f t="array" ref="E2793">_xlfn.IFS(D2793&lt;100000,"Malá",D2793&lt;442000,"Podlimitná",D2793&gt;442000,"Nadlimitná")</f>
        <v>Malá</v>
      </c>
    </row>
    <row r="2794" spans="1:5" x14ac:dyDescent="0.3">
      <c r="A2794" s="14" t="s">
        <v>2868</v>
      </c>
      <c r="B2794" s="13">
        <v>8502.590087890625</v>
      </c>
      <c r="C2794" s="8">
        <v>0</v>
      </c>
      <c r="D2794" s="13">
        <f t="shared" si="43"/>
        <v>8502.590087890625</v>
      </c>
      <c r="E2794" s="8" t="str" cm="1">
        <f t="array" ref="E2794">_xlfn.IFS(D2794&lt;100000,"Malá",D2794&lt;442000,"Podlimitná",D2794&gt;442000,"Nadlimitná")</f>
        <v>Malá</v>
      </c>
    </row>
    <row r="2795" spans="1:5" x14ac:dyDescent="0.3">
      <c r="A2795" s="14" t="s">
        <v>2869</v>
      </c>
      <c r="B2795" s="13">
        <v>11660.820083618164</v>
      </c>
      <c r="C2795" s="8">
        <v>0</v>
      </c>
      <c r="D2795" s="13">
        <f t="shared" si="43"/>
        <v>11660.820083618164</v>
      </c>
      <c r="E2795" s="8" t="str" cm="1">
        <f t="array" ref="E2795">_xlfn.IFS(D2795&lt;100000,"Malá",D2795&lt;442000,"Podlimitná",D2795&gt;442000,"Nadlimitná")</f>
        <v>Malá</v>
      </c>
    </row>
    <row r="2796" spans="1:5" x14ac:dyDescent="0.3">
      <c r="A2796" s="14" t="s">
        <v>2870</v>
      </c>
      <c r="B2796" s="13">
        <v>10232.790054321289</v>
      </c>
      <c r="C2796" s="8">
        <v>0</v>
      </c>
      <c r="D2796" s="13">
        <f t="shared" si="43"/>
        <v>10232.790054321289</v>
      </c>
      <c r="E2796" s="8" t="str" cm="1">
        <f t="array" ref="E2796">_xlfn.IFS(D2796&lt;100000,"Malá",D2796&lt;442000,"Podlimitná",D2796&gt;442000,"Nadlimitná")</f>
        <v>Malá</v>
      </c>
    </row>
    <row r="2797" spans="1:5" x14ac:dyDescent="0.3">
      <c r="A2797" s="14" t="s">
        <v>2871</v>
      </c>
      <c r="B2797" s="13">
        <v>7145.1000061035156</v>
      </c>
      <c r="C2797" s="8">
        <v>0</v>
      </c>
      <c r="D2797" s="13">
        <f t="shared" si="43"/>
        <v>7145.1000061035156</v>
      </c>
      <c r="E2797" s="8" t="str" cm="1">
        <f t="array" ref="E2797">_xlfn.IFS(D2797&lt;100000,"Malá",D2797&lt;442000,"Podlimitná",D2797&gt;442000,"Nadlimitná")</f>
        <v>Malá</v>
      </c>
    </row>
    <row r="2798" spans="1:5" x14ac:dyDescent="0.3">
      <c r="A2798" s="14" t="s">
        <v>2872</v>
      </c>
      <c r="B2798" s="13">
        <v>11849.100219726563</v>
      </c>
      <c r="C2798" s="8">
        <v>0</v>
      </c>
      <c r="D2798" s="13">
        <f t="shared" si="43"/>
        <v>11849.100219726563</v>
      </c>
      <c r="E2798" s="8" t="str" cm="1">
        <f t="array" ref="E2798">_xlfn.IFS(D2798&lt;100000,"Malá",D2798&lt;442000,"Podlimitná",D2798&gt;442000,"Nadlimitná")</f>
        <v>Malá</v>
      </c>
    </row>
    <row r="2799" spans="1:5" x14ac:dyDescent="0.3">
      <c r="A2799" s="14" t="s">
        <v>2873</v>
      </c>
      <c r="B2799" s="13">
        <v>49714.4091796875</v>
      </c>
      <c r="C2799" s="8">
        <v>0</v>
      </c>
      <c r="D2799" s="13">
        <f t="shared" si="43"/>
        <v>49714.4091796875</v>
      </c>
      <c r="E2799" s="8" t="str" cm="1">
        <f t="array" ref="E2799">_xlfn.IFS(D2799&lt;100000,"Malá",D2799&lt;442000,"Podlimitná",D2799&gt;442000,"Nadlimitná")</f>
        <v>Malá</v>
      </c>
    </row>
    <row r="2800" spans="1:5" x14ac:dyDescent="0.3">
      <c r="A2800" s="14" t="s">
        <v>2874</v>
      </c>
      <c r="B2800" s="13">
        <v>3990.0000610351563</v>
      </c>
      <c r="C2800" s="8">
        <v>0</v>
      </c>
      <c r="D2800" s="13">
        <f t="shared" si="43"/>
        <v>3990.0000610351563</v>
      </c>
      <c r="E2800" s="8" t="str" cm="1">
        <f t="array" ref="E2800">_xlfn.IFS(D2800&lt;100000,"Malá",D2800&lt;442000,"Podlimitná",D2800&gt;442000,"Nadlimitná")</f>
        <v>Malá</v>
      </c>
    </row>
    <row r="2801" spans="1:5" x14ac:dyDescent="0.3">
      <c r="A2801" s="14" t="s">
        <v>2875</v>
      </c>
      <c r="B2801" s="13">
        <v>5094.6500854492188</v>
      </c>
      <c r="C2801" s="8">
        <v>0</v>
      </c>
      <c r="D2801" s="13">
        <f t="shared" si="43"/>
        <v>5094.6500854492188</v>
      </c>
      <c r="E2801" s="8" t="str" cm="1">
        <f t="array" ref="E2801">_xlfn.IFS(D2801&lt;100000,"Malá",D2801&lt;442000,"Podlimitná",D2801&gt;442000,"Nadlimitná")</f>
        <v>Malá</v>
      </c>
    </row>
    <row r="2802" spans="1:5" x14ac:dyDescent="0.3">
      <c r="A2802" s="14" t="s">
        <v>2876</v>
      </c>
      <c r="B2802" s="13">
        <v>12698.2001953125</v>
      </c>
      <c r="C2802" s="8">
        <v>0</v>
      </c>
      <c r="D2802" s="13">
        <f t="shared" si="43"/>
        <v>12698.2001953125</v>
      </c>
      <c r="E2802" s="8" t="str" cm="1">
        <f t="array" ref="E2802">_xlfn.IFS(D2802&lt;100000,"Malá",D2802&lt;442000,"Podlimitná",D2802&gt;442000,"Nadlimitná")</f>
        <v>Malá</v>
      </c>
    </row>
    <row r="2803" spans="1:5" x14ac:dyDescent="0.3">
      <c r="A2803" s="14" t="s">
        <v>2877</v>
      </c>
      <c r="B2803" s="13">
        <v>2126.5099868774414</v>
      </c>
      <c r="C2803" s="8">
        <v>0</v>
      </c>
      <c r="D2803" s="13">
        <f t="shared" si="43"/>
        <v>2126.5099868774414</v>
      </c>
      <c r="E2803" s="8" t="str" cm="1">
        <f t="array" ref="E2803">_xlfn.IFS(D2803&lt;100000,"Malá",D2803&lt;442000,"Podlimitná",D2803&gt;442000,"Nadlimitná")</f>
        <v>Malá</v>
      </c>
    </row>
    <row r="2804" spans="1:5" x14ac:dyDescent="0.3">
      <c r="A2804" s="14" t="s">
        <v>2878</v>
      </c>
      <c r="B2804" s="13">
        <v>4412.6100540161133</v>
      </c>
      <c r="C2804" s="8">
        <v>0</v>
      </c>
      <c r="D2804" s="13">
        <f t="shared" si="43"/>
        <v>4412.6100540161133</v>
      </c>
      <c r="E2804" s="8" t="str" cm="1">
        <f t="array" ref="E2804">_xlfn.IFS(D2804&lt;100000,"Malá",D2804&lt;442000,"Podlimitná",D2804&gt;442000,"Nadlimitná")</f>
        <v>Malá</v>
      </c>
    </row>
    <row r="2805" spans="1:5" x14ac:dyDescent="0.3">
      <c r="A2805" s="14" t="s">
        <v>2879</v>
      </c>
      <c r="B2805" s="13">
        <v>8870</v>
      </c>
      <c r="C2805" s="8">
        <v>0</v>
      </c>
      <c r="D2805" s="13">
        <f t="shared" si="43"/>
        <v>8870</v>
      </c>
      <c r="E2805" s="8" t="str" cm="1">
        <f t="array" ref="E2805">_xlfn.IFS(D2805&lt;100000,"Malá",D2805&lt;442000,"Podlimitná",D2805&gt;442000,"Nadlimitná")</f>
        <v>Malá</v>
      </c>
    </row>
    <row r="2806" spans="1:5" x14ac:dyDescent="0.3">
      <c r="A2806" s="14" t="s">
        <v>2880</v>
      </c>
      <c r="B2806" s="13">
        <v>7148.3000106811523</v>
      </c>
      <c r="C2806" s="8">
        <v>0</v>
      </c>
      <c r="D2806" s="13">
        <f t="shared" si="43"/>
        <v>7148.3000106811523</v>
      </c>
      <c r="E2806" s="8" t="str" cm="1">
        <f t="array" ref="E2806">_xlfn.IFS(D2806&lt;100000,"Malá",D2806&lt;442000,"Podlimitná",D2806&gt;442000,"Nadlimitná")</f>
        <v>Malá</v>
      </c>
    </row>
    <row r="2807" spans="1:5" x14ac:dyDescent="0.3">
      <c r="A2807" s="14" t="s">
        <v>2881</v>
      </c>
      <c r="B2807" s="13">
        <v>2360</v>
      </c>
      <c r="C2807" s="8">
        <v>0</v>
      </c>
      <c r="D2807" s="13">
        <f t="shared" si="43"/>
        <v>2360</v>
      </c>
      <c r="E2807" s="8" t="str" cm="1">
        <f t="array" ref="E2807">_xlfn.IFS(D2807&lt;100000,"Malá",D2807&lt;442000,"Podlimitná",D2807&gt;442000,"Nadlimitná")</f>
        <v>Malá</v>
      </c>
    </row>
    <row r="2808" spans="1:5" x14ac:dyDescent="0.3">
      <c r="A2808" s="14" t="s">
        <v>2882</v>
      </c>
      <c r="B2808" s="13">
        <v>5432.91015625</v>
      </c>
      <c r="C2808" s="8">
        <v>0</v>
      </c>
      <c r="D2808" s="13">
        <f t="shared" si="43"/>
        <v>5432.91015625</v>
      </c>
      <c r="E2808" s="8" t="str" cm="1">
        <f t="array" ref="E2808">_xlfn.IFS(D2808&lt;100000,"Malá",D2808&lt;442000,"Podlimitná",D2808&gt;442000,"Nadlimitná")</f>
        <v>Malá</v>
      </c>
    </row>
    <row r="2809" spans="1:5" x14ac:dyDescent="0.3">
      <c r="A2809" s="14" t="s">
        <v>2883</v>
      </c>
      <c r="B2809" s="13">
        <v>127011.63972091675</v>
      </c>
      <c r="C2809" s="8">
        <v>1</v>
      </c>
      <c r="D2809" s="13">
        <f t="shared" si="43"/>
        <v>105774.67510363858</v>
      </c>
      <c r="E2809" s="8" t="str" cm="1">
        <f t="array" ref="E2809">_xlfn.IFS(D2809&lt;100000,"Malá",D2809&lt;442000,"Podlimitná",D2809&gt;442000,"Nadlimitná")</f>
        <v>Podlimitná</v>
      </c>
    </row>
    <row r="2810" spans="1:5" x14ac:dyDescent="0.3">
      <c r="A2810" s="14" t="s">
        <v>2884</v>
      </c>
      <c r="B2810" s="13">
        <v>18998.040283203125</v>
      </c>
      <c r="C2810" s="8">
        <v>0</v>
      </c>
      <c r="D2810" s="13">
        <f t="shared" si="43"/>
        <v>18998.040283203125</v>
      </c>
      <c r="E2810" s="8" t="str" cm="1">
        <f t="array" ref="E2810">_xlfn.IFS(D2810&lt;100000,"Malá",D2810&lt;442000,"Podlimitná",D2810&gt;442000,"Nadlimitná")</f>
        <v>Malá</v>
      </c>
    </row>
    <row r="2811" spans="1:5" x14ac:dyDescent="0.3">
      <c r="A2811" s="14" t="s">
        <v>2885</v>
      </c>
      <c r="B2811" s="13">
        <v>56120.010353088379</v>
      </c>
      <c r="C2811" s="8">
        <v>0</v>
      </c>
      <c r="D2811" s="13">
        <f t="shared" si="43"/>
        <v>56120.010353088379</v>
      </c>
      <c r="E2811" s="8" t="str" cm="1">
        <f t="array" ref="E2811">_xlfn.IFS(D2811&lt;100000,"Malá",D2811&lt;442000,"Podlimitná",D2811&gt;442000,"Nadlimitná")</f>
        <v>Malá</v>
      </c>
    </row>
    <row r="2812" spans="1:5" x14ac:dyDescent="0.3">
      <c r="A2812" s="14" t="s">
        <v>2886</v>
      </c>
      <c r="B2812" s="13">
        <v>5841.2799682617188</v>
      </c>
      <c r="C2812" s="8">
        <v>0</v>
      </c>
      <c r="D2812" s="13">
        <f t="shared" si="43"/>
        <v>5841.2799682617188</v>
      </c>
      <c r="E2812" s="8" t="str" cm="1">
        <f t="array" ref="E2812">_xlfn.IFS(D2812&lt;100000,"Malá",D2812&lt;442000,"Podlimitná",D2812&gt;442000,"Nadlimitná")</f>
        <v>Malá</v>
      </c>
    </row>
    <row r="2813" spans="1:5" x14ac:dyDescent="0.3">
      <c r="A2813" s="14" t="s">
        <v>2887</v>
      </c>
      <c r="B2813" s="13">
        <v>16752.230224609375</v>
      </c>
      <c r="C2813" s="8">
        <v>0</v>
      </c>
      <c r="D2813" s="13">
        <f t="shared" si="43"/>
        <v>16752.230224609375</v>
      </c>
      <c r="E2813" s="8" t="str" cm="1">
        <f t="array" ref="E2813">_xlfn.IFS(D2813&lt;100000,"Malá",D2813&lt;442000,"Podlimitná",D2813&gt;442000,"Nadlimitná")</f>
        <v>Malá</v>
      </c>
    </row>
    <row r="2814" spans="1:5" x14ac:dyDescent="0.3">
      <c r="A2814" s="14" t="s">
        <v>2888</v>
      </c>
      <c r="B2814" s="13">
        <v>56147.469879150391</v>
      </c>
      <c r="C2814" s="8">
        <v>1</v>
      </c>
      <c r="D2814" s="13">
        <f t="shared" si="43"/>
        <v>46759.339517293171</v>
      </c>
      <c r="E2814" s="8" t="str" cm="1">
        <f t="array" ref="E2814">_xlfn.IFS(D2814&lt;100000,"Malá",D2814&lt;442000,"Podlimitná",D2814&gt;442000,"Nadlimitná")</f>
        <v>Malá</v>
      </c>
    </row>
    <row r="2815" spans="1:5" x14ac:dyDescent="0.3">
      <c r="A2815" s="14" t="s">
        <v>2889</v>
      </c>
      <c r="B2815" s="13">
        <v>23356.219863891602</v>
      </c>
      <c r="C2815" s="8">
        <v>0</v>
      </c>
      <c r="D2815" s="13">
        <f t="shared" si="43"/>
        <v>23356.219863891602</v>
      </c>
      <c r="E2815" s="8" t="str" cm="1">
        <f t="array" ref="E2815">_xlfn.IFS(D2815&lt;100000,"Malá",D2815&lt;442000,"Podlimitná",D2815&gt;442000,"Nadlimitná")</f>
        <v>Malá</v>
      </c>
    </row>
    <row r="2816" spans="1:5" x14ac:dyDescent="0.3">
      <c r="A2816" s="14" t="s">
        <v>2890</v>
      </c>
      <c r="B2816" s="13">
        <v>16480.560195922852</v>
      </c>
      <c r="C2816" s="8">
        <v>0</v>
      </c>
      <c r="D2816" s="13">
        <f t="shared" si="43"/>
        <v>16480.560195922852</v>
      </c>
      <c r="E2816" s="8" t="str" cm="1">
        <f t="array" ref="E2816">_xlfn.IFS(D2816&lt;100000,"Malá",D2816&lt;442000,"Podlimitná",D2816&gt;442000,"Nadlimitná")</f>
        <v>Malá</v>
      </c>
    </row>
    <row r="2817" spans="1:5" x14ac:dyDescent="0.3">
      <c r="A2817" s="14" t="s">
        <v>2891</v>
      </c>
      <c r="B2817" s="13">
        <v>2297.2700233459473</v>
      </c>
      <c r="C2817" s="8">
        <v>0</v>
      </c>
      <c r="D2817" s="13">
        <f t="shared" si="43"/>
        <v>2297.2700233459473</v>
      </c>
      <c r="E2817" s="8" t="str" cm="1">
        <f t="array" ref="E2817">_xlfn.IFS(D2817&lt;100000,"Malá",D2817&lt;442000,"Podlimitná",D2817&gt;442000,"Nadlimitná")</f>
        <v>Malá</v>
      </c>
    </row>
    <row r="2818" spans="1:5" x14ac:dyDescent="0.3">
      <c r="A2818" s="14" t="s">
        <v>2892</v>
      </c>
      <c r="B2818" s="13">
        <v>4109.4999389648438</v>
      </c>
      <c r="C2818" s="8">
        <v>0</v>
      </c>
      <c r="D2818" s="13">
        <f t="shared" si="43"/>
        <v>4109.4999389648438</v>
      </c>
      <c r="E2818" s="8" t="str" cm="1">
        <f t="array" ref="E2818">_xlfn.IFS(D2818&lt;100000,"Malá",D2818&lt;442000,"Podlimitná",D2818&gt;442000,"Nadlimitná")</f>
        <v>Malá</v>
      </c>
    </row>
    <row r="2819" spans="1:5" x14ac:dyDescent="0.3">
      <c r="A2819" s="14" t="s">
        <v>2893</v>
      </c>
      <c r="B2819" s="13">
        <v>2914.1599578857422</v>
      </c>
      <c r="C2819" s="8">
        <v>0</v>
      </c>
      <c r="D2819" s="13">
        <f t="shared" si="43"/>
        <v>2914.1599578857422</v>
      </c>
      <c r="E2819" s="8" t="str" cm="1">
        <f t="array" ref="E2819">_xlfn.IFS(D2819&lt;100000,"Malá",D2819&lt;442000,"Podlimitná",D2819&gt;442000,"Nadlimitná")</f>
        <v>Malá</v>
      </c>
    </row>
    <row r="2820" spans="1:5" x14ac:dyDescent="0.3">
      <c r="A2820" s="14" t="s">
        <v>2894</v>
      </c>
      <c r="B2820" s="13">
        <v>5298.2499694824219</v>
      </c>
      <c r="C2820" s="8">
        <v>0</v>
      </c>
      <c r="D2820" s="13">
        <f t="shared" si="43"/>
        <v>5298.2499694824219</v>
      </c>
      <c r="E2820" s="8" t="str" cm="1">
        <f t="array" ref="E2820">_xlfn.IFS(D2820&lt;100000,"Malá",D2820&lt;442000,"Podlimitná",D2820&gt;442000,"Nadlimitná")</f>
        <v>Malá</v>
      </c>
    </row>
    <row r="2821" spans="1:5" x14ac:dyDescent="0.3">
      <c r="A2821" s="14" t="s">
        <v>2895</v>
      </c>
      <c r="B2821" s="13">
        <v>30609.589874267578</v>
      </c>
      <c r="C2821" s="8">
        <v>0</v>
      </c>
      <c r="D2821" s="13">
        <f t="shared" si="43"/>
        <v>30609.589874267578</v>
      </c>
      <c r="E2821" s="8" t="str" cm="1">
        <f t="array" ref="E2821">_xlfn.IFS(D2821&lt;100000,"Malá",D2821&lt;442000,"Podlimitná",D2821&gt;442000,"Nadlimitná")</f>
        <v>Malá</v>
      </c>
    </row>
    <row r="2822" spans="1:5" x14ac:dyDescent="0.3">
      <c r="A2822" s="14" t="s">
        <v>2896</v>
      </c>
      <c r="B2822" s="13">
        <v>147319.31922912598</v>
      </c>
      <c r="C2822" s="8">
        <v>0</v>
      </c>
      <c r="D2822" s="13">
        <f t="shared" si="43"/>
        <v>147319.31922912598</v>
      </c>
      <c r="E2822" s="8" t="str" cm="1">
        <f t="array" ref="E2822">_xlfn.IFS(D2822&lt;100000,"Malá",D2822&lt;442000,"Podlimitná",D2822&gt;442000,"Nadlimitná")</f>
        <v>Podlimitná</v>
      </c>
    </row>
    <row r="2823" spans="1:5" x14ac:dyDescent="0.3">
      <c r="A2823" s="14" t="s">
        <v>2897</v>
      </c>
      <c r="B2823" s="13">
        <v>20654.190162658691</v>
      </c>
      <c r="C2823" s="8">
        <v>0</v>
      </c>
      <c r="D2823" s="13">
        <f t="shared" si="43"/>
        <v>20654.190162658691</v>
      </c>
      <c r="E2823" s="8" t="str" cm="1">
        <f t="array" ref="E2823">_xlfn.IFS(D2823&lt;100000,"Malá",D2823&lt;442000,"Podlimitná",D2823&gt;442000,"Nadlimitná")</f>
        <v>Malá</v>
      </c>
    </row>
    <row r="2824" spans="1:5" x14ac:dyDescent="0.3">
      <c r="A2824" s="14" t="s">
        <v>2898</v>
      </c>
      <c r="B2824" s="13">
        <v>8113.4399261474609</v>
      </c>
      <c r="C2824" s="8">
        <v>0</v>
      </c>
      <c r="D2824" s="13">
        <f t="shared" si="43"/>
        <v>8113.4399261474609</v>
      </c>
      <c r="E2824" s="8" t="str" cm="1">
        <f t="array" ref="E2824">_xlfn.IFS(D2824&lt;100000,"Malá",D2824&lt;442000,"Podlimitná",D2824&gt;442000,"Nadlimitná")</f>
        <v>Malá</v>
      </c>
    </row>
    <row r="2825" spans="1:5" x14ac:dyDescent="0.3">
      <c r="A2825" s="14" t="s">
        <v>2899</v>
      </c>
      <c r="B2825" s="13">
        <v>5944.9900894165039</v>
      </c>
      <c r="C2825" s="8">
        <v>0</v>
      </c>
      <c r="D2825" s="13">
        <f t="shared" si="43"/>
        <v>5944.9900894165039</v>
      </c>
      <c r="E2825" s="8" t="str" cm="1">
        <f t="array" ref="E2825">_xlfn.IFS(D2825&lt;100000,"Malá",D2825&lt;442000,"Podlimitná",D2825&gt;442000,"Nadlimitná")</f>
        <v>Malá</v>
      </c>
    </row>
    <row r="2826" spans="1:5" x14ac:dyDescent="0.3">
      <c r="A2826" s="14" t="s">
        <v>2900</v>
      </c>
      <c r="B2826" s="13">
        <v>36346.959289550781</v>
      </c>
      <c r="C2826" s="8">
        <v>0</v>
      </c>
      <c r="D2826" s="13">
        <f t="shared" si="43"/>
        <v>36346.959289550781</v>
      </c>
      <c r="E2826" s="8" t="str" cm="1">
        <f t="array" ref="E2826">_xlfn.IFS(D2826&lt;100000,"Malá",D2826&lt;442000,"Podlimitná",D2826&gt;442000,"Nadlimitná")</f>
        <v>Malá</v>
      </c>
    </row>
    <row r="2827" spans="1:5" x14ac:dyDescent="0.3">
      <c r="A2827" s="14" t="s">
        <v>2901</v>
      </c>
      <c r="B2827" s="13">
        <v>20818.500259399414</v>
      </c>
      <c r="C2827" s="8">
        <v>0</v>
      </c>
      <c r="D2827" s="13">
        <f t="shared" si="43"/>
        <v>20818.500259399414</v>
      </c>
      <c r="E2827" s="8" t="str" cm="1">
        <f t="array" ref="E2827">_xlfn.IFS(D2827&lt;100000,"Malá",D2827&lt;442000,"Podlimitná",D2827&gt;442000,"Nadlimitná")</f>
        <v>Malá</v>
      </c>
    </row>
    <row r="2828" spans="1:5" x14ac:dyDescent="0.3">
      <c r="A2828" s="14" t="s">
        <v>2902</v>
      </c>
      <c r="B2828" s="13">
        <v>2320.5299987792969</v>
      </c>
      <c r="C2828" s="8">
        <v>0</v>
      </c>
      <c r="D2828" s="13">
        <f t="shared" si="43"/>
        <v>2320.5299987792969</v>
      </c>
      <c r="E2828" s="8" t="str" cm="1">
        <f t="array" ref="E2828">_xlfn.IFS(D2828&lt;100000,"Malá",D2828&lt;442000,"Podlimitná",D2828&gt;442000,"Nadlimitná")</f>
        <v>Malá</v>
      </c>
    </row>
    <row r="2829" spans="1:5" x14ac:dyDescent="0.3">
      <c r="A2829" s="14" t="s">
        <v>2903</v>
      </c>
      <c r="B2829" s="13">
        <v>1992.9999847412109</v>
      </c>
      <c r="C2829" s="8">
        <v>0</v>
      </c>
      <c r="D2829" s="13">
        <f t="shared" si="43"/>
        <v>1992.9999847412109</v>
      </c>
      <c r="E2829" s="8" t="str" cm="1">
        <f t="array" ref="E2829">_xlfn.IFS(D2829&lt;100000,"Malá",D2829&lt;442000,"Podlimitná",D2829&gt;442000,"Nadlimitná")</f>
        <v>Malá</v>
      </c>
    </row>
    <row r="2830" spans="1:5" x14ac:dyDescent="0.3">
      <c r="A2830" s="14" t="s">
        <v>2904</v>
      </c>
      <c r="B2830" s="13">
        <v>3351.9999389648438</v>
      </c>
      <c r="C2830" s="8">
        <v>0</v>
      </c>
      <c r="D2830" s="13">
        <f t="shared" ref="D2830:D2893" si="44">IF(C2830=1,B2830*$M$20,B2830)</f>
        <v>3351.9999389648438</v>
      </c>
      <c r="E2830" s="8" t="str" cm="1">
        <f t="array" ref="E2830">_xlfn.IFS(D2830&lt;100000,"Malá",D2830&lt;442000,"Podlimitná",D2830&gt;442000,"Nadlimitná")</f>
        <v>Malá</v>
      </c>
    </row>
    <row r="2831" spans="1:5" x14ac:dyDescent="0.3">
      <c r="A2831" s="14" t="s">
        <v>2905</v>
      </c>
      <c r="B2831" s="13">
        <v>1639.97998046875</v>
      </c>
      <c r="C2831" s="8">
        <v>0</v>
      </c>
      <c r="D2831" s="13">
        <f t="shared" si="44"/>
        <v>1639.97998046875</v>
      </c>
      <c r="E2831" s="8" t="str" cm="1">
        <f t="array" ref="E2831">_xlfn.IFS(D2831&lt;100000,"Malá",D2831&lt;442000,"Podlimitná",D2831&gt;442000,"Nadlimitná")</f>
        <v>Malá</v>
      </c>
    </row>
    <row r="2832" spans="1:5" x14ac:dyDescent="0.3">
      <c r="A2832" s="14" t="s">
        <v>2906</v>
      </c>
      <c r="B2832" s="13">
        <v>336104.03558349609</v>
      </c>
      <c r="C2832" s="8">
        <v>0</v>
      </c>
      <c r="D2832" s="13">
        <f t="shared" si="44"/>
        <v>336104.03558349609</v>
      </c>
      <c r="E2832" s="8" t="str" cm="1">
        <f t="array" ref="E2832">_xlfn.IFS(D2832&lt;100000,"Malá",D2832&lt;442000,"Podlimitná",D2832&gt;442000,"Nadlimitná")</f>
        <v>Podlimitná</v>
      </c>
    </row>
    <row r="2833" spans="1:5" x14ac:dyDescent="0.3">
      <c r="A2833" s="14" t="s">
        <v>2907</v>
      </c>
      <c r="B2833" s="13">
        <v>195048.12866020203</v>
      </c>
      <c r="C2833" s="8">
        <v>0</v>
      </c>
      <c r="D2833" s="13">
        <f t="shared" si="44"/>
        <v>195048.12866020203</v>
      </c>
      <c r="E2833" s="8" t="str" cm="1">
        <f t="array" ref="E2833">_xlfn.IFS(D2833&lt;100000,"Malá",D2833&lt;442000,"Podlimitná",D2833&gt;442000,"Nadlimitná")</f>
        <v>Podlimitná</v>
      </c>
    </row>
    <row r="2834" spans="1:5" x14ac:dyDescent="0.3">
      <c r="A2834" s="14" t="s">
        <v>2908</v>
      </c>
      <c r="B2834" s="13">
        <v>8278.9800720214844</v>
      </c>
      <c r="C2834" s="8">
        <v>0</v>
      </c>
      <c r="D2834" s="13">
        <f t="shared" si="44"/>
        <v>8278.9800720214844</v>
      </c>
      <c r="E2834" s="8" t="str" cm="1">
        <f t="array" ref="E2834">_xlfn.IFS(D2834&lt;100000,"Malá",D2834&lt;442000,"Podlimitná",D2834&gt;442000,"Nadlimitná")</f>
        <v>Malá</v>
      </c>
    </row>
    <row r="2835" spans="1:5" x14ac:dyDescent="0.3">
      <c r="A2835" s="14" t="s">
        <v>2909</v>
      </c>
      <c r="B2835" s="13">
        <v>54873.500415802002</v>
      </c>
      <c r="C2835" s="8">
        <v>0</v>
      </c>
      <c r="D2835" s="13">
        <f t="shared" si="44"/>
        <v>54873.500415802002</v>
      </c>
      <c r="E2835" s="8" t="str" cm="1">
        <f t="array" ref="E2835">_xlfn.IFS(D2835&lt;100000,"Malá",D2835&lt;442000,"Podlimitná",D2835&gt;442000,"Nadlimitná")</f>
        <v>Malá</v>
      </c>
    </row>
    <row r="2836" spans="1:5" x14ac:dyDescent="0.3">
      <c r="A2836" s="14" t="s">
        <v>2910</v>
      </c>
      <c r="B2836" s="13">
        <v>46356.209274291992</v>
      </c>
      <c r="C2836" s="8">
        <v>0</v>
      </c>
      <c r="D2836" s="13">
        <f t="shared" si="44"/>
        <v>46356.209274291992</v>
      </c>
      <c r="E2836" s="8" t="str" cm="1">
        <f t="array" ref="E2836">_xlfn.IFS(D2836&lt;100000,"Malá",D2836&lt;442000,"Podlimitná",D2836&gt;442000,"Nadlimitná")</f>
        <v>Malá</v>
      </c>
    </row>
    <row r="2837" spans="1:5" x14ac:dyDescent="0.3">
      <c r="A2837" s="14" t="s">
        <v>2911</v>
      </c>
      <c r="B2837" s="13">
        <v>6266.56982421875</v>
      </c>
      <c r="C2837" s="8">
        <v>0</v>
      </c>
      <c r="D2837" s="13">
        <f t="shared" si="44"/>
        <v>6266.56982421875</v>
      </c>
      <c r="E2837" s="8" t="str" cm="1">
        <f t="array" ref="E2837">_xlfn.IFS(D2837&lt;100000,"Malá",D2837&lt;442000,"Podlimitná",D2837&gt;442000,"Nadlimitná")</f>
        <v>Malá</v>
      </c>
    </row>
    <row r="2838" spans="1:5" x14ac:dyDescent="0.3">
      <c r="A2838" s="14" t="s">
        <v>2912</v>
      </c>
      <c r="B2838" s="13">
        <v>12161.309936523438</v>
      </c>
      <c r="C2838" s="8">
        <v>0</v>
      </c>
      <c r="D2838" s="13">
        <f t="shared" si="44"/>
        <v>12161.309936523438</v>
      </c>
      <c r="E2838" s="8" t="str" cm="1">
        <f t="array" ref="E2838">_xlfn.IFS(D2838&lt;100000,"Malá",D2838&lt;442000,"Podlimitná",D2838&gt;442000,"Nadlimitná")</f>
        <v>Malá</v>
      </c>
    </row>
    <row r="2839" spans="1:5" x14ac:dyDescent="0.3">
      <c r="A2839" s="14" t="s">
        <v>2913</v>
      </c>
      <c r="B2839" s="13">
        <v>5124.93017578125</v>
      </c>
      <c r="C2839" s="8">
        <v>0</v>
      </c>
      <c r="D2839" s="13">
        <f t="shared" si="44"/>
        <v>5124.93017578125</v>
      </c>
      <c r="E2839" s="8" t="str" cm="1">
        <f t="array" ref="E2839">_xlfn.IFS(D2839&lt;100000,"Malá",D2839&lt;442000,"Podlimitná",D2839&gt;442000,"Nadlimitná")</f>
        <v>Malá</v>
      </c>
    </row>
    <row r="2840" spans="1:5" x14ac:dyDescent="0.3">
      <c r="A2840" s="14" t="s">
        <v>2914</v>
      </c>
      <c r="B2840" s="13">
        <v>17667.8505859375</v>
      </c>
      <c r="C2840" s="8">
        <v>0</v>
      </c>
      <c r="D2840" s="13">
        <f t="shared" si="44"/>
        <v>17667.8505859375</v>
      </c>
      <c r="E2840" s="8" t="str" cm="1">
        <f t="array" ref="E2840">_xlfn.IFS(D2840&lt;100000,"Malá",D2840&lt;442000,"Podlimitná",D2840&gt;442000,"Nadlimitná")</f>
        <v>Malá</v>
      </c>
    </row>
    <row r="2841" spans="1:5" x14ac:dyDescent="0.3">
      <c r="A2841" s="14" t="s">
        <v>2915</v>
      </c>
      <c r="B2841" s="13">
        <v>11813.170074462891</v>
      </c>
      <c r="C2841" s="8">
        <v>0</v>
      </c>
      <c r="D2841" s="13">
        <f t="shared" si="44"/>
        <v>11813.170074462891</v>
      </c>
      <c r="E2841" s="8" t="str" cm="1">
        <f t="array" ref="E2841">_xlfn.IFS(D2841&lt;100000,"Malá",D2841&lt;442000,"Podlimitná",D2841&gt;442000,"Nadlimitná")</f>
        <v>Malá</v>
      </c>
    </row>
    <row r="2842" spans="1:5" x14ac:dyDescent="0.3">
      <c r="A2842" s="14" t="s">
        <v>2916</v>
      </c>
      <c r="B2842" s="13">
        <v>99280.809295654297</v>
      </c>
      <c r="C2842" s="8">
        <v>0</v>
      </c>
      <c r="D2842" s="13">
        <f t="shared" si="44"/>
        <v>99280.809295654297</v>
      </c>
      <c r="E2842" s="8" t="str" cm="1">
        <f t="array" ref="E2842">_xlfn.IFS(D2842&lt;100000,"Malá",D2842&lt;442000,"Podlimitná",D2842&gt;442000,"Nadlimitná")</f>
        <v>Malá</v>
      </c>
    </row>
    <row r="2843" spans="1:5" x14ac:dyDescent="0.3">
      <c r="A2843" s="14" t="s">
        <v>2917</v>
      </c>
      <c r="B2843" s="13">
        <v>14588.690124511719</v>
      </c>
      <c r="C2843" s="8">
        <v>0</v>
      </c>
      <c r="D2843" s="13">
        <f t="shared" si="44"/>
        <v>14588.690124511719</v>
      </c>
      <c r="E2843" s="8" t="str" cm="1">
        <f t="array" ref="E2843">_xlfn.IFS(D2843&lt;100000,"Malá",D2843&lt;442000,"Podlimitná",D2843&gt;442000,"Nadlimitná")</f>
        <v>Malá</v>
      </c>
    </row>
    <row r="2844" spans="1:5" x14ac:dyDescent="0.3">
      <c r="A2844" s="14" t="s">
        <v>2918</v>
      </c>
      <c r="B2844" s="13">
        <v>23695.300079345703</v>
      </c>
      <c r="C2844" s="8">
        <v>0</v>
      </c>
      <c r="D2844" s="13">
        <f t="shared" si="44"/>
        <v>23695.300079345703</v>
      </c>
      <c r="E2844" s="8" t="str" cm="1">
        <f t="array" ref="E2844">_xlfn.IFS(D2844&lt;100000,"Malá",D2844&lt;442000,"Podlimitná",D2844&gt;442000,"Nadlimitná")</f>
        <v>Malá</v>
      </c>
    </row>
    <row r="2845" spans="1:5" x14ac:dyDescent="0.3">
      <c r="A2845" s="14" t="s">
        <v>2919</v>
      </c>
      <c r="B2845" s="13">
        <v>11370.920043945313</v>
      </c>
      <c r="C2845" s="8">
        <v>0</v>
      </c>
      <c r="D2845" s="13">
        <f t="shared" si="44"/>
        <v>11370.920043945313</v>
      </c>
      <c r="E2845" s="8" t="str" cm="1">
        <f t="array" ref="E2845">_xlfn.IFS(D2845&lt;100000,"Malá",D2845&lt;442000,"Podlimitná",D2845&gt;442000,"Nadlimitná")</f>
        <v>Malá</v>
      </c>
    </row>
    <row r="2846" spans="1:5" x14ac:dyDescent="0.3">
      <c r="A2846" s="14" t="s">
        <v>2920</v>
      </c>
      <c r="B2846" s="13">
        <v>2617.9999656677246</v>
      </c>
      <c r="C2846" s="8">
        <v>0</v>
      </c>
      <c r="D2846" s="13">
        <f t="shared" si="44"/>
        <v>2617.9999656677246</v>
      </c>
      <c r="E2846" s="8" t="str" cm="1">
        <f t="array" ref="E2846">_xlfn.IFS(D2846&lt;100000,"Malá",D2846&lt;442000,"Podlimitná",D2846&gt;442000,"Nadlimitná")</f>
        <v>Malá</v>
      </c>
    </row>
    <row r="2847" spans="1:5" x14ac:dyDescent="0.3">
      <c r="A2847" s="14" t="s">
        <v>2921</v>
      </c>
      <c r="B2847" s="13">
        <v>218135.50903320313</v>
      </c>
      <c r="C2847" s="8">
        <v>0</v>
      </c>
      <c r="D2847" s="13">
        <f t="shared" si="44"/>
        <v>218135.50903320313</v>
      </c>
      <c r="E2847" s="8" t="str" cm="1">
        <f t="array" ref="E2847">_xlfn.IFS(D2847&lt;100000,"Malá",D2847&lt;442000,"Podlimitná",D2847&gt;442000,"Nadlimitná")</f>
        <v>Podlimitná</v>
      </c>
    </row>
    <row r="2848" spans="1:5" x14ac:dyDescent="0.3">
      <c r="A2848" s="14" t="s">
        <v>2922</v>
      </c>
      <c r="B2848" s="13">
        <v>364841.87017822266</v>
      </c>
      <c r="C2848" s="8">
        <v>1</v>
      </c>
      <c r="D2848" s="13">
        <f t="shared" si="44"/>
        <v>303838.53296518046</v>
      </c>
      <c r="E2848" s="8" t="str" cm="1">
        <f t="array" ref="E2848">_xlfn.IFS(D2848&lt;100000,"Malá",D2848&lt;442000,"Podlimitná",D2848&gt;442000,"Nadlimitná")</f>
        <v>Podlimitná</v>
      </c>
    </row>
    <row r="2849" spans="1:5" x14ac:dyDescent="0.3">
      <c r="A2849" s="14" t="s">
        <v>2923</v>
      </c>
      <c r="B2849" s="13">
        <v>17621.519570350647</v>
      </c>
      <c r="C2849" s="8">
        <v>0</v>
      </c>
      <c r="D2849" s="13">
        <f t="shared" si="44"/>
        <v>17621.519570350647</v>
      </c>
      <c r="E2849" s="8" t="str" cm="1">
        <f t="array" ref="E2849">_xlfn.IFS(D2849&lt;100000,"Malá",D2849&lt;442000,"Podlimitná",D2849&gt;442000,"Nadlimitná")</f>
        <v>Malá</v>
      </c>
    </row>
    <row r="2850" spans="1:5" x14ac:dyDescent="0.3">
      <c r="A2850" s="14" t="s">
        <v>2924</v>
      </c>
      <c r="B2850" s="13">
        <v>47976.35986328125</v>
      </c>
      <c r="C2850" s="8">
        <v>0</v>
      </c>
      <c r="D2850" s="13">
        <f t="shared" si="44"/>
        <v>47976.35986328125</v>
      </c>
      <c r="E2850" s="8" t="str" cm="1">
        <f t="array" ref="E2850">_xlfn.IFS(D2850&lt;100000,"Malá",D2850&lt;442000,"Podlimitná",D2850&gt;442000,"Nadlimitná")</f>
        <v>Malá</v>
      </c>
    </row>
    <row r="2851" spans="1:5" x14ac:dyDescent="0.3">
      <c r="A2851" s="14" t="s">
        <v>2925</v>
      </c>
      <c r="B2851" s="13">
        <v>21910.890533447266</v>
      </c>
      <c r="C2851" s="8">
        <v>0</v>
      </c>
      <c r="D2851" s="13">
        <f t="shared" si="44"/>
        <v>21910.890533447266</v>
      </c>
      <c r="E2851" s="8" t="str" cm="1">
        <f t="array" ref="E2851">_xlfn.IFS(D2851&lt;100000,"Malá",D2851&lt;442000,"Podlimitná",D2851&gt;442000,"Nadlimitná")</f>
        <v>Malá</v>
      </c>
    </row>
    <row r="2852" spans="1:5" x14ac:dyDescent="0.3">
      <c r="A2852" s="14" t="s">
        <v>2926</v>
      </c>
      <c r="B2852" s="13">
        <v>45761.309371948242</v>
      </c>
      <c r="C2852" s="8">
        <v>1</v>
      </c>
      <c r="D2852" s="13">
        <f t="shared" si="44"/>
        <v>38109.795620076417</v>
      </c>
      <c r="E2852" s="8" t="str" cm="1">
        <f t="array" ref="E2852">_xlfn.IFS(D2852&lt;100000,"Malá",D2852&lt;442000,"Podlimitná",D2852&gt;442000,"Nadlimitná")</f>
        <v>Malá</v>
      </c>
    </row>
    <row r="2853" spans="1:5" x14ac:dyDescent="0.3">
      <c r="A2853" s="14" t="s">
        <v>2927</v>
      </c>
      <c r="B2853" s="13">
        <v>4526.5899658203125</v>
      </c>
      <c r="C2853" s="8">
        <v>0</v>
      </c>
      <c r="D2853" s="13">
        <f t="shared" si="44"/>
        <v>4526.5899658203125</v>
      </c>
      <c r="E2853" s="8" t="str" cm="1">
        <f t="array" ref="E2853">_xlfn.IFS(D2853&lt;100000,"Malá",D2853&lt;442000,"Podlimitná",D2853&gt;442000,"Nadlimitná")</f>
        <v>Malá</v>
      </c>
    </row>
    <row r="2854" spans="1:5" x14ac:dyDescent="0.3">
      <c r="A2854" s="14" t="s">
        <v>2928</v>
      </c>
      <c r="B2854" s="13">
        <v>49062.370597839355</v>
      </c>
      <c r="C2854" s="8">
        <v>0</v>
      </c>
      <c r="D2854" s="13">
        <f t="shared" si="44"/>
        <v>49062.370597839355</v>
      </c>
      <c r="E2854" s="8" t="str" cm="1">
        <f t="array" ref="E2854">_xlfn.IFS(D2854&lt;100000,"Malá",D2854&lt;442000,"Podlimitná",D2854&gt;442000,"Nadlimitná")</f>
        <v>Malá</v>
      </c>
    </row>
    <row r="2855" spans="1:5" x14ac:dyDescent="0.3">
      <c r="A2855" s="14" t="s">
        <v>2929</v>
      </c>
      <c r="B2855" s="13">
        <v>4967.5301055908203</v>
      </c>
      <c r="C2855" s="8">
        <v>0</v>
      </c>
      <c r="D2855" s="13">
        <f t="shared" si="44"/>
        <v>4967.5301055908203</v>
      </c>
      <c r="E2855" s="8" t="str" cm="1">
        <f t="array" ref="E2855">_xlfn.IFS(D2855&lt;100000,"Malá",D2855&lt;442000,"Podlimitná",D2855&gt;442000,"Nadlimitná")</f>
        <v>Malá</v>
      </c>
    </row>
    <row r="2856" spans="1:5" x14ac:dyDescent="0.3">
      <c r="A2856" s="14" t="s">
        <v>2930</v>
      </c>
      <c r="B2856" s="13">
        <v>12892.839935302734</v>
      </c>
      <c r="C2856" s="8">
        <v>0</v>
      </c>
      <c r="D2856" s="13">
        <f t="shared" si="44"/>
        <v>12892.839935302734</v>
      </c>
      <c r="E2856" s="8" t="str" cm="1">
        <f t="array" ref="E2856">_xlfn.IFS(D2856&lt;100000,"Malá",D2856&lt;442000,"Podlimitná",D2856&gt;442000,"Nadlimitná")</f>
        <v>Malá</v>
      </c>
    </row>
    <row r="2857" spans="1:5" x14ac:dyDescent="0.3">
      <c r="A2857" s="14" t="s">
        <v>2931</v>
      </c>
      <c r="B2857" s="13">
        <v>51816.580383300781</v>
      </c>
      <c r="C2857" s="8">
        <v>0</v>
      </c>
      <c r="D2857" s="13">
        <f t="shared" si="44"/>
        <v>51816.580383300781</v>
      </c>
      <c r="E2857" s="8" t="str" cm="1">
        <f t="array" ref="E2857">_xlfn.IFS(D2857&lt;100000,"Malá",D2857&lt;442000,"Podlimitná",D2857&gt;442000,"Nadlimitná")</f>
        <v>Malá</v>
      </c>
    </row>
    <row r="2858" spans="1:5" x14ac:dyDescent="0.3">
      <c r="A2858" s="14" t="s">
        <v>2932</v>
      </c>
      <c r="B2858" s="13">
        <v>35680.550094604492</v>
      </c>
      <c r="C2858" s="8">
        <v>0</v>
      </c>
      <c r="D2858" s="13">
        <f t="shared" si="44"/>
        <v>35680.550094604492</v>
      </c>
      <c r="E2858" s="8" t="str" cm="1">
        <f t="array" ref="E2858">_xlfn.IFS(D2858&lt;100000,"Malá",D2858&lt;442000,"Podlimitná",D2858&gt;442000,"Nadlimitná")</f>
        <v>Malá</v>
      </c>
    </row>
    <row r="2859" spans="1:5" x14ac:dyDescent="0.3">
      <c r="A2859" s="14" t="s">
        <v>2933</v>
      </c>
      <c r="B2859" s="13">
        <v>76581.491607666016</v>
      </c>
      <c r="C2859" s="8">
        <v>0</v>
      </c>
      <c r="D2859" s="13">
        <f t="shared" si="44"/>
        <v>76581.491607666016</v>
      </c>
      <c r="E2859" s="8" t="str" cm="1">
        <f t="array" ref="E2859">_xlfn.IFS(D2859&lt;100000,"Malá",D2859&lt;442000,"Podlimitná",D2859&gt;442000,"Nadlimitná")</f>
        <v>Malá</v>
      </c>
    </row>
    <row r="2860" spans="1:5" x14ac:dyDescent="0.3">
      <c r="A2860" s="14" t="s">
        <v>2934</v>
      </c>
      <c r="B2860" s="13">
        <v>29161.410186767578</v>
      </c>
      <c r="C2860" s="8">
        <v>0</v>
      </c>
      <c r="D2860" s="13">
        <f t="shared" si="44"/>
        <v>29161.410186767578</v>
      </c>
      <c r="E2860" s="8" t="str" cm="1">
        <f t="array" ref="E2860">_xlfn.IFS(D2860&lt;100000,"Malá",D2860&lt;442000,"Podlimitná",D2860&gt;442000,"Nadlimitná")</f>
        <v>Malá</v>
      </c>
    </row>
    <row r="2861" spans="1:5" x14ac:dyDescent="0.3">
      <c r="A2861" s="14" t="s">
        <v>2935</v>
      </c>
      <c r="B2861" s="13">
        <v>16131.480195045471</v>
      </c>
      <c r="C2861" s="8">
        <v>0</v>
      </c>
      <c r="D2861" s="13">
        <f t="shared" si="44"/>
        <v>16131.480195045471</v>
      </c>
      <c r="E2861" s="8" t="str" cm="1">
        <f t="array" ref="E2861">_xlfn.IFS(D2861&lt;100000,"Malá",D2861&lt;442000,"Podlimitná",D2861&gt;442000,"Nadlimitná")</f>
        <v>Malá</v>
      </c>
    </row>
    <row r="2862" spans="1:5" x14ac:dyDescent="0.3">
      <c r="A2862" s="14" t="s">
        <v>2936</v>
      </c>
      <c r="B2862" s="13">
        <v>61488.329597473145</v>
      </c>
      <c r="C2862" s="8">
        <v>0</v>
      </c>
      <c r="D2862" s="13">
        <f t="shared" si="44"/>
        <v>61488.329597473145</v>
      </c>
      <c r="E2862" s="8" t="str" cm="1">
        <f t="array" ref="E2862">_xlfn.IFS(D2862&lt;100000,"Malá",D2862&lt;442000,"Podlimitná",D2862&gt;442000,"Nadlimitná")</f>
        <v>Malá</v>
      </c>
    </row>
    <row r="2863" spans="1:5" x14ac:dyDescent="0.3">
      <c r="A2863" s="14" t="s">
        <v>2937</v>
      </c>
      <c r="B2863" s="13">
        <v>6846.7901000976563</v>
      </c>
      <c r="C2863" s="8">
        <v>0</v>
      </c>
      <c r="D2863" s="13">
        <f t="shared" si="44"/>
        <v>6846.7901000976563</v>
      </c>
      <c r="E2863" s="8" t="str" cm="1">
        <f t="array" ref="E2863">_xlfn.IFS(D2863&lt;100000,"Malá",D2863&lt;442000,"Podlimitná",D2863&gt;442000,"Nadlimitná")</f>
        <v>Malá</v>
      </c>
    </row>
    <row r="2864" spans="1:5" x14ac:dyDescent="0.3">
      <c r="A2864" s="14" t="s">
        <v>2938</v>
      </c>
      <c r="B2864" s="13">
        <v>4104.4700164794922</v>
      </c>
      <c r="C2864" s="8">
        <v>0</v>
      </c>
      <c r="D2864" s="13">
        <f t="shared" si="44"/>
        <v>4104.4700164794922</v>
      </c>
      <c r="E2864" s="8" t="str" cm="1">
        <f t="array" ref="E2864">_xlfn.IFS(D2864&lt;100000,"Malá",D2864&lt;442000,"Podlimitná",D2864&gt;442000,"Nadlimitná")</f>
        <v>Malá</v>
      </c>
    </row>
    <row r="2865" spans="1:5" x14ac:dyDescent="0.3">
      <c r="A2865" s="14" t="s">
        <v>2939</v>
      </c>
      <c r="B2865" s="13">
        <v>113657.95853042603</v>
      </c>
      <c r="C2865" s="8">
        <v>0</v>
      </c>
      <c r="D2865" s="13">
        <f t="shared" si="44"/>
        <v>113657.95853042603</v>
      </c>
      <c r="E2865" s="8" t="str" cm="1">
        <f t="array" ref="E2865">_xlfn.IFS(D2865&lt;100000,"Malá",D2865&lt;442000,"Podlimitná",D2865&gt;442000,"Nadlimitná")</f>
        <v>Podlimitná</v>
      </c>
    </row>
    <row r="2866" spans="1:5" x14ac:dyDescent="0.3">
      <c r="A2866" s="14" t="s">
        <v>2940</v>
      </c>
      <c r="B2866" s="13">
        <v>14167.220202445984</v>
      </c>
      <c r="C2866" s="8">
        <v>0</v>
      </c>
      <c r="D2866" s="13">
        <f t="shared" si="44"/>
        <v>14167.220202445984</v>
      </c>
      <c r="E2866" s="8" t="str" cm="1">
        <f t="array" ref="E2866">_xlfn.IFS(D2866&lt;100000,"Malá",D2866&lt;442000,"Podlimitná",D2866&gt;442000,"Nadlimitná")</f>
        <v>Malá</v>
      </c>
    </row>
    <row r="2867" spans="1:5" x14ac:dyDescent="0.3">
      <c r="A2867" s="14" t="s">
        <v>2941</v>
      </c>
      <c r="B2867" s="13">
        <v>13367.20002746582</v>
      </c>
      <c r="C2867" s="8">
        <v>0</v>
      </c>
      <c r="D2867" s="13">
        <f t="shared" si="44"/>
        <v>13367.20002746582</v>
      </c>
      <c r="E2867" s="8" t="str" cm="1">
        <f t="array" ref="E2867">_xlfn.IFS(D2867&lt;100000,"Malá",D2867&lt;442000,"Podlimitná",D2867&gt;442000,"Nadlimitná")</f>
        <v>Malá</v>
      </c>
    </row>
    <row r="2868" spans="1:5" x14ac:dyDescent="0.3">
      <c r="A2868" s="14" t="s">
        <v>2942</v>
      </c>
      <c r="B2868" s="13">
        <v>4496.2899780273438</v>
      </c>
      <c r="C2868" s="8">
        <v>0</v>
      </c>
      <c r="D2868" s="13">
        <f t="shared" si="44"/>
        <v>4496.2899780273438</v>
      </c>
      <c r="E2868" s="8" t="str" cm="1">
        <f t="array" ref="E2868">_xlfn.IFS(D2868&lt;100000,"Malá",D2868&lt;442000,"Podlimitná",D2868&gt;442000,"Nadlimitná")</f>
        <v>Malá</v>
      </c>
    </row>
    <row r="2869" spans="1:5" x14ac:dyDescent="0.3">
      <c r="A2869" s="14" t="s">
        <v>2943</v>
      </c>
      <c r="B2869" s="13">
        <v>88466.860961914063</v>
      </c>
      <c r="C2869" s="8">
        <v>0</v>
      </c>
      <c r="D2869" s="13">
        <f t="shared" si="44"/>
        <v>88466.860961914063</v>
      </c>
      <c r="E2869" s="8" t="str" cm="1">
        <f t="array" ref="E2869">_xlfn.IFS(D2869&lt;100000,"Malá",D2869&lt;442000,"Podlimitná",D2869&gt;442000,"Nadlimitná")</f>
        <v>Malá</v>
      </c>
    </row>
    <row r="2870" spans="1:5" x14ac:dyDescent="0.3">
      <c r="A2870" s="14" t="s">
        <v>2944</v>
      </c>
      <c r="B2870" s="13">
        <v>17351.71981048584</v>
      </c>
      <c r="C2870" s="8">
        <v>0</v>
      </c>
      <c r="D2870" s="13">
        <f t="shared" si="44"/>
        <v>17351.71981048584</v>
      </c>
      <c r="E2870" s="8" t="str" cm="1">
        <f t="array" ref="E2870">_xlfn.IFS(D2870&lt;100000,"Malá",D2870&lt;442000,"Podlimitná",D2870&gt;442000,"Nadlimitná")</f>
        <v>Malá</v>
      </c>
    </row>
    <row r="2871" spans="1:5" x14ac:dyDescent="0.3">
      <c r="A2871" s="14" t="s">
        <v>2945</v>
      </c>
      <c r="B2871" s="13">
        <v>2789.7100067138672</v>
      </c>
      <c r="C2871" s="8">
        <v>0</v>
      </c>
      <c r="D2871" s="13">
        <f t="shared" si="44"/>
        <v>2789.7100067138672</v>
      </c>
      <c r="E2871" s="8" t="str" cm="1">
        <f t="array" ref="E2871">_xlfn.IFS(D2871&lt;100000,"Malá",D2871&lt;442000,"Podlimitná",D2871&gt;442000,"Nadlimitná")</f>
        <v>Malá</v>
      </c>
    </row>
    <row r="2872" spans="1:5" x14ac:dyDescent="0.3">
      <c r="A2872" s="14" t="s">
        <v>2946</v>
      </c>
      <c r="B2872" s="13">
        <v>27169.850189208984</v>
      </c>
      <c r="C2872" s="8">
        <v>0</v>
      </c>
      <c r="D2872" s="13">
        <f t="shared" si="44"/>
        <v>27169.850189208984</v>
      </c>
      <c r="E2872" s="8" t="str" cm="1">
        <f t="array" ref="E2872">_xlfn.IFS(D2872&lt;100000,"Malá",D2872&lt;442000,"Podlimitná",D2872&gt;442000,"Nadlimitná")</f>
        <v>Malá</v>
      </c>
    </row>
    <row r="2873" spans="1:5" x14ac:dyDescent="0.3">
      <c r="A2873" s="14" t="s">
        <v>2947</v>
      </c>
      <c r="B2873" s="13">
        <v>125227.89065551758</v>
      </c>
      <c r="C2873" s="8">
        <v>0</v>
      </c>
      <c r="D2873" s="13">
        <f t="shared" si="44"/>
        <v>125227.89065551758</v>
      </c>
      <c r="E2873" s="8" t="str" cm="1">
        <f t="array" ref="E2873">_xlfn.IFS(D2873&lt;100000,"Malá",D2873&lt;442000,"Podlimitná",D2873&gt;442000,"Nadlimitná")</f>
        <v>Podlimitná</v>
      </c>
    </row>
    <row r="2874" spans="1:5" x14ac:dyDescent="0.3">
      <c r="A2874" s="14" t="s">
        <v>2948</v>
      </c>
      <c r="B2874" s="13">
        <v>5893.2401123046875</v>
      </c>
      <c r="C2874" s="8">
        <v>0</v>
      </c>
      <c r="D2874" s="13">
        <f t="shared" si="44"/>
        <v>5893.2401123046875</v>
      </c>
      <c r="E2874" s="8" t="str" cm="1">
        <f t="array" ref="E2874">_xlfn.IFS(D2874&lt;100000,"Malá",D2874&lt;442000,"Podlimitná",D2874&gt;442000,"Nadlimitná")</f>
        <v>Malá</v>
      </c>
    </row>
    <row r="2875" spans="1:5" x14ac:dyDescent="0.3">
      <c r="A2875" s="14" t="s">
        <v>2949</v>
      </c>
      <c r="B2875" s="13">
        <v>15949.920135498047</v>
      </c>
      <c r="C2875" s="8">
        <v>0</v>
      </c>
      <c r="D2875" s="13">
        <f t="shared" si="44"/>
        <v>15949.920135498047</v>
      </c>
      <c r="E2875" s="8" t="str" cm="1">
        <f t="array" ref="E2875">_xlfn.IFS(D2875&lt;100000,"Malá",D2875&lt;442000,"Podlimitná",D2875&gt;442000,"Nadlimitná")</f>
        <v>Malá</v>
      </c>
    </row>
    <row r="2876" spans="1:5" x14ac:dyDescent="0.3">
      <c r="A2876" s="14" t="s">
        <v>2950</v>
      </c>
      <c r="B2876" s="13">
        <v>15368.050201416016</v>
      </c>
      <c r="C2876" s="8">
        <v>0</v>
      </c>
      <c r="D2876" s="13">
        <f t="shared" si="44"/>
        <v>15368.050201416016</v>
      </c>
      <c r="E2876" s="8" t="str" cm="1">
        <f t="array" ref="E2876">_xlfn.IFS(D2876&lt;100000,"Malá",D2876&lt;442000,"Podlimitná",D2876&gt;442000,"Nadlimitná")</f>
        <v>Malá</v>
      </c>
    </row>
    <row r="2877" spans="1:5" x14ac:dyDescent="0.3">
      <c r="A2877" s="14" t="s">
        <v>2951</v>
      </c>
      <c r="B2877" s="13">
        <v>57696.169464111328</v>
      </c>
      <c r="C2877" s="8">
        <v>0</v>
      </c>
      <c r="D2877" s="13">
        <f t="shared" si="44"/>
        <v>57696.169464111328</v>
      </c>
      <c r="E2877" s="8" t="str" cm="1">
        <f t="array" ref="E2877">_xlfn.IFS(D2877&lt;100000,"Malá",D2877&lt;442000,"Podlimitná",D2877&gt;442000,"Nadlimitná")</f>
        <v>Malá</v>
      </c>
    </row>
    <row r="2878" spans="1:5" x14ac:dyDescent="0.3">
      <c r="A2878" s="14" t="s">
        <v>2952</v>
      </c>
      <c r="B2878" s="13">
        <v>51311.240058898926</v>
      </c>
      <c r="C2878" s="8">
        <v>0</v>
      </c>
      <c r="D2878" s="13">
        <f t="shared" si="44"/>
        <v>51311.240058898926</v>
      </c>
      <c r="E2878" s="8" t="str" cm="1">
        <f t="array" ref="E2878">_xlfn.IFS(D2878&lt;100000,"Malá",D2878&lt;442000,"Podlimitná",D2878&gt;442000,"Nadlimitná")</f>
        <v>Malá</v>
      </c>
    </row>
    <row r="2879" spans="1:5" x14ac:dyDescent="0.3">
      <c r="A2879" s="14" t="s">
        <v>2953</v>
      </c>
      <c r="B2879" s="13">
        <v>6558.9998474121094</v>
      </c>
      <c r="C2879" s="8">
        <v>0</v>
      </c>
      <c r="D2879" s="13">
        <f t="shared" si="44"/>
        <v>6558.9998474121094</v>
      </c>
      <c r="E2879" s="8" t="str" cm="1">
        <f t="array" ref="E2879">_xlfn.IFS(D2879&lt;100000,"Malá",D2879&lt;442000,"Podlimitná",D2879&gt;442000,"Nadlimitná")</f>
        <v>Malá</v>
      </c>
    </row>
    <row r="2880" spans="1:5" x14ac:dyDescent="0.3">
      <c r="A2880" s="14" t="s">
        <v>2954</v>
      </c>
      <c r="B2880" s="13">
        <v>68191.238723754883</v>
      </c>
      <c r="C2880" s="8">
        <v>0</v>
      </c>
      <c r="D2880" s="13">
        <f t="shared" si="44"/>
        <v>68191.238723754883</v>
      </c>
      <c r="E2880" s="8" t="str" cm="1">
        <f t="array" ref="E2880">_xlfn.IFS(D2880&lt;100000,"Malá",D2880&lt;442000,"Podlimitná",D2880&gt;442000,"Nadlimitná")</f>
        <v>Malá</v>
      </c>
    </row>
    <row r="2881" spans="1:5" x14ac:dyDescent="0.3">
      <c r="A2881" s="14" t="s">
        <v>2955</v>
      </c>
      <c r="B2881" s="13">
        <v>7639.4701461791992</v>
      </c>
      <c r="C2881" s="8">
        <v>0</v>
      </c>
      <c r="D2881" s="13">
        <f t="shared" si="44"/>
        <v>7639.4701461791992</v>
      </c>
      <c r="E2881" s="8" t="str" cm="1">
        <f t="array" ref="E2881">_xlfn.IFS(D2881&lt;100000,"Malá",D2881&lt;442000,"Podlimitná",D2881&gt;442000,"Nadlimitná")</f>
        <v>Malá</v>
      </c>
    </row>
    <row r="2882" spans="1:5" x14ac:dyDescent="0.3">
      <c r="A2882" s="14" t="s">
        <v>2956</v>
      </c>
      <c r="B2882" s="13">
        <v>21868.2001953125</v>
      </c>
      <c r="C2882" s="8">
        <v>0</v>
      </c>
      <c r="D2882" s="13">
        <f t="shared" si="44"/>
        <v>21868.2001953125</v>
      </c>
      <c r="E2882" s="8" t="str" cm="1">
        <f t="array" ref="E2882">_xlfn.IFS(D2882&lt;100000,"Malá",D2882&lt;442000,"Podlimitná",D2882&gt;442000,"Nadlimitná")</f>
        <v>Malá</v>
      </c>
    </row>
    <row r="2883" spans="1:5" x14ac:dyDescent="0.3">
      <c r="A2883" s="14" t="s">
        <v>2957</v>
      </c>
      <c r="B2883" s="13">
        <v>38600.739852905273</v>
      </c>
      <c r="C2883" s="8">
        <v>0</v>
      </c>
      <c r="D2883" s="13">
        <f t="shared" si="44"/>
        <v>38600.739852905273</v>
      </c>
      <c r="E2883" s="8" t="str" cm="1">
        <f t="array" ref="E2883">_xlfn.IFS(D2883&lt;100000,"Malá",D2883&lt;442000,"Podlimitná",D2883&gt;442000,"Nadlimitná")</f>
        <v>Malá</v>
      </c>
    </row>
    <row r="2884" spans="1:5" x14ac:dyDescent="0.3">
      <c r="A2884" s="14" t="s">
        <v>2958</v>
      </c>
      <c r="B2884" s="13">
        <v>20271.930114746094</v>
      </c>
      <c r="C2884" s="8">
        <v>0</v>
      </c>
      <c r="D2884" s="13">
        <f t="shared" si="44"/>
        <v>20271.930114746094</v>
      </c>
      <c r="E2884" s="8" t="str" cm="1">
        <f t="array" ref="E2884">_xlfn.IFS(D2884&lt;100000,"Malá",D2884&lt;442000,"Podlimitná",D2884&gt;442000,"Nadlimitná")</f>
        <v>Malá</v>
      </c>
    </row>
    <row r="2885" spans="1:5" x14ac:dyDescent="0.3">
      <c r="A2885" s="14" t="s">
        <v>2959</v>
      </c>
      <c r="B2885" s="13">
        <v>3418.9400024414063</v>
      </c>
      <c r="C2885" s="8">
        <v>0</v>
      </c>
      <c r="D2885" s="13">
        <f t="shared" si="44"/>
        <v>3418.9400024414063</v>
      </c>
      <c r="E2885" s="8" t="str" cm="1">
        <f t="array" ref="E2885">_xlfn.IFS(D2885&lt;100000,"Malá",D2885&lt;442000,"Podlimitná",D2885&gt;442000,"Nadlimitná")</f>
        <v>Malá</v>
      </c>
    </row>
    <row r="2886" spans="1:5" x14ac:dyDescent="0.3">
      <c r="A2886" s="14" t="s">
        <v>2960</v>
      </c>
      <c r="B2886" s="13">
        <v>44905.409721374512</v>
      </c>
      <c r="C2886" s="8">
        <v>0</v>
      </c>
      <c r="D2886" s="13">
        <f t="shared" si="44"/>
        <v>44905.409721374512</v>
      </c>
      <c r="E2886" s="8" t="str" cm="1">
        <f t="array" ref="E2886">_xlfn.IFS(D2886&lt;100000,"Malá",D2886&lt;442000,"Podlimitná",D2886&gt;442000,"Nadlimitná")</f>
        <v>Malá</v>
      </c>
    </row>
    <row r="2887" spans="1:5" x14ac:dyDescent="0.3">
      <c r="A2887" s="14" t="s">
        <v>2961</v>
      </c>
      <c r="B2887" s="13">
        <v>49559.939697265625</v>
      </c>
      <c r="C2887" s="8">
        <v>1</v>
      </c>
      <c r="D2887" s="13">
        <f t="shared" si="44"/>
        <v>41273.276458385008</v>
      </c>
      <c r="E2887" s="8" t="str" cm="1">
        <f t="array" ref="E2887">_xlfn.IFS(D2887&lt;100000,"Malá",D2887&lt;442000,"Podlimitná",D2887&gt;442000,"Nadlimitná")</f>
        <v>Malá</v>
      </c>
    </row>
    <row r="2888" spans="1:5" x14ac:dyDescent="0.3">
      <c r="A2888" s="14" t="s">
        <v>2962</v>
      </c>
      <c r="B2888" s="13">
        <v>13364.569946289063</v>
      </c>
      <c r="C2888" s="8">
        <v>0</v>
      </c>
      <c r="D2888" s="13">
        <f t="shared" si="44"/>
        <v>13364.569946289063</v>
      </c>
      <c r="E2888" s="8" t="str" cm="1">
        <f t="array" ref="E2888">_xlfn.IFS(D2888&lt;100000,"Malá",D2888&lt;442000,"Podlimitná",D2888&gt;442000,"Nadlimitná")</f>
        <v>Malá</v>
      </c>
    </row>
    <row r="2889" spans="1:5" x14ac:dyDescent="0.3">
      <c r="A2889" s="14" t="s">
        <v>2963</v>
      </c>
      <c r="B2889" s="13">
        <v>23526.919937133789</v>
      </c>
      <c r="C2889" s="8">
        <v>0</v>
      </c>
      <c r="D2889" s="13">
        <f t="shared" si="44"/>
        <v>23526.919937133789</v>
      </c>
      <c r="E2889" s="8" t="str" cm="1">
        <f t="array" ref="E2889">_xlfn.IFS(D2889&lt;100000,"Malá",D2889&lt;442000,"Podlimitná",D2889&gt;442000,"Nadlimitná")</f>
        <v>Malá</v>
      </c>
    </row>
    <row r="2890" spans="1:5" x14ac:dyDescent="0.3">
      <c r="A2890" s="14" t="s">
        <v>2964</v>
      </c>
      <c r="B2890" s="13">
        <v>18204.040073394775</v>
      </c>
      <c r="C2890" s="8">
        <v>0</v>
      </c>
      <c r="D2890" s="13">
        <f t="shared" si="44"/>
        <v>18204.040073394775</v>
      </c>
      <c r="E2890" s="8" t="str" cm="1">
        <f t="array" ref="E2890">_xlfn.IFS(D2890&lt;100000,"Malá",D2890&lt;442000,"Podlimitná",D2890&gt;442000,"Nadlimitná")</f>
        <v>Malá</v>
      </c>
    </row>
    <row r="2891" spans="1:5" x14ac:dyDescent="0.3">
      <c r="A2891" s="14" t="s">
        <v>2965</v>
      </c>
      <c r="B2891" s="13">
        <v>30883.7900390625</v>
      </c>
      <c r="C2891" s="8">
        <v>1</v>
      </c>
      <c r="D2891" s="13">
        <f t="shared" si="44"/>
        <v>25719.869962538949</v>
      </c>
      <c r="E2891" s="8" t="str" cm="1">
        <f t="array" ref="E2891">_xlfn.IFS(D2891&lt;100000,"Malá",D2891&lt;442000,"Podlimitná",D2891&gt;442000,"Nadlimitná")</f>
        <v>Malá</v>
      </c>
    </row>
    <row r="2892" spans="1:5" x14ac:dyDescent="0.3">
      <c r="A2892" s="14" t="s">
        <v>2966</v>
      </c>
      <c r="B2892" s="13">
        <v>18747.969940185547</v>
      </c>
      <c r="C2892" s="8">
        <v>0</v>
      </c>
      <c r="D2892" s="13">
        <f t="shared" si="44"/>
        <v>18747.969940185547</v>
      </c>
      <c r="E2892" s="8" t="str" cm="1">
        <f t="array" ref="E2892">_xlfn.IFS(D2892&lt;100000,"Malá",D2892&lt;442000,"Podlimitná",D2892&gt;442000,"Nadlimitná")</f>
        <v>Malá</v>
      </c>
    </row>
    <row r="2893" spans="1:5" x14ac:dyDescent="0.3">
      <c r="A2893" s="14" t="s">
        <v>2967</v>
      </c>
      <c r="B2893" s="13">
        <v>25660.419921875</v>
      </c>
      <c r="C2893" s="8">
        <v>0</v>
      </c>
      <c r="D2893" s="13">
        <f t="shared" si="44"/>
        <v>25660.419921875</v>
      </c>
      <c r="E2893" s="8" t="str" cm="1">
        <f t="array" ref="E2893">_xlfn.IFS(D2893&lt;100000,"Malá",D2893&lt;442000,"Podlimitná",D2893&gt;442000,"Nadlimitná")</f>
        <v>Malá</v>
      </c>
    </row>
    <row r="2894" spans="1:5" x14ac:dyDescent="0.3">
      <c r="A2894" s="14" t="s">
        <v>2968</v>
      </c>
      <c r="B2894" s="13">
        <v>25562622.345910549</v>
      </c>
      <c r="C2894" s="8">
        <v>1</v>
      </c>
      <c r="D2894" s="13">
        <f t="shared" ref="D2894:D2934" si="45">IF(C2894=1,B2894*$M$20,B2894)</f>
        <v>21288427.417966913</v>
      </c>
      <c r="E2894" s="8" t="str" cm="1">
        <f t="array" ref="E2894">_xlfn.IFS(D2894&lt;100000,"Malá",D2894&lt;442000,"Podlimitná",D2894&gt;442000,"Nadlimitná")</f>
        <v>Nadlimitná</v>
      </c>
    </row>
    <row r="2895" spans="1:5" x14ac:dyDescent="0.3">
      <c r="A2895" s="14" t="s">
        <v>2969</v>
      </c>
      <c r="B2895" s="13">
        <v>11645.509769439697</v>
      </c>
      <c r="C2895" s="8">
        <v>0</v>
      </c>
      <c r="D2895" s="13">
        <f t="shared" si="45"/>
        <v>11645.509769439697</v>
      </c>
      <c r="E2895" s="8" t="str" cm="1">
        <f t="array" ref="E2895">_xlfn.IFS(D2895&lt;100000,"Malá",D2895&lt;442000,"Podlimitná",D2895&gt;442000,"Nadlimitná")</f>
        <v>Malá</v>
      </c>
    </row>
    <row r="2896" spans="1:5" x14ac:dyDescent="0.3">
      <c r="A2896" s="14" t="s">
        <v>2970</v>
      </c>
      <c r="B2896" s="13">
        <v>44289.420440673828</v>
      </c>
      <c r="C2896" s="8">
        <v>0</v>
      </c>
      <c r="D2896" s="13">
        <f t="shared" si="45"/>
        <v>44289.420440673828</v>
      </c>
      <c r="E2896" s="8" t="str" cm="1">
        <f t="array" ref="E2896">_xlfn.IFS(D2896&lt;100000,"Malá",D2896&lt;442000,"Podlimitná",D2896&gt;442000,"Nadlimitná")</f>
        <v>Malá</v>
      </c>
    </row>
    <row r="2897" spans="1:5" x14ac:dyDescent="0.3">
      <c r="A2897" s="14" t="s">
        <v>2971</v>
      </c>
      <c r="B2897" s="13">
        <v>13578.219863891602</v>
      </c>
      <c r="C2897" s="8">
        <v>0</v>
      </c>
      <c r="D2897" s="13">
        <f t="shared" si="45"/>
        <v>13578.219863891602</v>
      </c>
      <c r="E2897" s="8" t="str" cm="1">
        <f t="array" ref="E2897">_xlfn.IFS(D2897&lt;100000,"Malá",D2897&lt;442000,"Podlimitná",D2897&gt;442000,"Nadlimitná")</f>
        <v>Malá</v>
      </c>
    </row>
    <row r="2898" spans="1:5" x14ac:dyDescent="0.3">
      <c r="A2898" s="14" t="s">
        <v>2972</v>
      </c>
      <c r="B2898" s="13">
        <v>17649.92985534668</v>
      </c>
      <c r="C2898" s="8">
        <v>0</v>
      </c>
      <c r="D2898" s="13">
        <f t="shared" si="45"/>
        <v>17649.92985534668</v>
      </c>
      <c r="E2898" s="8" t="str" cm="1">
        <f t="array" ref="E2898">_xlfn.IFS(D2898&lt;100000,"Malá",D2898&lt;442000,"Podlimitná",D2898&gt;442000,"Nadlimitná")</f>
        <v>Malá</v>
      </c>
    </row>
    <row r="2899" spans="1:5" x14ac:dyDescent="0.3">
      <c r="A2899" s="14" t="s">
        <v>2973</v>
      </c>
      <c r="B2899" s="13">
        <v>45320.469917297363</v>
      </c>
      <c r="C2899" s="8">
        <v>0</v>
      </c>
      <c r="D2899" s="13">
        <f t="shared" si="45"/>
        <v>45320.469917297363</v>
      </c>
      <c r="E2899" s="8" t="str" cm="1">
        <f t="array" ref="E2899">_xlfn.IFS(D2899&lt;100000,"Malá",D2899&lt;442000,"Podlimitná",D2899&gt;442000,"Nadlimitná")</f>
        <v>Malá</v>
      </c>
    </row>
    <row r="2900" spans="1:5" x14ac:dyDescent="0.3">
      <c r="A2900" s="14" t="s">
        <v>2974</v>
      </c>
      <c r="B2900" s="13">
        <v>19335.830055236816</v>
      </c>
      <c r="C2900" s="8">
        <v>0</v>
      </c>
      <c r="D2900" s="13">
        <f t="shared" si="45"/>
        <v>19335.830055236816</v>
      </c>
      <c r="E2900" s="8" t="str" cm="1">
        <f t="array" ref="E2900">_xlfn.IFS(D2900&lt;100000,"Malá",D2900&lt;442000,"Podlimitná",D2900&gt;442000,"Nadlimitná")</f>
        <v>Malá</v>
      </c>
    </row>
    <row r="2901" spans="1:5" x14ac:dyDescent="0.3">
      <c r="A2901" s="14" t="s">
        <v>2975</v>
      </c>
      <c r="B2901" s="13">
        <v>46426.889951705933</v>
      </c>
      <c r="C2901" s="8">
        <v>0</v>
      </c>
      <c r="D2901" s="13">
        <f t="shared" si="45"/>
        <v>46426.889951705933</v>
      </c>
      <c r="E2901" s="8" t="str" cm="1">
        <f t="array" ref="E2901">_xlfn.IFS(D2901&lt;100000,"Malá",D2901&lt;442000,"Podlimitná",D2901&gt;442000,"Nadlimitná")</f>
        <v>Malá</v>
      </c>
    </row>
    <row r="2902" spans="1:5" x14ac:dyDescent="0.3">
      <c r="A2902" s="14" t="s">
        <v>2976</v>
      </c>
      <c r="B2902" s="13">
        <v>57048.200073242188</v>
      </c>
      <c r="C2902" s="8">
        <v>0</v>
      </c>
      <c r="D2902" s="13">
        <f t="shared" si="45"/>
        <v>57048.200073242188</v>
      </c>
      <c r="E2902" s="8" t="str" cm="1">
        <f t="array" ref="E2902">_xlfn.IFS(D2902&lt;100000,"Malá",D2902&lt;442000,"Podlimitná",D2902&gt;442000,"Nadlimitná")</f>
        <v>Malá</v>
      </c>
    </row>
    <row r="2903" spans="1:5" x14ac:dyDescent="0.3">
      <c r="A2903" s="14" t="s">
        <v>2977</v>
      </c>
      <c r="B2903" s="13">
        <v>29210.529945373535</v>
      </c>
      <c r="C2903" s="8">
        <v>0</v>
      </c>
      <c r="D2903" s="13">
        <f t="shared" si="45"/>
        <v>29210.529945373535</v>
      </c>
      <c r="E2903" s="8" t="str" cm="1">
        <f t="array" ref="E2903">_xlfn.IFS(D2903&lt;100000,"Malá",D2903&lt;442000,"Podlimitná",D2903&gt;442000,"Nadlimitná")</f>
        <v>Malá</v>
      </c>
    </row>
    <row r="2904" spans="1:5" x14ac:dyDescent="0.3">
      <c r="A2904" s="14" t="s">
        <v>2978</v>
      </c>
      <c r="B2904" s="13">
        <v>7488.9698333740234</v>
      </c>
      <c r="C2904" s="8">
        <v>0</v>
      </c>
      <c r="D2904" s="13">
        <f t="shared" si="45"/>
        <v>7488.9698333740234</v>
      </c>
      <c r="E2904" s="8" t="str" cm="1">
        <f t="array" ref="E2904">_xlfn.IFS(D2904&lt;100000,"Malá",D2904&lt;442000,"Podlimitná",D2904&gt;442000,"Nadlimitná")</f>
        <v>Malá</v>
      </c>
    </row>
    <row r="2905" spans="1:5" x14ac:dyDescent="0.3">
      <c r="A2905" s="14" t="s">
        <v>2979</v>
      </c>
      <c r="B2905" s="13">
        <v>23794</v>
      </c>
      <c r="C2905" s="8">
        <v>0</v>
      </c>
      <c r="D2905" s="13">
        <f t="shared" si="45"/>
        <v>23794</v>
      </c>
      <c r="E2905" s="8" t="str" cm="1">
        <f t="array" ref="E2905">_xlfn.IFS(D2905&lt;100000,"Malá",D2905&lt;442000,"Podlimitná",D2905&gt;442000,"Nadlimitná")</f>
        <v>Malá</v>
      </c>
    </row>
    <row r="2906" spans="1:5" x14ac:dyDescent="0.3">
      <c r="A2906" s="14" t="s">
        <v>2980</v>
      </c>
      <c r="B2906" s="13">
        <v>5570.2900390625</v>
      </c>
      <c r="C2906" s="8">
        <v>0</v>
      </c>
      <c r="D2906" s="13">
        <f t="shared" si="45"/>
        <v>5570.2900390625</v>
      </c>
      <c r="E2906" s="8" t="str" cm="1">
        <f t="array" ref="E2906">_xlfn.IFS(D2906&lt;100000,"Malá",D2906&lt;442000,"Podlimitná",D2906&gt;442000,"Nadlimitná")</f>
        <v>Malá</v>
      </c>
    </row>
    <row r="2907" spans="1:5" x14ac:dyDescent="0.3">
      <c r="A2907" s="14" t="s">
        <v>2981</v>
      </c>
      <c r="B2907" s="13">
        <v>33355.710216522217</v>
      </c>
      <c r="C2907" s="8">
        <v>0</v>
      </c>
      <c r="D2907" s="13">
        <f t="shared" si="45"/>
        <v>33355.710216522217</v>
      </c>
      <c r="E2907" s="8" t="str" cm="1">
        <f t="array" ref="E2907">_xlfn.IFS(D2907&lt;100000,"Malá",D2907&lt;442000,"Podlimitná",D2907&gt;442000,"Nadlimitná")</f>
        <v>Malá</v>
      </c>
    </row>
    <row r="2908" spans="1:5" x14ac:dyDescent="0.3">
      <c r="A2908" s="14" t="s">
        <v>2982</v>
      </c>
      <c r="B2908" s="13">
        <v>71864.820739746094</v>
      </c>
      <c r="C2908" s="8">
        <v>0</v>
      </c>
      <c r="D2908" s="13">
        <f t="shared" si="45"/>
        <v>71864.820739746094</v>
      </c>
      <c r="E2908" s="8" t="str" cm="1">
        <f t="array" ref="E2908">_xlfn.IFS(D2908&lt;100000,"Malá",D2908&lt;442000,"Podlimitná",D2908&gt;442000,"Nadlimitná")</f>
        <v>Malá</v>
      </c>
    </row>
    <row r="2909" spans="1:5" x14ac:dyDescent="0.3">
      <c r="A2909" s="14" t="s">
        <v>2983</v>
      </c>
      <c r="B2909" s="13">
        <v>18999.360321044922</v>
      </c>
      <c r="C2909" s="8">
        <v>0</v>
      </c>
      <c r="D2909" s="13">
        <f t="shared" si="45"/>
        <v>18999.360321044922</v>
      </c>
      <c r="E2909" s="8" t="str" cm="1">
        <f t="array" ref="E2909">_xlfn.IFS(D2909&lt;100000,"Malá",D2909&lt;442000,"Podlimitná",D2909&gt;442000,"Nadlimitná")</f>
        <v>Malá</v>
      </c>
    </row>
    <row r="2910" spans="1:5" x14ac:dyDescent="0.3">
      <c r="A2910" s="14" t="s">
        <v>2984</v>
      </c>
      <c r="B2910" s="13">
        <v>26652.7099609375</v>
      </c>
      <c r="C2910" s="8">
        <v>1</v>
      </c>
      <c r="D2910" s="13">
        <f t="shared" si="45"/>
        <v>22196.247075813495</v>
      </c>
      <c r="E2910" s="8" t="str" cm="1">
        <f t="array" ref="E2910">_xlfn.IFS(D2910&lt;100000,"Malá",D2910&lt;442000,"Podlimitná",D2910&gt;442000,"Nadlimitná")</f>
        <v>Malá</v>
      </c>
    </row>
    <row r="2911" spans="1:5" x14ac:dyDescent="0.3">
      <c r="A2911" s="14" t="s">
        <v>2985</v>
      </c>
      <c r="B2911" s="13">
        <v>79133.440856933594</v>
      </c>
      <c r="C2911" s="8">
        <v>1</v>
      </c>
      <c r="D2911" s="13">
        <f t="shared" si="45"/>
        <v>65901.944222334889</v>
      </c>
      <c r="E2911" s="8" t="str" cm="1">
        <f t="array" ref="E2911">_xlfn.IFS(D2911&lt;100000,"Malá",D2911&lt;442000,"Podlimitná",D2911&gt;442000,"Nadlimitná")</f>
        <v>Malá</v>
      </c>
    </row>
    <row r="2912" spans="1:5" x14ac:dyDescent="0.3">
      <c r="A2912" s="14" t="s">
        <v>2986</v>
      </c>
      <c r="B2912" s="13">
        <v>408894.83181762695</v>
      </c>
      <c r="C2912" s="8">
        <v>1</v>
      </c>
      <c r="D2912" s="13">
        <f t="shared" si="45"/>
        <v>340525.62491202715</v>
      </c>
      <c r="E2912" s="8" t="str" cm="1">
        <f t="array" ref="E2912">_xlfn.IFS(D2912&lt;100000,"Malá",D2912&lt;442000,"Podlimitná",D2912&gt;442000,"Nadlimitná")</f>
        <v>Podlimitná</v>
      </c>
    </row>
    <row r="2913" spans="1:5" x14ac:dyDescent="0.3">
      <c r="A2913" s="14" t="s">
        <v>2987</v>
      </c>
      <c r="B2913" s="13">
        <v>10402.669921875</v>
      </c>
      <c r="C2913" s="8">
        <v>0</v>
      </c>
      <c r="D2913" s="13">
        <f t="shared" si="45"/>
        <v>10402.669921875</v>
      </c>
      <c r="E2913" s="8" t="str" cm="1">
        <f t="array" ref="E2913">_xlfn.IFS(D2913&lt;100000,"Malá",D2913&lt;442000,"Podlimitná",D2913&gt;442000,"Nadlimitná")</f>
        <v>Malá</v>
      </c>
    </row>
    <row r="2914" spans="1:5" x14ac:dyDescent="0.3">
      <c r="A2914" s="14" t="s">
        <v>2988</v>
      </c>
      <c r="B2914" s="13">
        <v>1438.6500244140625</v>
      </c>
      <c r="C2914" s="8">
        <v>0</v>
      </c>
      <c r="D2914" s="13">
        <f t="shared" si="45"/>
        <v>1438.6500244140625</v>
      </c>
      <c r="E2914" s="8" t="str" cm="1">
        <f t="array" ref="E2914">_xlfn.IFS(D2914&lt;100000,"Malá",D2914&lt;442000,"Podlimitná",D2914&gt;442000,"Nadlimitná")</f>
        <v>Malá</v>
      </c>
    </row>
    <row r="2915" spans="1:5" x14ac:dyDescent="0.3">
      <c r="A2915" s="14" t="s">
        <v>2989</v>
      </c>
      <c r="B2915" s="13">
        <v>42449.499572753906</v>
      </c>
      <c r="C2915" s="8">
        <v>0</v>
      </c>
      <c r="D2915" s="13">
        <f t="shared" si="45"/>
        <v>42449.499572753906</v>
      </c>
      <c r="E2915" s="8" t="str" cm="1">
        <f t="array" ref="E2915">_xlfn.IFS(D2915&lt;100000,"Malá",D2915&lt;442000,"Podlimitná",D2915&gt;442000,"Nadlimitná")</f>
        <v>Malá</v>
      </c>
    </row>
    <row r="2916" spans="1:5" x14ac:dyDescent="0.3">
      <c r="A2916" s="14" t="s">
        <v>2990</v>
      </c>
      <c r="B2916" s="13">
        <v>74692.260620117188</v>
      </c>
      <c r="C2916" s="8">
        <v>1</v>
      </c>
      <c r="D2916" s="13">
        <f t="shared" si="45"/>
        <v>62203.350946488899</v>
      </c>
      <c r="E2916" s="8" t="str" cm="1">
        <f t="array" ref="E2916">_xlfn.IFS(D2916&lt;100000,"Malá",D2916&lt;442000,"Podlimitná",D2916&gt;442000,"Nadlimitná")</f>
        <v>Malá</v>
      </c>
    </row>
    <row r="2917" spans="1:5" x14ac:dyDescent="0.3">
      <c r="A2917" s="14" t="s">
        <v>2991</v>
      </c>
      <c r="B2917" s="13">
        <v>23605.460182189941</v>
      </c>
      <c r="C2917" s="8">
        <v>1</v>
      </c>
      <c r="D2917" s="13">
        <f t="shared" si="45"/>
        <v>19658.512298001817</v>
      </c>
      <c r="E2917" s="8" t="str" cm="1">
        <f t="array" ref="E2917">_xlfn.IFS(D2917&lt;100000,"Malá",D2917&lt;442000,"Podlimitná",D2917&gt;442000,"Nadlimitná")</f>
        <v>Malá</v>
      </c>
    </row>
    <row r="2918" spans="1:5" x14ac:dyDescent="0.3">
      <c r="A2918" s="14" t="s">
        <v>2992</v>
      </c>
      <c r="B2918" s="13">
        <v>37773.49048614502</v>
      </c>
      <c r="C2918" s="8">
        <v>0</v>
      </c>
      <c r="D2918" s="13">
        <f t="shared" si="45"/>
        <v>37773.49048614502</v>
      </c>
      <c r="E2918" s="8" t="str" cm="1">
        <f t="array" ref="E2918">_xlfn.IFS(D2918&lt;100000,"Malá",D2918&lt;442000,"Podlimitná",D2918&gt;442000,"Nadlimitná")</f>
        <v>Malá</v>
      </c>
    </row>
    <row r="2919" spans="1:5" x14ac:dyDescent="0.3">
      <c r="A2919" s="14" t="s">
        <v>2993</v>
      </c>
      <c r="B2919" s="13">
        <v>133512.599609375</v>
      </c>
      <c r="C2919" s="8">
        <v>1</v>
      </c>
      <c r="D2919" s="13">
        <f t="shared" si="45"/>
        <v>111188.64284371662</v>
      </c>
      <c r="E2919" s="8" t="str" cm="1">
        <f t="array" ref="E2919">_xlfn.IFS(D2919&lt;100000,"Malá",D2919&lt;442000,"Podlimitná",D2919&gt;442000,"Nadlimitná")</f>
        <v>Podlimitná</v>
      </c>
    </row>
    <row r="2920" spans="1:5" x14ac:dyDescent="0.3">
      <c r="A2920" s="14" t="s">
        <v>2994</v>
      </c>
      <c r="B2920" s="13">
        <v>2362</v>
      </c>
      <c r="C2920" s="8">
        <v>0</v>
      </c>
      <c r="D2920" s="13">
        <f t="shared" si="45"/>
        <v>2362</v>
      </c>
      <c r="E2920" s="8" t="str" cm="1">
        <f t="array" ref="E2920">_xlfn.IFS(D2920&lt;100000,"Malá",D2920&lt;442000,"Podlimitná",D2920&gt;442000,"Nadlimitná")</f>
        <v>Malá</v>
      </c>
    </row>
    <row r="2921" spans="1:5" x14ac:dyDescent="0.3">
      <c r="A2921" s="14" t="s">
        <v>2995</v>
      </c>
      <c r="B2921" s="13">
        <v>51744.579467773438</v>
      </c>
      <c r="C2921" s="8">
        <v>0</v>
      </c>
      <c r="D2921" s="13">
        <f t="shared" si="45"/>
        <v>51744.579467773438</v>
      </c>
      <c r="E2921" s="8" t="str" cm="1">
        <f t="array" ref="E2921">_xlfn.IFS(D2921&lt;100000,"Malá",D2921&lt;442000,"Podlimitná",D2921&gt;442000,"Nadlimitná")</f>
        <v>Malá</v>
      </c>
    </row>
    <row r="2922" spans="1:5" x14ac:dyDescent="0.3">
      <c r="A2922" s="14" t="s">
        <v>2996</v>
      </c>
      <c r="B2922" s="13">
        <v>48925.130126953125</v>
      </c>
      <c r="C2922" s="8">
        <v>0</v>
      </c>
      <c r="D2922" s="13">
        <f t="shared" si="45"/>
        <v>48925.130126953125</v>
      </c>
      <c r="E2922" s="8" t="str" cm="1">
        <f t="array" ref="E2922">_xlfn.IFS(D2922&lt;100000,"Malá",D2922&lt;442000,"Podlimitná",D2922&gt;442000,"Nadlimitná")</f>
        <v>Malá</v>
      </c>
    </row>
    <row r="2923" spans="1:5" x14ac:dyDescent="0.3">
      <c r="A2923" s="14" t="s">
        <v>2997</v>
      </c>
      <c r="B2923" s="13">
        <v>22877.870056152344</v>
      </c>
      <c r="C2923" s="8">
        <v>0</v>
      </c>
      <c r="D2923" s="13">
        <f t="shared" si="45"/>
        <v>22877.870056152344</v>
      </c>
      <c r="E2923" s="8" t="str" cm="1">
        <f t="array" ref="E2923">_xlfn.IFS(D2923&lt;100000,"Malá",D2923&lt;442000,"Podlimitná",D2923&gt;442000,"Nadlimitná")</f>
        <v>Malá</v>
      </c>
    </row>
    <row r="2924" spans="1:5" x14ac:dyDescent="0.3">
      <c r="A2924" s="14" t="s">
        <v>2998</v>
      </c>
      <c r="B2924" s="13">
        <v>92706.98046875</v>
      </c>
      <c r="C2924" s="8">
        <v>0</v>
      </c>
      <c r="D2924" s="13">
        <f t="shared" si="45"/>
        <v>92706.98046875</v>
      </c>
      <c r="E2924" s="8" t="str" cm="1">
        <f t="array" ref="E2924">_xlfn.IFS(D2924&lt;100000,"Malá",D2924&lt;442000,"Podlimitná",D2924&gt;442000,"Nadlimitná")</f>
        <v>Malá</v>
      </c>
    </row>
    <row r="2925" spans="1:5" x14ac:dyDescent="0.3">
      <c r="A2925" s="14" t="s">
        <v>2999</v>
      </c>
      <c r="B2925" s="13">
        <v>76433.96044921875</v>
      </c>
      <c r="C2925" s="8">
        <v>1</v>
      </c>
      <c r="D2925" s="13">
        <f t="shared" si="45"/>
        <v>63653.830083330882</v>
      </c>
      <c r="E2925" s="8" t="str" cm="1">
        <f t="array" ref="E2925">_xlfn.IFS(D2925&lt;100000,"Malá",D2925&lt;442000,"Podlimitná",D2925&gt;442000,"Nadlimitná")</f>
        <v>Malá</v>
      </c>
    </row>
    <row r="2926" spans="1:5" x14ac:dyDescent="0.3">
      <c r="A2926" s="14" t="s">
        <v>3000</v>
      </c>
      <c r="B2926" s="13">
        <v>160695.02925109863</v>
      </c>
      <c r="C2926" s="8">
        <v>1</v>
      </c>
      <c r="D2926" s="13">
        <f t="shared" si="45"/>
        <v>133826.03789033243</v>
      </c>
      <c r="E2926" s="8" t="str" cm="1">
        <f t="array" ref="E2926">_xlfn.IFS(D2926&lt;100000,"Malá",D2926&lt;442000,"Podlimitná",D2926&gt;442000,"Nadlimitná")</f>
        <v>Podlimitná</v>
      </c>
    </row>
    <row r="2927" spans="1:5" x14ac:dyDescent="0.3">
      <c r="A2927" s="14" t="s">
        <v>3001</v>
      </c>
      <c r="B2927" s="13">
        <v>471830.28691101074</v>
      </c>
      <c r="C2927" s="8">
        <v>1</v>
      </c>
      <c r="D2927" s="13">
        <f t="shared" si="45"/>
        <v>392937.96546309569</v>
      </c>
      <c r="E2927" s="8" t="str" cm="1">
        <f t="array" ref="E2927">_xlfn.IFS(D2927&lt;100000,"Malá",D2927&lt;442000,"Podlimitná",D2927&gt;442000,"Nadlimitná")</f>
        <v>Podlimitná</v>
      </c>
    </row>
    <row r="2928" spans="1:5" x14ac:dyDescent="0.3">
      <c r="A2928" s="14" t="s">
        <v>3002</v>
      </c>
      <c r="B2928" s="13">
        <v>19674.700561523438</v>
      </c>
      <c r="C2928" s="8">
        <v>0</v>
      </c>
      <c r="D2928" s="13">
        <f t="shared" si="45"/>
        <v>19674.700561523438</v>
      </c>
      <c r="E2928" s="8" t="str" cm="1">
        <f t="array" ref="E2928">_xlfn.IFS(D2928&lt;100000,"Malá",D2928&lt;442000,"Podlimitná",D2928&gt;442000,"Nadlimitná")</f>
        <v>Malá</v>
      </c>
    </row>
    <row r="2929" spans="1:5" x14ac:dyDescent="0.3">
      <c r="A2929" s="14" t="s">
        <v>3003</v>
      </c>
      <c r="B2929" s="13">
        <v>15145.679870605469</v>
      </c>
      <c r="C2929" s="8">
        <v>1</v>
      </c>
      <c r="D2929" s="13">
        <f t="shared" si="45"/>
        <v>12613.248447600225</v>
      </c>
      <c r="E2929" s="8" t="str" cm="1">
        <f t="array" ref="E2929">_xlfn.IFS(D2929&lt;100000,"Malá",D2929&lt;442000,"Podlimitná",D2929&gt;442000,"Nadlimitná")</f>
        <v>Malá</v>
      </c>
    </row>
    <row r="2930" spans="1:5" x14ac:dyDescent="0.3">
      <c r="A2930" s="14" t="s">
        <v>3004</v>
      </c>
      <c r="B2930" s="13">
        <v>147546.88809204102</v>
      </c>
      <c r="C2930" s="8">
        <v>1</v>
      </c>
      <c r="D2930" s="13">
        <f t="shared" si="45"/>
        <v>122876.32995512288</v>
      </c>
      <c r="E2930" s="8" t="str" cm="1">
        <f t="array" ref="E2930">_xlfn.IFS(D2930&lt;100000,"Malá",D2930&lt;442000,"Podlimitná",D2930&gt;442000,"Nadlimitná")</f>
        <v>Podlimitná</v>
      </c>
    </row>
    <row r="2931" spans="1:5" x14ac:dyDescent="0.3">
      <c r="A2931" s="14" t="s">
        <v>3005</v>
      </c>
      <c r="B2931" s="13">
        <v>23426.4306640625</v>
      </c>
      <c r="C2931" s="8">
        <v>1</v>
      </c>
      <c r="D2931" s="13">
        <f t="shared" si="45"/>
        <v>19509.417387051129</v>
      </c>
      <c r="E2931" s="8" t="str" cm="1">
        <f t="array" ref="E2931">_xlfn.IFS(D2931&lt;100000,"Malá",D2931&lt;442000,"Podlimitná",D2931&gt;442000,"Nadlimitná")</f>
        <v>Malá</v>
      </c>
    </row>
    <row r="2932" spans="1:5" x14ac:dyDescent="0.3">
      <c r="A2932" s="14" t="s">
        <v>3006</v>
      </c>
      <c r="B2932" s="13">
        <v>44090.4091796875</v>
      </c>
      <c r="C2932" s="8">
        <v>1</v>
      </c>
      <c r="D2932" s="13">
        <f t="shared" si="45"/>
        <v>36718.278076051814</v>
      </c>
      <c r="E2932" s="8" t="str" cm="1">
        <f t="array" ref="E2932">_xlfn.IFS(D2932&lt;100000,"Malá",D2932&lt;442000,"Podlimitná",D2932&gt;442000,"Nadlimitná")</f>
        <v>Malá</v>
      </c>
    </row>
    <row r="2933" spans="1:5" x14ac:dyDescent="0.3">
      <c r="A2933" s="14" t="s">
        <v>3007</v>
      </c>
      <c r="B2933" s="13">
        <v>101515.97607421875</v>
      </c>
      <c r="C2933" s="8">
        <v>0</v>
      </c>
      <c r="D2933" s="13">
        <f t="shared" si="45"/>
        <v>101515.97607421875</v>
      </c>
      <c r="E2933" s="8" t="str" cm="1">
        <f t="array" ref="E2933">_xlfn.IFS(D2933&lt;100000,"Malá",D2933&lt;442000,"Podlimitná",D2933&gt;442000,"Nadlimitná")</f>
        <v>Podlimitná</v>
      </c>
    </row>
    <row r="2934" spans="1:5" x14ac:dyDescent="0.3">
      <c r="A2934" s="14" t="s">
        <v>3008</v>
      </c>
      <c r="B2934" s="13">
        <v>12821717.979590893</v>
      </c>
      <c r="C2934" s="8">
        <v>1</v>
      </c>
      <c r="D2934" s="13">
        <f t="shared" si="45"/>
        <v>10677864.300797321</v>
      </c>
      <c r="E2934" s="8" t="str" cm="1">
        <f t="array" ref="E2934">_xlfn.IFS(D2934&lt;100000,"Malá",D2934&lt;442000,"Podlimitná",D2934&gt;442000,"Nadlimitná")</f>
        <v>Nadlimitná</v>
      </c>
    </row>
    <row r="2935" spans="1:5" x14ac:dyDescent="0.3">
      <c r="A2935" s="12" t="s">
        <v>3009</v>
      </c>
      <c r="B2935" s="9">
        <f>SUM(B14:B2934)</f>
        <v>395007581.09658229</v>
      </c>
      <c r="C2935" s="9"/>
      <c r="D2935" s="9">
        <f>SUM(D14:D2934)</f>
        <v>352500007.91466224</v>
      </c>
    </row>
    <row r="2936" spans="1:5" x14ac:dyDescent="0.3">
      <c r="A2936" s="11" t="s">
        <v>3010</v>
      </c>
      <c r="B2936" s="10">
        <f>SUM(B15:B2934)</f>
        <v>320379528.13362843</v>
      </c>
      <c r="C2936" s="63"/>
      <c r="D2936" s="10">
        <f>SUM(D15:D2934)</f>
        <v>290350128.79241359</v>
      </c>
      <c r="E2936" s="9"/>
    </row>
  </sheetData>
  <autoFilter ref="A13:C2936" xr:uid="{4277A6C6-3DD0-4BC1-9064-EF5FCB91EFB0}"/>
  <mergeCells count="2">
    <mergeCell ref="A1:A3"/>
    <mergeCell ref="B1:O3"/>
  </mergeCells>
  <hyperlinks>
    <hyperlink ref="A8" location="Zoznam!A1" display="Spať na zoznam" xr:uid="{92D56904-BE6A-47D9-A0F6-7EB651943F68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02C26-60F6-4D52-82AC-0D3D76999E9C}">
  <dimension ref="A1:O68"/>
  <sheetViews>
    <sheetView topLeftCell="A28" zoomScaleNormal="100" workbookViewId="0">
      <selection activeCell="B27" sqref="B27"/>
    </sheetView>
  </sheetViews>
  <sheetFormatPr defaultColWidth="9" defaultRowHeight="16.5" x14ac:dyDescent="0.3"/>
  <cols>
    <col min="1" max="1" width="9" customWidth="1"/>
    <col min="2" max="2" width="16.28515625" customWidth="1"/>
    <col min="3" max="3" width="14" bestFit="1" customWidth="1"/>
    <col min="4" max="5" width="12.85546875" bestFit="1" customWidth="1"/>
    <col min="6" max="6" width="13.42578125" customWidth="1"/>
    <col min="7" max="7" width="16.28515625" customWidth="1"/>
    <col min="8" max="8" width="20.140625" customWidth="1"/>
    <col min="9" max="9" width="18.140625" customWidth="1"/>
    <col min="10" max="10" width="15" bestFit="1" customWidth="1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31" t="s">
        <v>3011</v>
      </c>
    </row>
    <row r="6" spans="1:15" x14ac:dyDescent="0.3">
      <c r="A6" s="29" t="s">
        <v>3012</v>
      </c>
    </row>
    <row r="7" spans="1:15" x14ac:dyDescent="0.3">
      <c r="A7" s="29" t="s">
        <v>3013</v>
      </c>
    </row>
    <row r="8" spans="1:15" x14ac:dyDescent="0.3">
      <c r="A8" s="29" t="s">
        <v>3014</v>
      </c>
    </row>
    <row r="9" spans="1:15" x14ac:dyDescent="0.3">
      <c r="A9" s="62" t="s">
        <v>22</v>
      </c>
    </row>
    <row r="13" spans="1:15" x14ac:dyDescent="0.3">
      <c r="A13" t="s">
        <v>69</v>
      </c>
      <c r="B13">
        <v>2019</v>
      </c>
      <c r="C13">
        <v>2020</v>
      </c>
      <c r="D13">
        <v>2021</v>
      </c>
      <c r="E13">
        <v>2022</v>
      </c>
      <c r="F13" t="s">
        <v>3015</v>
      </c>
      <c r="G13" t="s">
        <v>3016</v>
      </c>
      <c r="H13" t="s">
        <v>3017</v>
      </c>
      <c r="I13" t="s">
        <v>3018</v>
      </c>
      <c r="J13" t="s">
        <v>3019</v>
      </c>
    </row>
    <row r="14" spans="1:15" x14ac:dyDescent="0.3">
      <c r="A14" t="s">
        <v>3020</v>
      </c>
      <c r="B14" s="65">
        <v>1301000</v>
      </c>
      <c r="C14" s="65">
        <v>1164000</v>
      </c>
      <c r="D14" s="65">
        <v>1258000</v>
      </c>
      <c r="E14" s="65">
        <v>1375000</v>
      </c>
      <c r="F14" s="7">
        <f>AVERAGE(B14:E14)</f>
        <v>1274500</v>
      </c>
      <c r="G14" s="65">
        <v>2.66</v>
      </c>
      <c r="H14">
        <f>F14*G14</f>
        <v>3390170</v>
      </c>
      <c r="I14">
        <f>B17/$H$16*H14</f>
        <v>355.09740955117138</v>
      </c>
      <c r="J14" s="65">
        <f>I14*1000000/F14</f>
        <v>278.61703377887119</v>
      </c>
    </row>
    <row r="15" spans="1:15" x14ac:dyDescent="0.3">
      <c r="A15" t="s">
        <v>3021</v>
      </c>
      <c r="B15" s="65">
        <v>2592000</v>
      </c>
      <c r="C15" s="65">
        <v>2470000</v>
      </c>
      <c r="D15" s="65">
        <v>2470000</v>
      </c>
      <c r="E15" s="65">
        <v>2200000</v>
      </c>
      <c r="F15" s="7">
        <f>AVERAGE(B15:E15)</f>
        <v>2433000</v>
      </c>
      <c r="G15" s="65">
        <v>1</v>
      </c>
      <c r="H15">
        <f>F15*G15</f>
        <v>2433000</v>
      </c>
      <c r="I15">
        <f>B17/$H$16*H15</f>
        <v>254.84031698646382</v>
      </c>
      <c r="J15" s="65">
        <f>I15*1000000/F15</f>
        <v>104.74324578153055</v>
      </c>
    </row>
    <row r="16" spans="1:15" x14ac:dyDescent="0.3">
      <c r="H16">
        <f>H14+H15</f>
        <v>5823170</v>
      </c>
    </row>
    <row r="17" spans="1:3" x14ac:dyDescent="0.3">
      <c r="A17" t="s">
        <v>3022</v>
      </c>
      <c r="B17">
        <f>SUM('[1]EE a plyn'!B6:F6)</f>
        <v>609.93772653763517</v>
      </c>
    </row>
    <row r="22" spans="1:3" x14ac:dyDescent="0.3">
      <c r="B22" t="s">
        <v>3023</v>
      </c>
      <c r="C22" t="s">
        <v>3024</v>
      </c>
    </row>
    <row r="23" spans="1:3" x14ac:dyDescent="0.3">
      <c r="A23" t="s">
        <v>29</v>
      </c>
      <c r="B23" s="42">
        <f>J14</f>
        <v>278.61703377887119</v>
      </c>
      <c r="C23" s="42">
        <f>J15</f>
        <v>104.74324578153055</v>
      </c>
    </row>
    <row r="24" spans="1:3" x14ac:dyDescent="0.3">
      <c r="A24" t="s">
        <v>3025</v>
      </c>
      <c r="B24" s="42">
        <f>AVERAGE(B38:B49)</f>
        <v>145.30916666666664</v>
      </c>
      <c r="C24" s="42">
        <f>AVERAGE(C38:C49)</f>
        <v>53.400833333333331</v>
      </c>
    </row>
    <row r="25" spans="1:3" x14ac:dyDescent="0.3">
      <c r="A25" t="s">
        <v>3026</v>
      </c>
      <c r="B25" s="42">
        <f>B68/C68</f>
        <v>47.288562944887978</v>
      </c>
      <c r="C25" s="42">
        <f>D68/E68</f>
        <v>9.0978620359649067</v>
      </c>
    </row>
    <row r="26" spans="1:3" x14ac:dyDescent="0.3">
      <c r="A26" t="s">
        <v>3027</v>
      </c>
      <c r="B26" s="42">
        <f>SUM(B53:B56)</f>
        <v>26.787600000000001</v>
      </c>
      <c r="C26" s="42">
        <f>SUM(C53:C56)</f>
        <v>1.32</v>
      </c>
    </row>
    <row r="27" spans="1:3" x14ac:dyDescent="0.3">
      <c r="A27" t="s">
        <v>3028</v>
      </c>
      <c r="B27" s="42">
        <v>5</v>
      </c>
      <c r="C27" s="42">
        <v>5</v>
      </c>
    </row>
    <row r="28" spans="1:3" x14ac:dyDescent="0.3">
      <c r="A28" t="s">
        <v>3029</v>
      </c>
      <c r="B28" s="42">
        <f>SUM(B24:B26)*0.2+1.32*1.2</f>
        <v>45.461065922310929</v>
      </c>
      <c r="C28" s="42">
        <f>SUM(C24:C26)*0.2+1.32*1.2</f>
        <v>14.347739073859648</v>
      </c>
    </row>
    <row r="29" spans="1:3" x14ac:dyDescent="0.3">
      <c r="A29" t="s">
        <v>3030</v>
      </c>
      <c r="B29" s="42">
        <f>B23-SUM(B24:B28)</f>
        <v>8.770638245005614</v>
      </c>
      <c r="C29" s="42">
        <f>C23-SUM(C24:C28)</f>
        <v>21.576811338372664</v>
      </c>
    </row>
    <row r="30" spans="1:3" x14ac:dyDescent="0.3">
      <c r="A30" t="s">
        <v>29</v>
      </c>
      <c r="B30" s="42">
        <f>SUM(B24:B26)</f>
        <v>219.38532961155462</v>
      </c>
      <c r="C30" s="42">
        <f>SUM(C24:C26)</f>
        <v>63.81869536929824</v>
      </c>
    </row>
    <row r="31" spans="1:3" x14ac:dyDescent="0.3">
      <c r="B31">
        <f>B30/C30</f>
        <v>3.437634197033367</v>
      </c>
    </row>
    <row r="32" spans="1:3" x14ac:dyDescent="0.3">
      <c r="A32" t="s">
        <v>3031</v>
      </c>
      <c r="B32" s="42">
        <f xml:space="preserve"> SUM(B24:B27)</f>
        <v>224.38532961155462</v>
      </c>
      <c r="C32" s="42">
        <f xml:space="preserve"> SUM(C24:C27)</f>
        <v>68.81869536929824</v>
      </c>
    </row>
    <row r="33" spans="1:3" x14ac:dyDescent="0.3">
      <c r="B33" s="42"/>
      <c r="C33" s="65">
        <f>B32/C32</f>
        <v>3.2605286747655868</v>
      </c>
    </row>
    <row r="37" spans="1:3" x14ac:dyDescent="0.3">
      <c r="A37" t="s">
        <v>3032</v>
      </c>
      <c r="B37" t="s">
        <v>3033</v>
      </c>
      <c r="C37" t="s">
        <v>3024</v>
      </c>
    </row>
    <row r="38" spans="1:3" x14ac:dyDescent="0.3">
      <c r="A38" s="66">
        <v>44927</v>
      </c>
      <c r="B38" s="42">
        <v>188.11</v>
      </c>
      <c r="C38" s="42">
        <v>69.09</v>
      </c>
    </row>
    <row r="39" spans="1:3" x14ac:dyDescent="0.3">
      <c r="A39" s="66">
        <v>44958</v>
      </c>
      <c r="B39" s="42">
        <v>169</v>
      </c>
      <c r="C39" s="42">
        <v>60.71</v>
      </c>
    </row>
    <row r="40" spans="1:3" x14ac:dyDescent="0.3">
      <c r="A40" s="66">
        <v>44986</v>
      </c>
      <c r="B40" s="42">
        <v>147.66</v>
      </c>
      <c r="C40" s="42">
        <v>52.91</v>
      </c>
    </row>
    <row r="41" spans="1:3" x14ac:dyDescent="0.3">
      <c r="A41" s="66">
        <v>45017</v>
      </c>
      <c r="B41" s="42">
        <v>156.28</v>
      </c>
      <c r="C41" s="42">
        <v>57.82</v>
      </c>
    </row>
    <row r="42" spans="1:3" x14ac:dyDescent="0.3">
      <c r="A42" s="66">
        <v>45047</v>
      </c>
      <c r="B42" s="42">
        <v>146.5</v>
      </c>
      <c r="C42" s="42">
        <v>52.88</v>
      </c>
    </row>
    <row r="43" spans="1:3" x14ac:dyDescent="0.3">
      <c r="A43" s="66">
        <v>45078</v>
      </c>
      <c r="B43" s="42">
        <v>145.54</v>
      </c>
      <c r="C43" s="42">
        <v>50.68</v>
      </c>
    </row>
    <row r="44" spans="1:3" x14ac:dyDescent="0.3">
      <c r="A44" s="66">
        <v>45108</v>
      </c>
      <c r="B44" s="42">
        <v>149.04</v>
      </c>
      <c r="C44" s="42">
        <v>52.48</v>
      </c>
    </row>
    <row r="45" spans="1:3" x14ac:dyDescent="0.3">
      <c r="A45" s="66">
        <v>45139</v>
      </c>
      <c r="B45" s="42">
        <v>146.80000000000001</v>
      </c>
      <c r="C45" s="42">
        <v>53.77</v>
      </c>
    </row>
    <row r="46" spans="1:3" x14ac:dyDescent="0.3">
      <c r="A46" s="66">
        <v>45170</v>
      </c>
      <c r="B46" s="42">
        <v>136.22</v>
      </c>
      <c r="C46" s="42">
        <v>51.65</v>
      </c>
    </row>
    <row r="47" spans="1:3" x14ac:dyDescent="0.3">
      <c r="A47" s="66">
        <v>45200</v>
      </c>
      <c r="B47" s="42">
        <v>135.33000000000001</v>
      </c>
      <c r="C47" s="42">
        <v>52.65</v>
      </c>
    </row>
    <row r="48" spans="1:3" x14ac:dyDescent="0.3">
      <c r="A48" s="66">
        <v>45231</v>
      </c>
      <c r="B48" s="42">
        <v>122.35</v>
      </c>
      <c r="C48" s="42">
        <v>47.87</v>
      </c>
    </row>
    <row r="49" spans="1:5" x14ac:dyDescent="0.3">
      <c r="A49" s="66">
        <v>45261</v>
      </c>
      <c r="B49" s="42">
        <v>100.88</v>
      </c>
      <c r="C49" s="42">
        <v>38.299999999999997</v>
      </c>
    </row>
    <row r="52" spans="1:5" x14ac:dyDescent="0.3">
      <c r="A52" t="s">
        <v>3034</v>
      </c>
    </row>
    <row r="53" spans="1:5" x14ac:dyDescent="0.3">
      <c r="A53" t="s">
        <v>3035</v>
      </c>
      <c r="B53" s="64">
        <v>15.9</v>
      </c>
    </row>
    <row r="54" spans="1:5" x14ac:dyDescent="0.3">
      <c r="A54" t="s">
        <v>3036</v>
      </c>
      <c r="B54" s="64">
        <v>6.2976000000000001</v>
      </c>
    </row>
    <row r="55" spans="1:5" x14ac:dyDescent="0.3">
      <c r="A55" t="s">
        <v>3037</v>
      </c>
      <c r="B55" s="64">
        <v>3.27</v>
      </c>
    </row>
    <row r="56" spans="1:5" x14ac:dyDescent="0.3">
      <c r="A56" t="s">
        <v>3038</v>
      </c>
      <c r="B56" s="64">
        <v>1.32</v>
      </c>
      <c r="C56">
        <v>1.32</v>
      </c>
    </row>
    <row r="58" spans="1:5" x14ac:dyDescent="0.3">
      <c r="B58" s="76" t="s">
        <v>3033</v>
      </c>
      <c r="C58" s="76"/>
      <c r="D58" s="76" t="s">
        <v>3039</v>
      </c>
      <c r="E58" s="76"/>
    </row>
    <row r="59" spans="1:5" x14ac:dyDescent="0.3">
      <c r="A59" t="s">
        <v>3040</v>
      </c>
      <c r="B59" t="s">
        <v>3041</v>
      </c>
      <c r="C59" t="s">
        <v>3042</v>
      </c>
      <c r="D59" t="s">
        <v>3041</v>
      </c>
      <c r="E59" t="s">
        <v>3042</v>
      </c>
    </row>
    <row r="60" spans="1:5" x14ac:dyDescent="0.3">
      <c r="A60" t="s">
        <v>3043</v>
      </c>
      <c r="B60" s="65">
        <v>824846.3786480003</v>
      </c>
      <c r="C60" s="65">
        <v>16381.07500000001</v>
      </c>
      <c r="D60" s="65">
        <v>500057.64544129983</v>
      </c>
      <c r="E60" s="65">
        <v>57147.721492500015</v>
      </c>
    </row>
    <row r="61" spans="1:5" x14ac:dyDescent="0.3">
      <c r="A61" t="s">
        <v>3044</v>
      </c>
      <c r="B61" s="65">
        <v>646732.42699773738</v>
      </c>
      <c r="C61" s="65">
        <v>14635.021473684214</v>
      </c>
      <c r="D61" s="65">
        <v>200356.74930000002</v>
      </c>
      <c r="E61" s="65">
        <v>16717.338000000007</v>
      </c>
    </row>
    <row r="62" spans="1:5" x14ac:dyDescent="0.3">
      <c r="A62" t="s">
        <v>3045</v>
      </c>
      <c r="B62" s="65">
        <v>1046406.2642153006</v>
      </c>
      <c r="C62" s="65">
        <v>16316.391699999995</v>
      </c>
      <c r="D62" s="65">
        <v>269311.65429999988</v>
      </c>
      <c r="E62" s="65">
        <v>24123.595000000001</v>
      </c>
    </row>
    <row r="63" spans="1:5" x14ac:dyDescent="0.3">
      <c r="A63" t="s">
        <v>3046</v>
      </c>
      <c r="B63" s="65">
        <v>2921826.8033293658</v>
      </c>
      <c r="C63" s="65">
        <v>55563.207666666684</v>
      </c>
      <c r="D63" s="65">
        <v>1400527.0753000006</v>
      </c>
      <c r="E63" s="65">
        <v>158849.83100000001</v>
      </c>
    </row>
    <row r="64" spans="1:5" x14ac:dyDescent="0.3">
      <c r="A64" t="s">
        <v>3047</v>
      </c>
      <c r="B64" s="65">
        <f>737832.599739759+96481.1347429</f>
        <v>834313.73448265903</v>
      </c>
      <c r="C64" s="65">
        <f>9727.341495+1326.57</f>
        <v>11053.911495</v>
      </c>
      <c r="D64" s="65">
        <v>545969.98870760074</v>
      </c>
      <c r="E64" s="65">
        <v>46908.048858000002</v>
      </c>
    </row>
    <row r="65" spans="1:5" x14ac:dyDescent="0.3">
      <c r="A65" t="s">
        <v>3048</v>
      </c>
      <c r="B65" s="65">
        <v>1865260.4594150004</v>
      </c>
      <c r="C65" s="65">
        <v>41453.297999999959</v>
      </c>
      <c r="D65" s="65">
        <v>1506248.9384000013</v>
      </c>
      <c r="E65" s="65">
        <v>130787.72900000008</v>
      </c>
    </row>
    <row r="66" spans="1:5" x14ac:dyDescent="0.3">
      <c r="A66" t="s">
        <v>3049</v>
      </c>
      <c r="B66" s="65">
        <v>314038.15130420012</v>
      </c>
      <c r="C66" s="65">
        <v>5086.7120000000004</v>
      </c>
      <c r="D66" s="65">
        <v>81053.425271</v>
      </c>
      <c r="E66" s="65">
        <v>6404.8696899999995</v>
      </c>
    </row>
    <row r="67" spans="1:5" x14ac:dyDescent="0.3">
      <c r="A67" t="s">
        <v>3050</v>
      </c>
      <c r="B67" s="65">
        <v>3168033.2482956336</v>
      </c>
      <c r="C67" s="65">
        <v>85266.581266666661</v>
      </c>
      <c r="D67" s="65">
        <v>1421430.411208</v>
      </c>
      <c r="E67" s="65">
        <v>210307.92528</v>
      </c>
    </row>
    <row r="68" spans="1:5" x14ac:dyDescent="0.3">
      <c r="A68" t="s">
        <v>29</v>
      </c>
      <c r="B68" s="65">
        <f>SUM(B60:B67)</f>
        <v>11621457.466687897</v>
      </c>
      <c r="C68" s="65">
        <f>SUM(C60:C67)</f>
        <v>245756.19860201754</v>
      </c>
      <c r="D68" s="65">
        <f t="shared" ref="D68:E68" si="0">SUM(D60:D67)</f>
        <v>5924955.8879279019</v>
      </c>
      <c r="E68" s="65">
        <f t="shared" si="0"/>
        <v>651247.05832050019</v>
      </c>
    </row>
  </sheetData>
  <mergeCells count="4">
    <mergeCell ref="B58:C58"/>
    <mergeCell ref="D58:E58"/>
    <mergeCell ref="A1:A3"/>
    <mergeCell ref="B1:O3"/>
  </mergeCells>
  <hyperlinks>
    <hyperlink ref="A9" location="Zoznam!A1" display="Spať na zoznam" xr:uid="{F34CDA8F-CCB8-411C-921D-0AB72B7D3386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A1535-4853-40C7-AD71-CD7AA82B1B3E}">
  <dimension ref="A1:O48"/>
  <sheetViews>
    <sheetView topLeftCell="D10" zoomScaleNormal="100" workbookViewId="0">
      <selection activeCell="R25" sqref="R25"/>
    </sheetView>
  </sheetViews>
  <sheetFormatPr defaultRowHeight="16.5" x14ac:dyDescent="0.3"/>
  <cols>
    <col min="1" max="1" width="9" customWidth="1"/>
    <col min="2" max="3" width="23.140625" customWidth="1"/>
    <col min="4" max="4" width="25.28515625" customWidth="1"/>
    <col min="5" max="5" width="16.28515625" customWidth="1"/>
    <col min="6" max="6" width="15.42578125" customWidth="1"/>
    <col min="7" max="7" width="14.7109375" customWidth="1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31" t="s">
        <v>3051</v>
      </c>
    </row>
    <row r="6" spans="1:15" x14ac:dyDescent="0.3">
      <c r="A6" s="29" t="s">
        <v>3052</v>
      </c>
    </row>
    <row r="7" spans="1:15" x14ac:dyDescent="0.3">
      <c r="A7" s="34" t="s">
        <v>3053</v>
      </c>
    </row>
    <row r="8" spans="1:15" x14ac:dyDescent="0.3">
      <c r="A8" s="35" t="s">
        <v>3054</v>
      </c>
    </row>
    <row r="9" spans="1:15" x14ac:dyDescent="0.3">
      <c r="A9" s="62" t="s">
        <v>22</v>
      </c>
    </row>
    <row r="13" spans="1:15" x14ac:dyDescent="0.3">
      <c r="A13" s="5" t="s">
        <v>3055</v>
      </c>
      <c r="B13" s="5" t="s">
        <v>3056</v>
      </c>
      <c r="C13" s="5" t="s">
        <v>3057</v>
      </c>
      <c r="D13" s="6" t="s">
        <v>3058</v>
      </c>
      <c r="E13" s="6" t="s">
        <v>3059</v>
      </c>
      <c r="F13" s="6" t="s">
        <v>3060</v>
      </c>
      <c r="G13" s="6" t="s">
        <v>3061</v>
      </c>
    </row>
    <row r="14" spans="1:15" x14ac:dyDescent="0.3">
      <c r="A14" s="5" t="s">
        <v>3062</v>
      </c>
      <c r="B14" t="s">
        <v>3063</v>
      </c>
      <c r="C14" s="5" t="s">
        <v>3064</v>
      </c>
      <c r="D14" s="4">
        <v>297.60000000000002</v>
      </c>
      <c r="E14" s="3">
        <v>47.48</v>
      </c>
      <c r="F14" s="6"/>
      <c r="G14">
        <f t="shared" ref="G14:G42" si="0">IF(C14="Samostatné obstarávanie",E14,"#NA")</f>
        <v>47.48</v>
      </c>
    </row>
    <row r="15" spans="1:15" x14ac:dyDescent="0.3">
      <c r="A15" t="s">
        <v>3065</v>
      </c>
      <c r="B15" t="s">
        <v>3063</v>
      </c>
      <c r="C15" t="s">
        <v>3066</v>
      </c>
      <c r="D15" s="4">
        <v>515</v>
      </c>
      <c r="E15" s="3">
        <v>51.98</v>
      </c>
      <c r="F15">
        <f>IF(C15="DNS MV SR",E15,"#NA")</f>
        <v>51.98</v>
      </c>
      <c r="G15" t="str">
        <f t="shared" si="0"/>
        <v>#NA</v>
      </c>
    </row>
    <row r="16" spans="1:15" x14ac:dyDescent="0.3">
      <c r="A16" t="s">
        <v>3067</v>
      </c>
      <c r="B16" t="s">
        <v>3063</v>
      </c>
      <c r="C16" t="s">
        <v>3064</v>
      </c>
      <c r="D16" s="4">
        <v>565.70000000000005</v>
      </c>
      <c r="E16" s="3">
        <v>48.45</v>
      </c>
      <c r="G16">
        <f t="shared" si="0"/>
        <v>48.45</v>
      </c>
    </row>
    <row r="17" spans="1:7" x14ac:dyDescent="0.3">
      <c r="A17" t="s">
        <v>3068</v>
      </c>
      <c r="B17" t="s">
        <v>3063</v>
      </c>
      <c r="C17" t="s">
        <v>3064</v>
      </c>
      <c r="D17" s="4">
        <v>606</v>
      </c>
      <c r="E17" s="3">
        <v>48.21</v>
      </c>
      <c r="F17" t="str">
        <f>IF(C17="DNS MV SR",E17,"#NA")</f>
        <v>#NA</v>
      </c>
      <c r="G17">
        <f t="shared" si="0"/>
        <v>48.21</v>
      </c>
    </row>
    <row r="18" spans="1:7" x14ac:dyDescent="0.3">
      <c r="A18" t="s">
        <v>3069</v>
      </c>
      <c r="B18" t="s">
        <v>3063</v>
      </c>
      <c r="C18" t="s">
        <v>3064</v>
      </c>
      <c r="D18" s="4">
        <v>647</v>
      </c>
      <c r="E18" s="3">
        <v>54</v>
      </c>
      <c r="F18" t="str">
        <f>IF(C18="DNS MV SR",E18,"#NA")</f>
        <v>#NA</v>
      </c>
      <c r="G18">
        <f t="shared" si="0"/>
        <v>54</v>
      </c>
    </row>
    <row r="19" spans="1:7" x14ac:dyDescent="0.3">
      <c r="A19" t="s">
        <v>3070</v>
      </c>
      <c r="B19" t="s">
        <v>3063</v>
      </c>
      <c r="C19" t="s">
        <v>3064</v>
      </c>
      <c r="D19" s="4">
        <v>792.8</v>
      </c>
      <c r="E19" s="3">
        <v>43.05</v>
      </c>
      <c r="G19">
        <f t="shared" si="0"/>
        <v>43.05</v>
      </c>
    </row>
    <row r="20" spans="1:7" x14ac:dyDescent="0.3">
      <c r="A20" t="s">
        <v>3071</v>
      </c>
      <c r="B20" t="s">
        <v>3063</v>
      </c>
      <c r="C20" t="s">
        <v>3064</v>
      </c>
      <c r="D20" s="4">
        <v>1021</v>
      </c>
      <c r="E20" s="3">
        <v>42.37</v>
      </c>
      <c r="G20">
        <f t="shared" si="0"/>
        <v>42.37</v>
      </c>
    </row>
    <row r="21" spans="1:7" x14ac:dyDescent="0.3">
      <c r="A21" t="s">
        <v>3072</v>
      </c>
      <c r="B21" t="s">
        <v>3063</v>
      </c>
      <c r="C21" t="s">
        <v>3066</v>
      </c>
      <c r="D21" s="4">
        <v>1160</v>
      </c>
      <c r="E21" s="3">
        <v>57.24</v>
      </c>
      <c r="F21">
        <f t="shared" ref="F21:F42" si="1">IF(C21="DNS MV SR",E21,"#NA")</f>
        <v>57.24</v>
      </c>
      <c r="G21" t="str">
        <f t="shared" si="0"/>
        <v>#NA</v>
      </c>
    </row>
    <row r="22" spans="1:7" x14ac:dyDescent="0.3">
      <c r="A22" t="s">
        <v>3073</v>
      </c>
      <c r="B22" t="s">
        <v>3074</v>
      </c>
      <c r="C22" t="s">
        <v>3066</v>
      </c>
      <c r="D22" s="4">
        <v>1203</v>
      </c>
      <c r="E22" s="3">
        <v>50.29</v>
      </c>
      <c r="F22">
        <f t="shared" si="1"/>
        <v>50.29</v>
      </c>
      <c r="G22" t="str">
        <f t="shared" si="0"/>
        <v>#NA</v>
      </c>
    </row>
    <row r="23" spans="1:7" x14ac:dyDescent="0.3">
      <c r="A23" t="s">
        <v>3075</v>
      </c>
      <c r="B23" t="s">
        <v>3076</v>
      </c>
      <c r="C23" t="s">
        <v>3064</v>
      </c>
      <c r="D23" s="4">
        <v>1419</v>
      </c>
      <c r="E23" s="3">
        <v>51.8</v>
      </c>
      <c r="F23" t="str">
        <f t="shared" si="1"/>
        <v>#NA</v>
      </c>
      <c r="G23">
        <f t="shared" si="0"/>
        <v>51.8</v>
      </c>
    </row>
    <row r="24" spans="1:7" x14ac:dyDescent="0.3">
      <c r="A24" t="s">
        <v>3077</v>
      </c>
      <c r="B24" t="s">
        <v>3078</v>
      </c>
      <c r="C24" t="s">
        <v>3064</v>
      </c>
      <c r="D24" s="4">
        <v>1440</v>
      </c>
      <c r="E24" s="3">
        <v>63.52</v>
      </c>
      <c r="F24" t="str">
        <f t="shared" si="1"/>
        <v>#NA</v>
      </c>
      <c r="G24">
        <f t="shared" si="0"/>
        <v>63.52</v>
      </c>
    </row>
    <row r="25" spans="1:7" x14ac:dyDescent="0.3">
      <c r="A25" t="s">
        <v>3079</v>
      </c>
      <c r="B25" t="s">
        <v>3080</v>
      </c>
      <c r="C25" t="s">
        <v>3066</v>
      </c>
      <c r="D25" s="4">
        <v>1762</v>
      </c>
      <c r="E25" s="3">
        <v>48.9</v>
      </c>
      <c r="F25">
        <f t="shared" si="1"/>
        <v>48.9</v>
      </c>
      <c r="G25" t="str">
        <f t="shared" si="0"/>
        <v>#NA</v>
      </c>
    </row>
    <row r="26" spans="1:7" x14ac:dyDescent="0.3">
      <c r="A26" t="s">
        <v>3081</v>
      </c>
      <c r="B26" t="s">
        <v>3063</v>
      </c>
      <c r="C26" t="s">
        <v>3066</v>
      </c>
      <c r="D26" s="4">
        <v>2266</v>
      </c>
      <c r="E26" s="3">
        <v>42.99</v>
      </c>
      <c r="F26">
        <f t="shared" si="1"/>
        <v>42.99</v>
      </c>
      <c r="G26" t="str">
        <f t="shared" si="0"/>
        <v>#NA</v>
      </c>
    </row>
    <row r="27" spans="1:7" x14ac:dyDescent="0.3">
      <c r="A27" t="s">
        <v>3082</v>
      </c>
      <c r="B27" t="s">
        <v>3063</v>
      </c>
      <c r="C27" t="s">
        <v>3066</v>
      </c>
      <c r="D27" s="4">
        <v>2280</v>
      </c>
      <c r="E27" s="3">
        <v>40.85</v>
      </c>
      <c r="F27">
        <f t="shared" si="1"/>
        <v>40.85</v>
      </c>
      <c r="G27" t="str">
        <f t="shared" si="0"/>
        <v>#NA</v>
      </c>
    </row>
    <row r="28" spans="1:7" x14ac:dyDescent="0.3">
      <c r="A28" t="s">
        <v>3083</v>
      </c>
      <c r="B28" t="s">
        <v>3084</v>
      </c>
      <c r="C28" t="s">
        <v>3064</v>
      </c>
      <c r="D28" s="4">
        <v>2292</v>
      </c>
      <c r="E28" s="3">
        <v>42.17</v>
      </c>
      <c r="F28" t="str">
        <f t="shared" si="1"/>
        <v>#NA</v>
      </c>
      <c r="G28">
        <f t="shared" si="0"/>
        <v>42.17</v>
      </c>
    </row>
    <row r="29" spans="1:7" x14ac:dyDescent="0.3">
      <c r="A29" t="s">
        <v>3085</v>
      </c>
      <c r="B29" t="s">
        <v>3063</v>
      </c>
      <c r="C29" t="s">
        <v>3064</v>
      </c>
      <c r="D29" s="4">
        <v>2733</v>
      </c>
      <c r="E29" s="3">
        <v>44.2</v>
      </c>
      <c r="F29" t="str">
        <f t="shared" si="1"/>
        <v>#NA</v>
      </c>
      <c r="G29">
        <f t="shared" si="0"/>
        <v>44.2</v>
      </c>
    </row>
    <row r="30" spans="1:7" x14ac:dyDescent="0.3">
      <c r="A30" t="s">
        <v>3086</v>
      </c>
      <c r="B30" t="s">
        <v>3063</v>
      </c>
      <c r="C30" t="s">
        <v>3064</v>
      </c>
      <c r="D30" s="4">
        <v>2819</v>
      </c>
      <c r="E30" s="3">
        <v>41.79</v>
      </c>
      <c r="F30" t="str">
        <f t="shared" si="1"/>
        <v>#NA</v>
      </c>
      <c r="G30">
        <f t="shared" si="0"/>
        <v>41.79</v>
      </c>
    </row>
    <row r="31" spans="1:7" x14ac:dyDescent="0.3">
      <c r="A31" t="s">
        <v>3087</v>
      </c>
      <c r="B31" t="s">
        <v>3063</v>
      </c>
      <c r="C31" t="s">
        <v>3064</v>
      </c>
      <c r="D31" s="4">
        <v>3008</v>
      </c>
      <c r="E31" s="3">
        <v>46.66</v>
      </c>
      <c r="F31" t="str">
        <f t="shared" si="1"/>
        <v>#NA</v>
      </c>
      <c r="G31">
        <f t="shared" si="0"/>
        <v>46.66</v>
      </c>
    </row>
    <row r="32" spans="1:7" x14ac:dyDescent="0.3">
      <c r="A32" t="s">
        <v>3088</v>
      </c>
      <c r="B32" t="s">
        <v>3063</v>
      </c>
      <c r="C32" t="s">
        <v>3066</v>
      </c>
      <c r="D32" s="4">
        <v>3648</v>
      </c>
      <c r="E32" s="3">
        <v>40.9</v>
      </c>
      <c r="F32">
        <f t="shared" si="1"/>
        <v>40.9</v>
      </c>
      <c r="G32" t="str">
        <f t="shared" si="0"/>
        <v>#NA</v>
      </c>
    </row>
    <row r="33" spans="1:7" x14ac:dyDescent="0.3">
      <c r="A33" t="s">
        <v>3089</v>
      </c>
      <c r="B33" t="s">
        <v>3078</v>
      </c>
      <c r="C33" t="s">
        <v>3064</v>
      </c>
      <c r="D33" s="4">
        <v>6780</v>
      </c>
      <c r="E33" s="3">
        <v>41.62</v>
      </c>
      <c r="F33" t="str">
        <f t="shared" si="1"/>
        <v>#NA</v>
      </c>
      <c r="G33">
        <f t="shared" si="0"/>
        <v>41.62</v>
      </c>
    </row>
    <row r="34" spans="1:7" x14ac:dyDescent="0.3">
      <c r="A34" t="s">
        <v>3090</v>
      </c>
      <c r="B34" t="s">
        <v>3063</v>
      </c>
      <c r="C34" t="s">
        <v>3064</v>
      </c>
      <c r="D34" s="4">
        <v>7350</v>
      </c>
      <c r="E34">
        <v>48.73</v>
      </c>
      <c r="F34" t="str">
        <f t="shared" si="1"/>
        <v>#NA</v>
      </c>
      <c r="G34">
        <f t="shared" si="0"/>
        <v>48.73</v>
      </c>
    </row>
    <row r="35" spans="1:7" x14ac:dyDescent="0.3">
      <c r="A35" t="s">
        <v>3091</v>
      </c>
      <c r="B35" t="s">
        <v>3074</v>
      </c>
      <c r="C35" t="s">
        <v>3064</v>
      </c>
      <c r="D35" s="4">
        <v>7489</v>
      </c>
      <c r="E35" s="3">
        <v>48</v>
      </c>
      <c r="F35" t="str">
        <f t="shared" si="1"/>
        <v>#NA</v>
      </c>
      <c r="G35">
        <f t="shared" si="0"/>
        <v>48</v>
      </c>
    </row>
    <row r="36" spans="1:7" x14ac:dyDescent="0.3">
      <c r="A36" t="s">
        <v>3092</v>
      </c>
      <c r="B36" t="s">
        <v>3063</v>
      </c>
      <c r="C36" t="s">
        <v>3066</v>
      </c>
      <c r="D36" s="4">
        <v>10200</v>
      </c>
      <c r="E36" s="3">
        <v>40.9</v>
      </c>
      <c r="F36">
        <f t="shared" si="1"/>
        <v>40.9</v>
      </c>
      <c r="G36" t="str">
        <f t="shared" si="0"/>
        <v>#NA</v>
      </c>
    </row>
    <row r="37" spans="1:7" x14ac:dyDescent="0.3">
      <c r="A37" t="s">
        <v>3093</v>
      </c>
      <c r="B37" t="s">
        <v>3094</v>
      </c>
      <c r="C37" t="s">
        <v>3064</v>
      </c>
      <c r="D37" s="4">
        <v>28534</v>
      </c>
      <c r="E37" s="3">
        <v>44.2</v>
      </c>
      <c r="F37" t="str">
        <f t="shared" si="1"/>
        <v>#NA</v>
      </c>
      <c r="G37">
        <f t="shared" si="0"/>
        <v>44.2</v>
      </c>
    </row>
    <row r="38" spans="1:7" x14ac:dyDescent="0.3">
      <c r="A38" t="s">
        <v>3095</v>
      </c>
      <c r="B38" t="s">
        <v>3096</v>
      </c>
      <c r="C38" t="s">
        <v>3064</v>
      </c>
      <c r="D38" s="4">
        <v>33924</v>
      </c>
      <c r="E38" s="3">
        <v>36.9</v>
      </c>
      <c r="F38" t="str">
        <f t="shared" si="1"/>
        <v>#NA</v>
      </c>
      <c r="G38">
        <f t="shared" si="0"/>
        <v>36.9</v>
      </c>
    </row>
    <row r="39" spans="1:7" x14ac:dyDescent="0.3">
      <c r="A39" t="s">
        <v>3097</v>
      </c>
      <c r="B39" t="s">
        <v>3078</v>
      </c>
      <c r="C39" t="s">
        <v>3064</v>
      </c>
      <c r="D39" s="4">
        <v>48548</v>
      </c>
      <c r="E39" s="3">
        <v>42.95</v>
      </c>
      <c r="F39" t="str">
        <f t="shared" si="1"/>
        <v>#NA</v>
      </c>
      <c r="G39">
        <f t="shared" si="0"/>
        <v>42.95</v>
      </c>
    </row>
    <row r="40" spans="1:7" x14ac:dyDescent="0.3">
      <c r="A40" t="s">
        <v>3098</v>
      </c>
      <c r="B40" t="s">
        <v>3063</v>
      </c>
      <c r="C40" t="s">
        <v>3064</v>
      </c>
      <c r="D40" s="4">
        <v>51623</v>
      </c>
      <c r="E40" s="3">
        <v>40.56</v>
      </c>
      <c r="F40" t="str">
        <f t="shared" si="1"/>
        <v>#NA</v>
      </c>
      <c r="G40">
        <f t="shared" si="0"/>
        <v>40.56</v>
      </c>
    </row>
    <row r="41" spans="1:7" x14ac:dyDescent="0.3">
      <c r="A41" t="s">
        <v>3099</v>
      </c>
      <c r="B41" t="s">
        <v>3063</v>
      </c>
      <c r="C41" t="s">
        <v>3064</v>
      </c>
      <c r="D41" s="4">
        <v>64381</v>
      </c>
      <c r="E41" s="3">
        <v>41</v>
      </c>
      <c r="F41" t="str">
        <f t="shared" si="1"/>
        <v>#NA</v>
      </c>
      <c r="G41">
        <f t="shared" si="0"/>
        <v>41</v>
      </c>
    </row>
    <row r="42" spans="1:7" x14ac:dyDescent="0.3">
      <c r="A42" t="s">
        <v>3100</v>
      </c>
      <c r="B42" t="s">
        <v>3063</v>
      </c>
      <c r="C42" t="s">
        <v>3066</v>
      </c>
      <c r="D42" s="4">
        <v>112651</v>
      </c>
      <c r="E42" s="3">
        <v>40.75</v>
      </c>
      <c r="F42">
        <f t="shared" si="1"/>
        <v>40.75</v>
      </c>
      <c r="G42" t="str">
        <f t="shared" si="0"/>
        <v>#NA</v>
      </c>
    </row>
    <row r="47" spans="1:7" x14ac:dyDescent="0.3">
      <c r="E47" s="21">
        <f>AVERAGE(E14:E32)</f>
        <v>47.728947368421053</v>
      </c>
    </row>
    <row r="48" spans="1:7" x14ac:dyDescent="0.3">
      <c r="E48" s="21">
        <f>AVERAGE(E33:E41,E42)</f>
        <v>42.560999999999993</v>
      </c>
    </row>
  </sheetData>
  <autoFilter ref="A13:G13" xr:uid="{AFDA1535-4853-40C7-AD71-CD7AA82B1B3E}">
    <sortState xmlns:xlrd2="http://schemas.microsoft.com/office/spreadsheetml/2017/richdata2" ref="A14:G42">
      <sortCondition ref="D13"/>
    </sortState>
  </autoFilter>
  <mergeCells count="2">
    <mergeCell ref="A1:A3"/>
    <mergeCell ref="B1:O3"/>
  </mergeCells>
  <phoneticPr fontId="5" type="noConversion"/>
  <hyperlinks>
    <hyperlink ref="A9" location="Zoznam!A1" display="Spať na zoznam" xr:uid="{C533432A-65A5-4F5B-BB2A-0DC5F21D6E21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7EED1-47EC-4FEA-8099-1A3AE4D55D0E}">
  <dimension ref="A1:S59"/>
  <sheetViews>
    <sheetView topLeftCell="F21" zoomScale="115" zoomScaleNormal="115" workbookViewId="0">
      <selection activeCell="A9" sqref="A9:S9"/>
    </sheetView>
  </sheetViews>
  <sheetFormatPr defaultRowHeight="16.5" x14ac:dyDescent="0.3"/>
  <cols>
    <col min="1" max="1" width="9" customWidth="1"/>
    <col min="2" max="2" width="22" customWidth="1"/>
    <col min="3" max="3" width="17.85546875" customWidth="1"/>
    <col min="4" max="4" width="20.28515625" customWidth="1"/>
    <col min="5" max="5" width="12" customWidth="1"/>
    <col min="6" max="6" width="11.42578125" bestFit="1" customWidth="1"/>
    <col min="7" max="7" width="23.7109375" bestFit="1" customWidth="1"/>
  </cols>
  <sheetData>
    <row r="1" spans="1:19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9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9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9" x14ac:dyDescent="0.3">
      <c r="A5" s="31" t="s">
        <v>3101</v>
      </c>
    </row>
    <row r="6" spans="1:19" x14ac:dyDescent="0.3">
      <c r="A6" s="29" t="s">
        <v>3052</v>
      </c>
    </row>
    <row r="7" spans="1:19" x14ac:dyDescent="0.3">
      <c r="A7" s="34" t="s">
        <v>3053</v>
      </c>
    </row>
    <row r="8" spans="1:19" x14ac:dyDescent="0.3">
      <c r="A8" s="35" t="s">
        <v>3054</v>
      </c>
    </row>
    <row r="9" spans="1:19" x14ac:dyDescent="0.3">
      <c r="A9" s="62" t="s">
        <v>22</v>
      </c>
      <c r="B9" s="62" t="s">
        <v>22</v>
      </c>
      <c r="C9" s="62" t="s">
        <v>22</v>
      </c>
      <c r="D9" s="62" t="s">
        <v>22</v>
      </c>
      <c r="E9" s="62" t="s">
        <v>22</v>
      </c>
      <c r="F9" s="62" t="s">
        <v>22</v>
      </c>
      <c r="G9" s="62" t="s">
        <v>22</v>
      </c>
      <c r="H9" s="62" t="s">
        <v>22</v>
      </c>
      <c r="I9" s="62" t="s">
        <v>22</v>
      </c>
      <c r="J9" s="62" t="s">
        <v>22</v>
      </c>
      <c r="K9" s="62" t="s">
        <v>22</v>
      </c>
      <c r="L9" s="62" t="s">
        <v>22</v>
      </c>
      <c r="M9" s="62" t="s">
        <v>22</v>
      </c>
      <c r="N9" s="62" t="s">
        <v>22</v>
      </c>
      <c r="O9" s="62" t="s">
        <v>22</v>
      </c>
      <c r="P9" s="62" t="s">
        <v>22</v>
      </c>
      <c r="Q9" s="62" t="s">
        <v>22</v>
      </c>
      <c r="R9" s="62" t="s">
        <v>22</v>
      </c>
      <c r="S9" s="62" t="s">
        <v>22</v>
      </c>
    </row>
    <row r="11" spans="1:19" x14ac:dyDescent="0.3">
      <c r="A11" s="5" t="s">
        <v>3055</v>
      </c>
      <c r="B11" s="5" t="s">
        <v>3056</v>
      </c>
      <c r="C11" s="5" t="s">
        <v>3057</v>
      </c>
      <c r="D11" s="6" t="s">
        <v>3102</v>
      </c>
      <c r="E11" s="6" t="s">
        <v>3059</v>
      </c>
      <c r="F11" s="6" t="s">
        <v>3103</v>
      </c>
      <c r="G11" s="6" t="s">
        <v>3104</v>
      </c>
    </row>
    <row r="12" spans="1:19" x14ac:dyDescent="0.3">
      <c r="A12" t="s">
        <v>3105</v>
      </c>
      <c r="B12" t="s">
        <v>3063</v>
      </c>
      <c r="C12" t="s">
        <v>3064</v>
      </c>
      <c r="D12" s="4">
        <v>100</v>
      </c>
      <c r="E12" s="3">
        <v>130.68</v>
      </c>
      <c r="G12">
        <f>IF(C12="Samostatné obstarávanie",E12,"")</f>
        <v>130.68</v>
      </c>
    </row>
    <row r="13" spans="1:19" x14ac:dyDescent="0.3">
      <c r="A13" t="s">
        <v>3106</v>
      </c>
      <c r="B13" t="s">
        <v>3063</v>
      </c>
      <c r="C13" t="s">
        <v>3066</v>
      </c>
      <c r="D13" s="4">
        <v>150</v>
      </c>
      <c r="E13" s="3">
        <v>110.4</v>
      </c>
      <c r="F13">
        <f>IF(C13="DNS MV SR",E13,"")</f>
        <v>110.4</v>
      </c>
    </row>
    <row r="14" spans="1:19" x14ac:dyDescent="0.3">
      <c r="A14" t="s">
        <v>3107</v>
      </c>
      <c r="B14" t="s">
        <v>3063</v>
      </c>
      <c r="C14" t="s">
        <v>3064</v>
      </c>
      <c r="D14" s="4">
        <v>268.7</v>
      </c>
      <c r="E14" s="3">
        <v>107.5</v>
      </c>
      <c r="G14">
        <f>IF(C14="Samostatné obstarávanie",E14,"")</f>
        <v>107.5</v>
      </c>
    </row>
    <row r="15" spans="1:19" x14ac:dyDescent="0.3">
      <c r="A15" t="s">
        <v>3108</v>
      </c>
      <c r="B15" t="s">
        <v>3063</v>
      </c>
      <c r="C15" t="s">
        <v>3064</v>
      </c>
      <c r="D15" s="4">
        <v>276.2</v>
      </c>
      <c r="E15" s="3">
        <v>126.25</v>
      </c>
      <c r="G15">
        <f>IF(C15="Samostatné obstarávanie",E15,"")</f>
        <v>126.25</v>
      </c>
    </row>
    <row r="16" spans="1:19" x14ac:dyDescent="0.3">
      <c r="A16" t="s">
        <v>3065</v>
      </c>
      <c r="B16" t="s">
        <v>3063</v>
      </c>
      <c r="C16" t="s">
        <v>3066</v>
      </c>
      <c r="D16" s="4">
        <v>276.428</v>
      </c>
      <c r="E16" s="3">
        <v>113.85</v>
      </c>
      <c r="F16">
        <f>IF(C16="DNS MV SR",E16,"")</f>
        <v>113.85</v>
      </c>
    </row>
    <row r="17" spans="1:7" x14ac:dyDescent="0.3">
      <c r="A17" t="s">
        <v>3109</v>
      </c>
      <c r="B17" t="s">
        <v>3110</v>
      </c>
      <c r="C17" t="s">
        <v>3064</v>
      </c>
      <c r="D17" s="4">
        <v>321.97000000000003</v>
      </c>
      <c r="E17" s="3">
        <v>106</v>
      </c>
      <c r="G17">
        <f t="shared" ref="G17:G23" si="0">IF(C17="Samostatné obstarávanie",E17,"")</f>
        <v>106</v>
      </c>
    </row>
    <row r="18" spans="1:7" x14ac:dyDescent="0.3">
      <c r="A18" t="s">
        <v>3111</v>
      </c>
      <c r="B18" t="s">
        <v>3063</v>
      </c>
      <c r="C18" t="s">
        <v>3064</v>
      </c>
      <c r="D18" s="4">
        <v>340</v>
      </c>
      <c r="E18" s="3">
        <v>116.4</v>
      </c>
      <c r="G18">
        <f t="shared" si="0"/>
        <v>116.4</v>
      </c>
    </row>
    <row r="19" spans="1:7" x14ac:dyDescent="0.3">
      <c r="A19" t="s">
        <v>3112</v>
      </c>
      <c r="B19" t="s">
        <v>3113</v>
      </c>
      <c r="C19" t="s">
        <v>3064</v>
      </c>
      <c r="D19" s="4">
        <v>484.4</v>
      </c>
      <c r="E19" s="3">
        <v>115.55</v>
      </c>
      <c r="G19">
        <f t="shared" si="0"/>
        <v>115.55</v>
      </c>
    </row>
    <row r="20" spans="1:7" x14ac:dyDescent="0.3">
      <c r="A20" t="s">
        <v>3114</v>
      </c>
      <c r="B20" t="s">
        <v>3063</v>
      </c>
      <c r="C20" t="s">
        <v>3064</v>
      </c>
      <c r="D20" s="4">
        <v>739.7</v>
      </c>
      <c r="E20" s="3">
        <v>130.46</v>
      </c>
      <c r="G20">
        <f t="shared" si="0"/>
        <v>130.46</v>
      </c>
    </row>
    <row r="21" spans="1:7" x14ac:dyDescent="0.3">
      <c r="A21" t="s">
        <v>3115</v>
      </c>
      <c r="B21" t="s">
        <v>3063</v>
      </c>
      <c r="C21" t="s">
        <v>3064</v>
      </c>
      <c r="D21" s="4">
        <v>800</v>
      </c>
      <c r="E21" s="3">
        <v>122.86</v>
      </c>
      <c r="G21">
        <f t="shared" si="0"/>
        <v>122.86</v>
      </c>
    </row>
    <row r="22" spans="1:7" x14ac:dyDescent="0.3">
      <c r="A22" t="s">
        <v>3116</v>
      </c>
      <c r="B22" t="s">
        <v>3063</v>
      </c>
      <c r="C22" t="s">
        <v>3064</v>
      </c>
      <c r="D22" s="4">
        <v>826.27499999999998</v>
      </c>
      <c r="E22" s="3">
        <v>110</v>
      </c>
      <c r="G22">
        <f t="shared" si="0"/>
        <v>110</v>
      </c>
    </row>
    <row r="23" spans="1:7" x14ac:dyDescent="0.3">
      <c r="A23" t="s">
        <v>3117</v>
      </c>
      <c r="B23" t="s">
        <v>3118</v>
      </c>
      <c r="C23" t="s">
        <v>3064</v>
      </c>
      <c r="D23" s="4">
        <v>1429.4</v>
      </c>
      <c r="E23" s="3">
        <v>131.4</v>
      </c>
      <c r="G23">
        <f t="shared" si="0"/>
        <v>131.4</v>
      </c>
    </row>
    <row r="24" spans="1:7" x14ac:dyDescent="0.3">
      <c r="A24" t="s">
        <v>3119</v>
      </c>
      <c r="B24" t="s">
        <v>3063</v>
      </c>
      <c r="C24" t="s">
        <v>3066</v>
      </c>
      <c r="D24" s="4">
        <v>1485.85</v>
      </c>
      <c r="E24" s="3">
        <v>104.94</v>
      </c>
      <c r="F24">
        <f>IF(C24="DNS MV SR",E24,"")</f>
        <v>104.94</v>
      </c>
    </row>
    <row r="25" spans="1:7" x14ac:dyDescent="0.3">
      <c r="A25" t="s">
        <v>3120</v>
      </c>
      <c r="B25" t="s">
        <v>3078</v>
      </c>
      <c r="C25" t="s">
        <v>3064</v>
      </c>
      <c r="D25" s="4">
        <v>1800</v>
      </c>
      <c r="E25" s="3">
        <v>101.5</v>
      </c>
      <c r="G25">
        <f>IF(C25="Samostatné obstarávanie",E25,"")</f>
        <v>101.5</v>
      </c>
    </row>
    <row r="26" spans="1:7" x14ac:dyDescent="0.3">
      <c r="A26" t="s">
        <v>3121</v>
      </c>
      <c r="B26" t="s">
        <v>3063</v>
      </c>
      <c r="C26" t="s">
        <v>3064</v>
      </c>
      <c r="D26" s="4">
        <v>2266.9</v>
      </c>
      <c r="E26" s="3">
        <v>113.84</v>
      </c>
      <c r="G26">
        <f>IF(C26="Samostatné obstarávanie",E26,"")</f>
        <v>113.84</v>
      </c>
    </row>
    <row r="27" spans="1:7" x14ac:dyDescent="0.3">
      <c r="A27" t="s">
        <v>3090</v>
      </c>
      <c r="B27" t="s">
        <v>3063</v>
      </c>
      <c r="C27" t="s">
        <v>3064</v>
      </c>
      <c r="D27" s="4">
        <v>2651</v>
      </c>
      <c r="E27" s="3">
        <v>114.97</v>
      </c>
      <c r="G27">
        <f>IF(C27="Samostatné obstarávanie",E27,"")</f>
        <v>114.97</v>
      </c>
    </row>
    <row r="28" spans="1:7" x14ac:dyDescent="0.3">
      <c r="A28" t="s">
        <v>3122</v>
      </c>
      <c r="B28" t="s">
        <v>3063</v>
      </c>
      <c r="C28" t="s">
        <v>3064</v>
      </c>
      <c r="D28" s="4">
        <v>3222</v>
      </c>
      <c r="E28" s="3">
        <v>108</v>
      </c>
      <c r="G28">
        <f>IF(C28="Samostatné obstarávanie",E28,"")</f>
        <v>108</v>
      </c>
    </row>
    <row r="29" spans="1:7" x14ac:dyDescent="0.3">
      <c r="A29" t="s">
        <v>3123</v>
      </c>
      <c r="B29" t="s">
        <v>3080</v>
      </c>
      <c r="C29" t="s">
        <v>3066</v>
      </c>
      <c r="D29" s="4">
        <v>4380</v>
      </c>
      <c r="E29" s="3">
        <v>101</v>
      </c>
      <c r="F29">
        <f>IF(C29="DNS MV SR",E29,"")</f>
        <v>101</v>
      </c>
    </row>
    <row r="30" spans="1:7" x14ac:dyDescent="0.3">
      <c r="A30" t="s">
        <v>3124</v>
      </c>
      <c r="B30" t="s">
        <v>3078</v>
      </c>
      <c r="C30" t="s">
        <v>3064</v>
      </c>
      <c r="D30" s="4">
        <v>5038.808</v>
      </c>
      <c r="E30" s="3">
        <v>116.38</v>
      </c>
      <c r="G30">
        <f>IF(C30="Samostatné obstarávanie",E30,"")</f>
        <v>116.38</v>
      </c>
    </row>
    <row r="31" spans="1:7" x14ac:dyDescent="0.3">
      <c r="A31" t="s">
        <v>3075</v>
      </c>
      <c r="B31" t="s">
        <v>3063</v>
      </c>
      <c r="C31" t="s">
        <v>3064</v>
      </c>
      <c r="D31" s="4">
        <v>6556.53</v>
      </c>
      <c r="E31" s="3">
        <v>117.26</v>
      </c>
      <c r="G31">
        <f>IF(C31="Samostatné obstarávanie",E31,"")</f>
        <v>117.26</v>
      </c>
    </row>
    <row r="32" spans="1:7" x14ac:dyDescent="0.3">
      <c r="A32" t="s">
        <v>3125</v>
      </c>
      <c r="B32" t="s">
        <v>3063</v>
      </c>
      <c r="C32" t="s">
        <v>3064</v>
      </c>
      <c r="D32" s="4">
        <v>6800</v>
      </c>
      <c r="E32" s="3">
        <v>99</v>
      </c>
      <c r="G32">
        <f>IF(C32="Samostatné obstarávanie",E32,"")</f>
        <v>99</v>
      </c>
    </row>
    <row r="33" spans="1:7" x14ac:dyDescent="0.3">
      <c r="A33" t="s">
        <v>3047</v>
      </c>
      <c r="B33" t="s">
        <v>3063</v>
      </c>
      <c r="C33" t="s">
        <v>3066</v>
      </c>
      <c r="D33" s="4">
        <v>7380.3149999999996</v>
      </c>
      <c r="E33" s="3">
        <v>110.75</v>
      </c>
      <c r="F33">
        <f>IF(C33="DNS MV SR",E33,"")</f>
        <v>110.75</v>
      </c>
    </row>
    <row r="34" spans="1:7" x14ac:dyDescent="0.3">
      <c r="A34" t="s">
        <v>3126</v>
      </c>
      <c r="B34" t="s">
        <v>3127</v>
      </c>
      <c r="C34" t="s">
        <v>3064</v>
      </c>
      <c r="D34" s="4">
        <v>9689</v>
      </c>
      <c r="E34" s="3">
        <v>110</v>
      </c>
    </row>
    <row r="35" spans="1:7" x14ac:dyDescent="0.3">
      <c r="A35" t="s">
        <v>3097</v>
      </c>
      <c r="B35" t="s">
        <v>3078</v>
      </c>
      <c r="C35" t="s">
        <v>3064</v>
      </c>
      <c r="D35" s="4">
        <v>10479.116</v>
      </c>
      <c r="E35" s="3">
        <v>109.9</v>
      </c>
      <c r="G35">
        <f>IF(C35="Samostatné obstarávanie",E35,"")</f>
        <v>109.9</v>
      </c>
    </row>
    <row r="36" spans="1:7" x14ac:dyDescent="0.3">
      <c r="D36" s="7"/>
    </row>
    <row r="38" spans="1:7" x14ac:dyDescent="0.3">
      <c r="E38" s="21">
        <f>AVERAGE(E12:E27)</f>
        <v>116.03749999999999</v>
      </c>
    </row>
    <row r="39" spans="1:7" x14ac:dyDescent="0.3">
      <c r="A39" s="21"/>
      <c r="E39" s="21">
        <f>AVERAGE(E28:E35)</f>
        <v>109.03625</v>
      </c>
    </row>
    <row r="55" spans="1:1" x14ac:dyDescent="0.3">
      <c r="A55">
        <v>21539</v>
      </c>
    </row>
    <row r="56" spans="1:1" x14ac:dyDescent="0.3">
      <c r="A56">
        <v>90810</v>
      </c>
    </row>
    <row r="57" spans="1:1" x14ac:dyDescent="0.3">
      <c r="A57">
        <v>4329</v>
      </c>
    </row>
    <row r="58" spans="1:1" x14ac:dyDescent="0.3">
      <c r="A58">
        <f>SUM(A55:A57)</f>
        <v>116678</v>
      </c>
    </row>
    <row r="59" spans="1:1" x14ac:dyDescent="0.3">
      <c r="A59">
        <f>A55/A58</f>
        <v>0.18460206722775502</v>
      </c>
    </row>
  </sheetData>
  <autoFilter ref="A11:G35" xr:uid="{D287EED1-47EC-4FEA-8099-1A3AE4D55D0E}">
    <sortState xmlns:xlrd2="http://schemas.microsoft.com/office/spreadsheetml/2017/richdata2" ref="A12:G35">
      <sortCondition ref="D11:D35"/>
    </sortState>
  </autoFilter>
  <mergeCells count="2">
    <mergeCell ref="A1:A3"/>
    <mergeCell ref="B1:O3"/>
  </mergeCells>
  <phoneticPr fontId="5" type="noConversion"/>
  <hyperlinks>
    <hyperlink ref="A9" location="Zoznam!A1" display="Spať na zoznam" xr:uid="{70ECC852-DB9C-4776-A6FF-1C8EA7191CA1}"/>
    <hyperlink ref="B9:S9" location="Zoznam!A1" display="Spať na zoznam" xr:uid="{C18DDA27-F5C4-4856-B704-0DB65856BF44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FAD67-D3A7-4188-A50F-8372E6FE468C}">
  <dimension ref="A1:O44"/>
  <sheetViews>
    <sheetView topLeftCell="A10" zoomScaleNormal="100" workbookViewId="0">
      <selection activeCell="C28" sqref="C28"/>
    </sheetView>
  </sheetViews>
  <sheetFormatPr defaultColWidth="9" defaultRowHeight="16.5" x14ac:dyDescent="0.3"/>
  <cols>
    <col min="1" max="1" width="9" style="36" customWidth="1"/>
    <col min="2" max="2" width="16.42578125" style="36" customWidth="1"/>
    <col min="3" max="3" width="18.42578125" style="36" customWidth="1"/>
    <col min="4" max="16384" width="9" style="36"/>
  </cols>
  <sheetData>
    <row r="1" spans="1:15" x14ac:dyDescent="0.3">
      <c r="A1" s="73" t="e" vm="1">
        <v>#VALUE!</v>
      </c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5" spans="1:15" x14ac:dyDescent="0.3">
      <c r="A5" s="23" t="s">
        <v>3128</v>
      </c>
    </row>
    <row r="6" spans="1:15" x14ac:dyDescent="0.3">
      <c r="A6" s="30" t="s">
        <v>3129</v>
      </c>
    </row>
    <row r="7" spans="1:15" x14ac:dyDescent="0.3">
      <c r="A7" s="34" t="s">
        <v>3130</v>
      </c>
    </row>
    <row r="8" spans="1:15" x14ac:dyDescent="0.3">
      <c r="A8" s="35" t="s">
        <v>3131</v>
      </c>
    </row>
    <row r="9" spans="1:15" x14ac:dyDescent="0.3">
      <c r="A9" s="62" t="s">
        <v>22</v>
      </c>
    </row>
    <row r="12" spans="1:15" x14ac:dyDescent="0.3">
      <c r="A12" s="24"/>
      <c r="B12" s="24"/>
      <c r="C12" s="24"/>
      <c r="D12" s="24"/>
      <c r="E12" s="24"/>
      <c r="F12" s="24"/>
      <c r="G12" s="24"/>
      <c r="H12" s="24"/>
    </row>
    <row r="13" spans="1:15" x14ac:dyDescent="0.3">
      <c r="A13" s="24"/>
      <c r="B13" s="24" t="s">
        <v>3132</v>
      </c>
      <c r="C13" s="24" t="s">
        <v>3143</v>
      </c>
      <c r="D13" s="24" t="s">
        <v>3133</v>
      </c>
      <c r="E13" s="24"/>
      <c r="F13" s="24"/>
      <c r="G13" s="24"/>
      <c r="H13" s="24"/>
    </row>
    <row r="14" spans="1:15" x14ac:dyDescent="0.3">
      <c r="A14" s="24" t="s">
        <v>3134</v>
      </c>
      <c r="B14" s="37">
        <v>35.950000000000003</v>
      </c>
      <c r="C14" s="24"/>
      <c r="D14" s="24"/>
      <c r="E14" s="24"/>
      <c r="F14" s="24"/>
      <c r="G14" s="24"/>
      <c r="H14" s="24"/>
    </row>
    <row r="15" spans="1:15" x14ac:dyDescent="0.3">
      <c r="A15" s="24" t="s">
        <v>3135</v>
      </c>
      <c r="B15" s="37">
        <v>42.95</v>
      </c>
      <c r="C15" s="24"/>
      <c r="D15" s="24"/>
      <c r="E15" s="24"/>
      <c r="F15" s="24"/>
      <c r="G15" s="24"/>
      <c r="H15" s="24"/>
    </row>
    <row r="16" spans="1:15" ht="49.5" x14ac:dyDescent="0.3">
      <c r="A16" s="38" t="s">
        <v>3136</v>
      </c>
      <c r="C16" s="39">
        <v>51.690000000000019</v>
      </c>
      <c r="D16" s="24"/>
      <c r="E16" s="24"/>
      <c r="F16" s="24"/>
      <c r="G16" s="24"/>
      <c r="H16" s="24"/>
    </row>
    <row r="17" spans="1:8" x14ac:dyDescent="0.3">
      <c r="A17" s="24" t="s">
        <v>3137</v>
      </c>
      <c r="B17" s="39"/>
      <c r="C17" s="24"/>
      <c r="D17" s="40">
        <v>62</v>
      </c>
      <c r="E17" s="24"/>
      <c r="F17" s="24"/>
      <c r="G17" s="24"/>
      <c r="H17" s="24"/>
    </row>
    <row r="18" spans="1:8" x14ac:dyDescent="0.3">
      <c r="A18" s="24" t="s">
        <v>3138</v>
      </c>
      <c r="B18" s="39"/>
      <c r="C18" s="24"/>
      <c r="D18" s="40">
        <v>71.524999999999991</v>
      </c>
      <c r="E18" s="24"/>
      <c r="F18" s="24"/>
      <c r="G18" s="24"/>
      <c r="H18" s="24"/>
    </row>
    <row r="19" spans="1:8" x14ac:dyDescent="0.3">
      <c r="A19" s="24" t="s">
        <v>3139</v>
      </c>
      <c r="B19" s="39"/>
      <c r="C19" s="24"/>
      <c r="D19" s="40">
        <v>73.95</v>
      </c>
      <c r="E19" s="24"/>
      <c r="F19" s="24"/>
      <c r="G19" s="24"/>
      <c r="H19" s="24"/>
    </row>
    <row r="20" spans="1:8" x14ac:dyDescent="0.3">
      <c r="A20" s="24" t="s">
        <v>3140</v>
      </c>
      <c r="B20" s="39"/>
      <c r="C20" s="24"/>
      <c r="D20" s="40">
        <v>79.349999999999994</v>
      </c>
      <c r="E20" s="24"/>
      <c r="F20" s="24"/>
      <c r="G20" s="24"/>
      <c r="H20" s="24"/>
    </row>
    <row r="21" spans="1:8" x14ac:dyDescent="0.3">
      <c r="A21" s="24"/>
      <c r="B21" s="41"/>
      <c r="C21" s="24"/>
      <c r="D21" s="24"/>
      <c r="E21" s="24"/>
      <c r="F21" s="24"/>
      <c r="G21" s="24"/>
      <c r="H21" s="24"/>
    </row>
    <row r="22" spans="1:8" x14ac:dyDescent="0.3">
      <c r="A22" s="24"/>
      <c r="B22" s="24"/>
      <c r="C22" s="24"/>
      <c r="D22" s="24"/>
      <c r="E22" s="24"/>
      <c r="F22" s="24"/>
      <c r="G22" s="24"/>
      <c r="H22" s="24"/>
    </row>
    <row r="23" spans="1:8" x14ac:dyDescent="0.3">
      <c r="A23" s="24"/>
      <c r="B23" s="24"/>
      <c r="C23" s="24"/>
      <c r="D23" s="24"/>
      <c r="E23" s="24"/>
      <c r="F23" s="24"/>
      <c r="G23" s="24"/>
      <c r="H23" s="24"/>
    </row>
    <row r="24" spans="1:8" x14ac:dyDescent="0.3">
      <c r="A24" s="24"/>
      <c r="B24" s="24"/>
      <c r="C24" s="24"/>
      <c r="D24" s="24"/>
      <c r="E24" s="24"/>
      <c r="F24" s="24"/>
      <c r="G24" s="24"/>
      <c r="H24" s="24"/>
    </row>
    <row r="25" spans="1:8" x14ac:dyDescent="0.3">
      <c r="A25" s="24"/>
      <c r="B25" s="37"/>
      <c r="C25" s="24"/>
      <c r="D25" s="24"/>
      <c r="E25" s="24"/>
      <c r="F25" s="24"/>
      <c r="G25" s="24"/>
      <c r="H25" s="24"/>
    </row>
    <row r="26" spans="1:8" x14ac:dyDescent="0.3">
      <c r="A26" s="24"/>
      <c r="B26" s="37"/>
      <c r="C26" s="24"/>
      <c r="D26" s="24"/>
      <c r="E26" s="24"/>
      <c r="F26" s="24"/>
      <c r="G26" s="24"/>
      <c r="H26" s="24"/>
    </row>
    <row r="27" spans="1:8" x14ac:dyDescent="0.3">
      <c r="A27" s="24"/>
      <c r="B27" s="37"/>
      <c r="C27" s="42"/>
      <c r="D27" s="24"/>
      <c r="E27" s="24"/>
      <c r="F27" s="24"/>
      <c r="G27" s="24"/>
      <c r="H27" s="24"/>
    </row>
    <row r="28" spans="1:8" x14ac:dyDescent="0.3">
      <c r="A28" s="24"/>
      <c r="C28" s="39"/>
      <c r="D28" s="24"/>
      <c r="E28" s="24"/>
      <c r="F28" s="24"/>
      <c r="G28" s="24"/>
      <c r="H28" s="24"/>
    </row>
    <row r="29" spans="1:8" x14ac:dyDescent="0.3">
      <c r="A29" s="24"/>
      <c r="C29" s="39"/>
      <c r="D29" s="24"/>
      <c r="E29" s="24"/>
      <c r="F29" s="24"/>
      <c r="G29" s="24"/>
      <c r="H29" s="24"/>
    </row>
    <row r="30" spans="1:8" x14ac:dyDescent="0.3">
      <c r="A30" s="24"/>
      <c r="B30" s="39"/>
      <c r="C30" s="24"/>
      <c r="D30" s="24"/>
      <c r="E30" s="24"/>
      <c r="F30" s="24"/>
      <c r="G30" s="24"/>
      <c r="H30" s="24"/>
    </row>
    <row r="31" spans="1:8" x14ac:dyDescent="0.3">
      <c r="A31" s="24"/>
      <c r="B31" s="39"/>
      <c r="C31" s="24"/>
      <c r="D31" s="40"/>
      <c r="E31" s="24"/>
      <c r="F31" s="24"/>
      <c r="G31" s="24"/>
      <c r="H31" s="24"/>
    </row>
    <row r="32" spans="1:8" x14ac:dyDescent="0.3">
      <c r="A32" s="24"/>
      <c r="B32" s="39"/>
      <c r="C32" s="24"/>
      <c r="D32" s="40"/>
      <c r="E32" s="24"/>
      <c r="F32" s="24"/>
      <c r="G32" s="24"/>
      <c r="H32" s="24"/>
    </row>
    <row r="33" spans="1:8" x14ac:dyDescent="0.3">
      <c r="A33" s="24"/>
      <c r="B33" s="39"/>
      <c r="C33" s="24"/>
      <c r="D33" s="40"/>
      <c r="E33" s="24"/>
      <c r="F33" s="24"/>
      <c r="G33" s="24"/>
      <c r="H33" s="24"/>
    </row>
    <row r="34" spans="1:8" x14ac:dyDescent="0.3">
      <c r="A34" s="24"/>
      <c r="B34" s="39"/>
      <c r="C34" s="24"/>
      <c r="D34" s="40"/>
      <c r="E34" s="24"/>
      <c r="F34" s="24"/>
      <c r="G34" s="24"/>
      <c r="H34" s="24"/>
    </row>
    <row r="35" spans="1:8" x14ac:dyDescent="0.3">
      <c r="A35" s="24"/>
      <c r="B35" s="24"/>
      <c r="C35" s="24"/>
      <c r="D35" s="24"/>
      <c r="E35" s="24"/>
      <c r="F35" s="24"/>
      <c r="G35" s="24"/>
      <c r="H35" s="24"/>
    </row>
    <row r="36" spans="1:8" x14ac:dyDescent="0.3">
      <c r="A36" s="24"/>
      <c r="B36" s="24"/>
      <c r="C36" s="24"/>
      <c r="D36" s="24"/>
      <c r="E36" s="24"/>
      <c r="F36" s="24"/>
      <c r="G36" s="24"/>
      <c r="H36" s="24"/>
    </row>
    <row r="37" spans="1:8" x14ac:dyDescent="0.3">
      <c r="A37" s="24"/>
      <c r="B37" s="24"/>
      <c r="C37" s="24"/>
      <c r="D37" s="24"/>
      <c r="E37" s="24"/>
      <c r="F37" s="24"/>
      <c r="G37" s="24"/>
      <c r="H37" s="24"/>
    </row>
    <row r="38" spans="1:8" x14ac:dyDescent="0.3">
      <c r="A38" s="24"/>
      <c r="B38" s="24"/>
      <c r="C38" s="24"/>
      <c r="D38" s="24"/>
      <c r="E38" s="24"/>
      <c r="F38" s="24"/>
      <c r="G38" s="24"/>
      <c r="H38" s="24"/>
    </row>
    <row r="39" spans="1:8" x14ac:dyDescent="0.3">
      <c r="A39" s="24"/>
      <c r="B39" s="24"/>
      <c r="C39" s="24"/>
      <c r="D39" s="24"/>
      <c r="E39" s="24"/>
      <c r="F39" s="24"/>
      <c r="G39" s="24"/>
      <c r="H39" s="24"/>
    </row>
    <row r="40" spans="1:8" x14ac:dyDescent="0.3">
      <c r="A40" s="24"/>
      <c r="B40" s="24"/>
      <c r="C40" s="24"/>
      <c r="D40" s="24"/>
      <c r="E40" s="24"/>
      <c r="F40" s="24"/>
      <c r="G40" s="24"/>
      <c r="H40" s="24"/>
    </row>
    <row r="41" spans="1:8" x14ac:dyDescent="0.3">
      <c r="A41" s="24"/>
      <c r="B41" s="24"/>
      <c r="C41" s="24"/>
      <c r="D41" s="24"/>
      <c r="E41" s="24"/>
      <c r="F41" s="24"/>
      <c r="G41" s="24"/>
      <c r="H41" s="24"/>
    </row>
    <row r="42" spans="1:8" x14ac:dyDescent="0.3">
      <c r="A42" s="24"/>
      <c r="B42" s="24"/>
      <c r="C42" s="24"/>
      <c r="D42" s="24"/>
      <c r="E42" s="24"/>
      <c r="F42" s="24"/>
      <c r="G42" s="24"/>
      <c r="H42" s="24"/>
    </row>
    <row r="43" spans="1:8" x14ac:dyDescent="0.3">
      <c r="A43" s="24"/>
      <c r="B43" s="24"/>
      <c r="C43" s="24"/>
      <c r="D43" s="24"/>
      <c r="E43" s="24"/>
      <c r="F43" s="24"/>
      <c r="G43" s="24"/>
      <c r="H43" s="24"/>
    </row>
    <row r="44" spans="1:8" x14ac:dyDescent="0.3">
      <c r="A44" s="24"/>
      <c r="B44" s="24"/>
      <c r="C44" s="24"/>
      <c r="D44" s="24"/>
      <c r="E44" s="24"/>
      <c r="F44" s="24"/>
      <c r="G44" s="24"/>
      <c r="H44" s="24"/>
    </row>
  </sheetData>
  <sortState xmlns:xlrd2="http://schemas.microsoft.com/office/spreadsheetml/2017/richdata2" ref="A14:B22">
    <sortCondition ref="B14:B22"/>
  </sortState>
  <mergeCells count="2">
    <mergeCell ref="A1:A3"/>
    <mergeCell ref="B1:O3"/>
  </mergeCells>
  <hyperlinks>
    <hyperlink ref="A9" location="Zoznam!A1" display="Spať na zoznam" xr:uid="{A3535083-5645-4F37-9C89-C8BCD065ECDB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8</vt:i4>
      </vt:variant>
    </vt:vector>
  </HeadingPairs>
  <TitlesOfParts>
    <vt:vector size="21" baseType="lpstr">
      <vt:lpstr>Zoznam</vt:lpstr>
      <vt:lpstr>Graf 1</vt:lpstr>
      <vt:lpstr>Graf 2</vt:lpstr>
      <vt:lpstr>Graf 3</vt:lpstr>
      <vt:lpstr>Graf 4</vt:lpstr>
      <vt:lpstr>Graf 5</vt:lpstr>
      <vt:lpstr>Graf 6</vt:lpstr>
      <vt:lpstr>Graf 7</vt:lpstr>
      <vt:lpstr>Graf 8</vt:lpstr>
      <vt:lpstr>Graf 9</vt:lpstr>
      <vt:lpstr>Graf 10</vt:lpstr>
      <vt:lpstr>Graf 11</vt:lpstr>
      <vt:lpstr>Graf 12</vt:lpstr>
      <vt:lpstr>'Graf 1'!_Toc203994378</vt:lpstr>
      <vt:lpstr>'Graf 4'!_Toc203994381</vt:lpstr>
      <vt:lpstr>'Graf 5'!_Toc203994382</vt:lpstr>
      <vt:lpstr>'Graf 6'!_Toc203994383</vt:lpstr>
      <vt:lpstr>'Graf 7'!_Toc203994384</vt:lpstr>
      <vt:lpstr>'Graf 10'!_Toc203994387</vt:lpstr>
      <vt:lpstr>'Graf 11'!_Toc203994388</vt:lpstr>
      <vt:lpstr>'Graf 12'!_Toc203994389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2025-11-20T15:04:23Z</dcterms:created>
  <dcterms:modified xsi:type="dcterms:W3CDTF">2025-11-20T15:05:21Z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2025-11-20T15:05:21Z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c9edab42-4c4c-4be6-9a88-f411bff078b5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